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8,24 ПОКОМ КИ филиалы\"/>
    </mc:Choice>
  </mc:AlternateContent>
  <xr:revisionPtr revIDLastSave="0" documentId="13_ncr:1_{51FD119C-17DD-4D78-B4C5-2DFA99AAAD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P45" i="1"/>
  <c r="P44" i="1"/>
  <c r="P47" i="1"/>
  <c r="P49" i="1"/>
  <c r="P55" i="1"/>
  <c r="P54" i="1"/>
  <c r="P53" i="1"/>
  <c r="P52" i="1"/>
  <c r="P57" i="1"/>
  <c r="P56" i="1"/>
  <c r="P61" i="1"/>
  <c r="P60" i="1"/>
  <c r="P59" i="1"/>
  <c r="P70" i="1"/>
  <c r="P76" i="1"/>
  <c r="P75" i="1"/>
  <c r="P106" i="1"/>
  <c r="P112" i="1"/>
  <c r="P111" i="1"/>
  <c r="P109" i="1"/>
  <c r="P31" i="1"/>
  <c r="P30" i="1"/>
  <c r="P29" i="1"/>
  <c r="P25" i="1"/>
  <c r="P24" i="1"/>
  <c r="E112" i="1" l="1"/>
  <c r="AB9" i="1" l="1"/>
  <c r="AB10" i="1"/>
  <c r="AB13" i="1"/>
  <c r="AB15" i="1"/>
  <c r="AB17" i="1"/>
  <c r="AB19" i="1"/>
  <c r="AB20" i="1"/>
  <c r="AB21" i="1"/>
  <c r="AB22" i="1"/>
  <c r="AB23" i="1"/>
  <c r="AB25" i="1"/>
  <c r="AB26" i="1"/>
  <c r="AB28" i="1"/>
  <c r="AB33" i="1"/>
  <c r="AB34" i="1"/>
  <c r="AB36" i="1"/>
  <c r="AB37" i="1"/>
  <c r="AB39" i="1"/>
  <c r="AB41" i="1"/>
  <c r="AB42" i="1"/>
  <c r="AB43" i="1"/>
  <c r="AB46" i="1"/>
  <c r="AB48" i="1"/>
  <c r="AB50" i="1"/>
  <c r="AB51" i="1"/>
  <c r="AB58" i="1"/>
  <c r="AB62" i="1"/>
  <c r="AB63" i="1"/>
  <c r="AB64" i="1"/>
  <c r="AB65" i="1"/>
  <c r="AB66" i="1"/>
  <c r="AB67" i="1"/>
  <c r="AB69" i="1"/>
  <c r="AB71" i="1"/>
  <c r="AB73" i="1"/>
  <c r="AB77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100" i="1"/>
  <c r="AB103" i="1"/>
  <c r="AB107" i="1"/>
  <c r="AB113" i="1"/>
  <c r="AB114" i="1"/>
  <c r="AB115" i="1"/>
  <c r="AB116" i="1"/>
  <c r="O7" i="1"/>
  <c r="P7" i="1" s="1"/>
  <c r="AB7" i="1" s="1"/>
  <c r="O8" i="1"/>
  <c r="P8" i="1" s="1"/>
  <c r="AB8" i="1" s="1"/>
  <c r="O9" i="1"/>
  <c r="O10" i="1"/>
  <c r="O11" i="1"/>
  <c r="P11" i="1" s="1"/>
  <c r="AB11" i="1" s="1"/>
  <c r="O12" i="1"/>
  <c r="P12" i="1" s="1"/>
  <c r="AB12" i="1" s="1"/>
  <c r="O13" i="1"/>
  <c r="O14" i="1"/>
  <c r="AB14" i="1" s="1"/>
  <c r="O15" i="1"/>
  <c r="O16" i="1"/>
  <c r="AB16" i="1" s="1"/>
  <c r="O17" i="1"/>
  <c r="O18" i="1"/>
  <c r="P18" i="1" s="1"/>
  <c r="AB18" i="1" s="1"/>
  <c r="O19" i="1"/>
  <c r="O20" i="1"/>
  <c r="O21" i="1"/>
  <c r="O22" i="1"/>
  <c r="O23" i="1"/>
  <c r="O24" i="1"/>
  <c r="AB24" i="1" s="1"/>
  <c r="O25" i="1"/>
  <c r="O26" i="1"/>
  <c r="O27" i="1"/>
  <c r="P27" i="1" s="1"/>
  <c r="AB27" i="1" s="1"/>
  <c r="O28" i="1"/>
  <c r="O29" i="1"/>
  <c r="AB29" i="1" s="1"/>
  <c r="O30" i="1"/>
  <c r="AB30" i="1" s="1"/>
  <c r="O31" i="1"/>
  <c r="AB31" i="1" s="1"/>
  <c r="O32" i="1"/>
  <c r="AB32" i="1" s="1"/>
  <c r="O33" i="1"/>
  <c r="O34" i="1"/>
  <c r="O35" i="1"/>
  <c r="P35" i="1" s="1"/>
  <c r="AB35" i="1" s="1"/>
  <c r="O36" i="1"/>
  <c r="O37" i="1"/>
  <c r="O38" i="1"/>
  <c r="AB38" i="1" s="1"/>
  <c r="O39" i="1"/>
  <c r="O40" i="1"/>
  <c r="AB40" i="1" s="1"/>
  <c r="O41" i="1"/>
  <c r="O42" i="1"/>
  <c r="O43" i="1"/>
  <c r="O44" i="1"/>
  <c r="AB44" i="1" s="1"/>
  <c r="O45" i="1"/>
  <c r="AB45" i="1" s="1"/>
  <c r="O46" i="1"/>
  <c r="O47" i="1"/>
  <c r="AB47" i="1" s="1"/>
  <c r="O48" i="1"/>
  <c r="O49" i="1"/>
  <c r="AB49" i="1" s="1"/>
  <c r="O50" i="1"/>
  <c r="O51" i="1"/>
  <c r="O52" i="1"/>
  <c r="AB52" i="1" s="1"/>
  <c r="O53" i="1"/>
  <c r="AB53" i="1" s="1"/>
  <c r="O54" i="1"/>
  <c r="AB54" i="1" s="1"/>
  <c r="O55" i="1"/>
  <c r="AB55" i="1" s="1"/>
  <c r="O56" i="1"/>
  <c r="AB56" i="1" s="1"/>
  <c r="O57" i="1"/>
  <c r="AB57" i="1" s="1"/>
  <c r="O58" i="1"/>
  <c r="O59" i="1"/>
  <c r="AB59" i="1" s="1"/>
  <c r="O60" i="1"/>
  <c r="AB60" i="1" s="1"/>
  <c r="O61" i="1"/>
  <c r="AB61" i="1" s="1"/>
  <c r="O62" i="1"/>
  <c r="O63" i="1"/>
  <c r="O64" i="1"/>
  <c r="O65" i="1"/>
  <c r="O66" i="1"/>
  <c r="O67" i="1"/>
  <c r="O68" i="1"/>
  <c r="AB68" i="1" s="1"/>
  <c r="O69" i="1"/>
  <c r="O70" i="1"/>
  <c r="AB70" i="1" s="1"/>
  <c r="O71" i="1"/>
  <c r="O72" i="1"/>
  <c r="P72" i="1" s="1"/>
  <c r="AB72" i="1" s="1"/>
  <c r="O73" i="1"/>
  <c r="O74" i="1"/>
  <c r="AB74" i="1" s="1"/>
  <c r="O75" i="1"/>
  <c r="AB75" i="1" s="1"/>
  <c r="O76" i="1"/>
  <c r="AB76" i="1" s="1"/>
  <c r="O77" i="1"/>
  <c r="O78" i="1"/>
  <c r="AB78" i="1" s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AB98" i="1" s="1"/>
  <c r="O99" i="1"/>
  <c r="O100" i="1"/>
  <c r="O101" i="1"/>
  <c r="P101" i="1" s="1"/>
  <c r="AB101" i="1" s="1"/>
  <c r="O102" i="1"/>
  <c r="O103" i="1"/>
  <c r="O104" i="1"/>
  <c r="AB104" i="1" s="1"/>
  <c r="O105" i="1"/>
  <c r="P105" i="1" s="1"/>
  <c r="AB105" i="1" s="1"/>
  <c r="O106" i="1"/>
  <c r="AB106" i="1" s="1"/>
  <c r="O107" i="1"/>
  <c r="O108" i="1"/>
  <c r="AB108" i="1" s="1"/>
  <c r="O109" i="1"/>
  <c r="AB109" i="1" s="1"/>
  <c r="O110" i="1"/>
  <c r="AB110" i="1" s="1"/>
  <c r="O111" i="1"/>
  <c r="AB111" i="1" s="1"/>
  <c r="O112" i="1"/>
  <c r="AB112" i="1" s="1"/>
  <c r="O113" i="1"/>
  <c r="O114" i="1"/>
  <c r="O115" i="1"/>
  <c r="O116" i="1"/>
  <c r="O6" i="1"/>
  <c r="P6" i="1" s="1"/>
  <c r="AB6" i="1" s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02" i="1" l="1"/>
  <c r="AB102" i="1" s="1"/>
  <c r="P99" i="1"/>
  <c r="AB99" i="1" s="1"/>
  <c r="T115" i="1"/>
  <c r="S115" i="1"/>
  <c r="T113" i="1"/>
  <c r="S113" i="1"/>
  <c r="T111" i="1"/>
  <c r="S111" i="1"/>
  <c r="T109" i="1"/>
  <c r="S109" i="1"/>
  <c r="T107" i="1"/>
  <c r="S107" i="1"/>
  <c r="T105" i="1"/>
  <c r="S105" i="1"/>
  <c r="T103" i="1"/>
  <c r="S103" i="1"/>
  <c r="T101" i="1"/>
  <c r="S101" i="1"/>
  <c r="T99" i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S6" i="1"/>
  <c r="T6" i="1"/>
  <c r="T116" i="1"/>
  <c r="S116" i="1"/>
  <c r="T114" i="1"/>
  <c r="S114" i="1"/>
  <c r="T112" i="1"/>
  <c r="S112" i="1"/>
  <c r="T110" i="1"/>
  <c r="S110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O5" i="1"/>
  <c r="K5" i="1"/>
  <c r="AB5" i="1" l="1"/>
  <c r="S99" i="1"/>
  <c r="P5" i="1"/>
</calcChain>
</file>

<file path=xl/sharedStrings.xml><?xml version="1.0" encoding="utf-8"?>
<sst xmlns="http://schemas.openxmlformats.org/spreadsheetml/2006/main" count="412" uniqueCount="159">
  <si>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</si>
  <si>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</si>
  <si>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</si>
  <si>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</si>
  <si>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</si>
  <si>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</si>
  <si>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</si>
  <si>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</si>
  <si>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</si>
  <si>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</si>
  <si>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</si>
  <si>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</si>
  <si>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</si>
  <si>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</si>
  <si>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</si>
  <si>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</si>
  <si>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</si>
  <si>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</si>
  <si>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</si>
  <si>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</si>
  <si>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</si>
  <si>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</si>
  <si>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19,08,</t>
  </si>
  <si>
    <t>21,08,</t>
  </si>
  <si>
    <t>15,08,</t>
  </si>
  <si>
    <t>14,08,</t>
  </si>
  <si>
    <t>08,08,</t>
  </si>
  <si>
    <t>07,08,</t>
  </si>
  <si>
    <t>01,08,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</si>
  <si>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</si>
  <si>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</si>
  <si>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</si>
  <si>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</si>
  <si>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</si>
  <si>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</si>
  <si>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</si>
  <si>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</si>
  <si>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</si>
  <si>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</si>
  <si>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</si>
  <si>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</si>
  <si>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</si>
  <si>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</si>
  <si>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</si>
  <si>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</si>
  <si>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</si>
  <si>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</si>
  <si>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</si>
  <si>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</si>
  <si>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</si>
  <si>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</si>
  <si>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</si>
  <si>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</si>
  <si>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</si>
  <si>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</si>
  <si>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</si>
  <si>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</si>
  <si>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</si>
  <si>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</si>
  <si>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</si>
  <si>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</si>
  <si>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</si>
  <si>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</si>
  <si>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</si>
  <si>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</si>
  <si>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</si>
  <si>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 / перемещение из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</si>
  <si>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</si>
  <si>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</si>
  <si>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</si>
  <si>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</si>
  <si>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</si>
  <si>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</si>
  <si>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</si>
  <si>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</si>
  <si>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</si>
  <si>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</si>
  <si>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</si>
  <si>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</si>
  <si>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</si>
  <si>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</si>
  <si>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</si>
  <si>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</si>
  <si>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</si>
  <si>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</si>
  <si>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</si>
  <si>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</si>
  <si>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</si>
  <si>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</si>
  <si>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</si>
  <si>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</si>
  <si>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</si>
  <si>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</si>
  <si>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</si>
  <si>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</si>
  <si>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</si>
  <si>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</si>
  <si>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</si>
  <si>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</si>
  <si>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</si>
  <si>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</si>
  <si>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</si>
  <si>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</si>
  <si>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</si>
  <si>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</si>
  <si>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нужно продавать!!!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</si>
  <si>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</si>
  <si>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</si>
  <si>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</si>
  <si>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нужно увеличить продажи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</si>
  <si>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</si>
  <si>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</si>
  <si>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</si>
  <si>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</si>
  <si>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</si>
  <si>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</si>
  <si>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</si>
  <si>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</si>
  <si>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</si>
  <si>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</si>
  <si>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</si>
  <si>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</si>
  <si>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</si>
  <si>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</si>
  <si>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</si>
  <si>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</si>
  <si>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</si>
  <si>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</si>
  <si>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</si>
  <si>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</si>
  <si>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</si>
  <si>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</si>
  <si>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</si>
  <si>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</si>
  <si>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нужно увеличить продажи / 22,07 заказ Фомина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</si>
  <si>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</si>
  <si>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</si>
  <si>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</si>
  <si>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</si>
  <si>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</si>
  <si>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</si>
  <si>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</si>
  <si>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</si>
  <si>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</si>
  <si>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</si>
  <si>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</si>
  <si>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матрица / ротация ОР</t>
  </si>
  <si>
    <t xml:space="preserve"> 452  Колбаса Со шпиком ТМ Особый рецепт в оболочке полиамид большой батон.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</si>
  <si>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</si>
  <si>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</si>
  <si>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</si>
  <si>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</si>
  <si>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</si>
  <si>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</si>
  <si>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</si>
  <si>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>нужно продавать</t>
  </si>
  <si>
    <t>заказ</t>
  </si>
  <si>
    <t>24,08,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</si>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</sst>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R98" sqref="R98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140625" style="8" customWidth="1"/>
    <col min="8" max="8" width="5.140625" customWidth="1"/>
    <col min="9" max="9" width="13.7109375" customWidth="1"/>
    <col min="10" max="11" width="6.7109375" customWidth="1"/>
    <col min="12" max="13" width="0.7109375" customWidth="1"/>
    <col min="14" max="17" width="6.7109375" customWidth="1"/>
    <col min="18" max="18" width="21.85546875" customWidth="1"/>
    <col min="19" max="20" width="4.85546875" customWidth="1"/>
    <col min="21" max="26" width="6" customWidth="1"/>
    <col min="27" max="27" width="33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156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35829.399999999994</v>
      </c>
      <c r="F5" s="4">
        <f>SUM(F6:F498)</f>
        <v>39015.485000000001</v>
      </c>
      <c r="G5" s="6"/>
      <c r="H5" s="1"/>
      <c r="I5" s="1"/>
      <c r="J5" s="4">
        <f t="shared" ref="J5:Q5" si="0">SUM(J6:J498)</f>
        <v>34865.184999999998</v>
      </c>
      <c r="K5" s="4">
        <f t="shared" si="0"/>
        <v>964.2149999999998</v>
      </c>
      <c r="L5" s="4">
        <f t="shared" si="0"/>
        <v>0</v>
      </c>
      <c r="M5" s="4">
        <f t="shared" si="0"/>
        <v>0</v>
      </c>
      <c r="N5" s="4">
        <f t="shared" si="0"/>
        <v>19140.035340000002</v>
      </c>
      <c r="O5" s="4">
        <f t="shared" si="0"/>
        <v>7165.880000000001</v>
      </c>
      <c r="P5" s="4">
        <f t="shared" si="0"/>
        <v>17247.782479999998</v>
      </c>
      <c r="Q5" s="4">
        <f t="shared" si="0"/>
        <v>0</v>
      </c>
      <c r="R5" s="1"/>
      <c r="S5" s="1"/>
      <c r="T5" s="1"/>
      <c r="U5" s="4">
        <f t="shared" ref="U5:Z5" si="1">SUM(U6:U498)</f>
        <v>7638.8624000000018</v>
      </c>
      <c r="V5" s="4">
        <f t="shared" si="1"/>
        <v>7465.8921999999993</v>
      </c>
      <c r="W5" s="4">
        <f t="shared" si="1"/>
        <v>7588.1214</v>
      </c>
      <c r="X5" s="4">
        <f t="shared" si="1"/>
        <v>7337.2237999999979</v>
      </c>
      <c r="Y5" s="4">
        <f t="shared" si="1"/>
        <v>6847.8267999999998</v>
      </c>
      <c r="Z5" s="4">
        <f t="shared" si="1"/>
        <v>7308.0645999999988</v>
      </c>
      <c r="AA5" s="1"/>
      <c r="AB5" s="4">
        <f>SUM(AB6:AB498)</f>
        <v>15375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621.43799999999999</v>
      </c>
      <c r="D6" s="1"/>
      <c r="E6" s="1">
        <v>276.69600000000003</v>
      </c>
      <c r="F6" s="1">
        <v>317.39800000000002</v>
      </c>
      <c r="G6" s="6">
        <v>1</v>
      </c>
      <c r="H6" s="1">
        <v>50</v>
      </c>
      <c r="I6" s="1" t="s">
        <v>32</v>
      </c>
      <c r="J6" s="1">
        <v>265.55</v>
      </c>
      <c r="K6" s="1">
        <f t="shared" ref="K6:K37" si="2">E6-J6</f>
        <v>11.146000000000015</v>
      </c>
      <c r="L6" s="1"/>
      <c r="M6" s="1"/>
      <c r="N6" s="1">
        <v>68.044600000000003</v>
      </c>
      <c r="O6" s="1">
        <f>E6/5</f>
        <v>55.339200000000005</v>
      </c>
      <c r="P6" s="5">
        <f>10*O6-N6-F6</f>
        <v>167.94940000000003</v>
      </c>
      <c r="Q6" s="5"/>
      <c r="R6" s="1"/>
      <c r="S6" s="1">
        <f>(F6+N6+P6)/O6</f>
        <v>10</v>
      </c>
      <c r="T6" s="1">
        <f>(F6+N6)/O6</f>
        <v>6.9650916529331832</v>
      </c>
      <c r="U6" s="1">
        <v>51.793599999999998</v>
      </c>
      <c r="V6" s="1">
        <v>43.265799999999999</v>
      </c>
      <c r="W6" s="1">
        <v>42.090200000000003</v>
      </c>
      <c r="X6" s="1">
        <v>47.889400000000002</v>
      </c>
      <c r="Y6" s="1">
        <v>45.218400000000003</v>
      </c>
      <c r="Z6" s="1">
        <v>50.678400000000003</v>
      </c>
      <c r="AA6" s="1"/>
      <c r="AB6" s="1">
        <f t="shared" ref="AB6:AB37" si="3">ROUND(P6*G6,0)</f>
        <v>168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267.90300000000002</v>
      </c>
      <c r="D7" s="1">
        <v>324.11599999999999</v>
      </c>
      <c r="E7" s="1">
        <v>285.30700000000002</v>
      </c>
      <c r="F7" s="1">
        <v>267.65199999999999</v>
      </c>
      <c r="G7" s="6">
        <v>1</v>
      </c>
      <c r="H7" s="1">
        <v>45</v>
      </c>
      <c r="I7" s="1" t="s">
        <v>32</v>
      </c>
      <c r="J7" s="1">
        <v>263.10000000000002</v>
      </c>
      <c r="K7" s="1">
        <f t="shared" si="2"/>
        <v>22.206999999999994</v>
      </c>
      <c r="L7" s="1"/>
      <c r="M7" s="1"/>
      <c r="N7" s="1">
        <v>41.165059999999762</v>
      </c>
      <c r="O7" s="1">
        <f t="shared" ref="O7:O70" si="4">E7/5</f>
        <v>57.061400000000006</v>
      </c>
      <c r="P7" s="5">
        <f t="shared" ref="P7:P8" si="5">10*O7-N7-F7</f>
        <v>261.79694000000023</v>
      </c>
      <c r="Q7" s="5"/>
      <c r="R7" s="1"/>
      <c r="S7" s="1">
        <f t="shared" ref="S7:S70" si="6">(F7+N7+P7)/O7</f>
        <v>10</v>
      </c>
      <c r="T7" s="1">
        <f t="shared" ref="T7:T70" si="7">(F7+N7)/O7</f>
        <v>5.4120133750661514</v>
      </c>
      <c r="U7" s="1">
        <v>46.088999999999999</v>
      </c>
      <c r="V7" s="1">
        <v>54.783200000000001</v>
      </c>
      <c r="W7" s="1">
        <v>60.019399999999997</v>
      </c>
      <c r="X7" s="1">
        <v>49.674599999999998</v>
      </c>
      <c r="Y7" s="1">
        <v>50.355200000000004</v>
      </c>
      <c r="Z7" s="1">
        <v>57.894000000000013</v>
      </c>
      <c r="AA7" s="1"/>
      <c r="AB7" s="1">
        <f t="shared" si="3"/>
        <v>262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685.97</v>
      </c>
      <c r="D8" s="1">
        <v>209.27799999999999</v>
      </c>
      <c r="E8" s="1">
        <v>424.08300000000003</v>
      </c>
      <c r="F8" s="1">
        <v>402.488</v>
      </c>
      <c r="G8" s="6">
        <v>1</v>
      </c>
      <c r="H8" s="1">
        <v>45</v>
      </c>
      <c r="I8" s="1" t="s">
        <v>32</v>
      </c>
      <c r="J8" s="1">
        <v>408.05</v>
      </c>
      <c r="K8" s="1">
        <f t="shared" si="2"/>
        <v>16.033000000000015</v>
      </c>
      <c r="L8" s="1"/>
      <c r="M8" s="1"/>
      <c r="N8" s="1">
        <v>121.6147999999999</v>
      </c>
      <c r="O8" s="1">
        <f t="shared" si="4"/>
        <v>84.816600000000008</v>
      </c>
      <c r="P8" s="5">
        <f t="shared" si="5"/>
        <v>324.06320000000011</v>
      </c>
      <c r="Q8" s="5"/>
      <c r="R8" s="1"/>
      <c r="S8" s="1">
        <f t="shared" si="6"/>
        <v>9.9999999999999982</v>
      </c>
      <c r="T8" s="1">
        <f t="shared" si="7"/>
        <v>6.1792479302400691</v>
      </c>
      <c r="U8" s="1">
        <v>77.9542</v>
      </c>
      <c r="V8" s="1">
        <v>81.266600000000011</v>
      </c>
      <c r="W8" s="1">
        <v>95.364599999999996</v>
      </c>
      <c r="X8" s="1">
        <v>107.4258</v>
      </c>
      <c r="Y8" s="1">
        <v>114.54259999999999</v>
      </c>
      <c r="Z8" s="1">
        <v>117.319</v>
      </c>
      <c r="AA8" s="1"/>
      <c r="AB8" s="1">
        <f t="shared" si="3"/>
        <v>324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81.438999999999993</v>
      </c>
      <c r="D9" s="1"/>
      <c r="E9" s="1">
        <v>21.315999999999999</v>
      </c>
      <c r="F9" s="1">
        <v>57.5</v>
      </c>
      <c r="G9" s="6">
        <v>1</v>
      </c>
      <c r="H9" s="1">
        <v>40</v>
      </c>
      <c r="I9" s="1" t="s">
        <v>32</v>
      </c>
      <c r="J9" s="1">
        <v>23.55</v>
      </c>
      <c r="K9" s="1">
        <f t="shared" si="2"/>
        <v>-2.2340000000000018</v>
      </c>
      <c r="L9" s="1"/>
      <c r="M9" s="1"/>
      <c r="N9" s="1"/>
      <c r="O9" s="1">
        <f t="shared" si="4"/>
        <v>4.2631999999999994</v>
      </c>
      <c r="P9" s="5"/>
      <c r="Q9" s="5"/>
      <c r="R9" s="1"/>
      <c r="S9" s="1">
        <f t="shared" si="6"/>
        <v>13.487521110902611</v>
      </c>
      <c r="T9" s="1">
        <f t="shared" si="7"/>
        <v>13.487521110902611</v>
      </c>
      <c r="U9" s="1">
        <v>3.4752000000000001</v>
      </c>
      <c r="V9" s="1">
        <v>1.4556</v>
      </c>
      <c r="W9" s="1">
        <v>3.9683999999999999</v>
      </c>
      <c r="X9" s="1">
        <v>4.6375999999999999</v>
      </c>
      <c r="Y9" s="1">
        <v>4.7921999999999993</v>
      </c>
      <c r="Z9" s="1">
        <v>4.5590000000000002</v>
      </c>
      <c r="AA9" s="20" t="s">
        <v>36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4" t="s">
        <v>37</v>
      </c>
      <c r="B10" s="14" t="s">
        <v>38</v>
      </c>
      <c r="C10" s="14"/>
      <c r="D10" s="14">
        <v>234</v>
      </c>
      <c r="E10" s="14"/>
      <c r="F10" s="14"/>
      <c r="G10" s="15">
        <v>0</v>
      </c>
      <c r="H10" s="14" t="e">
        <v>#N/A</v>
      </c>
      <c r="I10" s="14" t="s">
        <v>39</v>
      </c>
      <c r="J10" s="14"/>
      <c r="K10" s="14">
        <f t="shared" si="2"/>
        <v>0</v>
      </c>
      <c r="L10" s="14"/>
      <c r="M10" s="14"/>
      <c r="N10" s="14"/>
      <c r="O10" s="14">
        <f t="shared" si="4"/>
        <v>0</v>
      </c>
      <c r="P10" s="16"/>
      <c r="Q10" s="16"/>
      <c r="R10" s="14"/>
      <c r="S10" s="14" t="e">
        <f t="shared" si="6"/>
        <v>#DIV/0!</v>
      </c>
      <c r="T10" s="14" t="e">
        <f t="shared" si="7"/>
        <v>#DIV/0!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/>
      <c r="AB10" s="14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38</v>
      </c>
      <c r="C11" s="1">
        <v>658</v>
      </c>
      <c r="D11" s="1">
        <v>828</v>
      </c>
      <c r="E11" s="1">
        <v>520</v>
      </c>
      <c r="F11" s="1">
        <v>842</v>
      </c>
      <c r="G11" s="6">
        <v>0.45</v>
      </c>
      <c r="H11" s="1">
        <v>45</v>
      </c>
      <c r="I11" s="1" t="s">
        <v>32</v>
      </c>
      <c r="J11" s="1">
        <v>531</v>
      </c>
      <c r="K11" s="1">
        <f t="shared" si="2"/>
        <v>-11</v>
      </c>
      <c r="L11" s="1"/>
      <c r="M11" s="1"/>
      <c r="N11" s="1">
        <v>87.015200000000277</v>
      </c>
      <c r="O11" s="1">
        <f t="shared" si="4"/>
        <v>104</v>
      </c>
      <c r="P11" s="5">
        <f t="shared" ref="P11:P12" si="8">10*O11-N11-F11</f>
        <v>110.98479999999972</v>
      </c>
      <c r="Q11" s="5"/>
      <c r="R11" s="1"/>
      <c r="S11" s="1">
        <f t="shared" si="6"/>
        <v>10</v>
      </c>
      <c r="T11" s="1">
        <f t="shared" si="7"/>
        <v>8.9328384615384646</v>
      </c>
      <c r="U11" s="1">
        <v>124.4</v>
      </c>
      <c r="V11" s="1">
        <v>136.6</v>
      </c>
      <c r="W11" s="1">
        <v>143.80000000000001</v>
      </c>
      <c r="X11" s="1">
        <v>128.80000000000001</v>
      </c>
      <c r="Y11" s="1">
        <v>106.6</v>
      </c>
      <c r="Z11" s="1">
        <v>122</v>
      </c>
      <c r="AA11" s="1"/>
      <c r="AB11" s="1">
        <f t="shared" si="3"/>
        <v>50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38</v>
      </c>
      <c r="C12" s="1">
        <v>1163</v>
      </c>
      <c r="D12" s="1">
        <v>906</v>
      </c>
      <c r="E12" s="1">
        <v>803</v>
      </c>
      <c r="F12" s="1">
        <v>1076</v>
      </c>
      <c r="G12" s="6">
        <v>0.45</v>
      </c>
      <c r="H12" s="1">
        <v>45</v>
      </c>
      <c r="I12" s="1" t="s">
        <v>32</v>
      </c>
      <c r="J12" s="1">
        <v>807</v>
      </c>
      <c r="K12" s="1">
        <f t="shared" si="2"/>
        <v>-4</v>
      </c>
      <c r="L12" s="1"/>
      <c r="M12" s="1"/>
      <c r="N12" s="1">
        <v>347.50860000000011</v>
      </c>
      <c r="O12" s="1">
        <f t="shared" si="4"/>
        <v>160.6</v>
      </c>
      <c r="P12" s="5">
        <f t="shared" si="8"/>
        <v>182.49139999999989</v>
      </c>
      <c r="Q12" s="5"/>
      <c r="R12" s="1"/>
      <c r="S12" s="1">
        <f t="shared" si="6"/>
        <v>10</v>
      </c>
      <c r="T12" s="1">
        <f t="shared" si="7"/>
        <v>8.8636899128268993</v>
      </c>
      <c r="U12" s="1">
        <v>190.6</v>
      </c>
      <c r="V12" s="1">
        <v>187.2</v>
      </c>
      <c r="W12" s="1">
        <v>198.47239999999999</v>
      </c>
      <c r="X12" s="1">
        <v>202.07239999999999</v>
      </c>
      <c r="Y12" s="1">
        <v>159.4</v>
      </c>
      <c r="Z12" s="1">
        <v>158.4</v>
      </c>
      <c r="AA12" s="1"/>
      <c r="AB12" s="1">
        <f t="shared" si="3"/>
        <v>82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42</v>
      </c>
      <c r="B13" s="14" t="s">
        <v>38</v>
      </c>
      <c r="C13" s="14"/>
      <c r="D13" s="14">
        <v>300</v>
      </c>
      <c r="E13" s="14"/>
      <c r="F13" s="14"/>
      <c r="G13" s="15">
        <v>0</v>
      </c>
      <c r="H13" s="14" t="e">
        <v>#N/A</v>
      </c>
      <c r="I13" s="14" t="s">
        <v>39</v>
      </c>
      <c r="J13" s="14"/>
      <c r="K13" s="14">
        <f t="shared" si="2"/>
        <v>0</v>
      </c>
      <c r="L13" s="14"/>
      <c r="M13" s="14"/>
      <c r="N13" s="14"/>
      <c r="O13" s="14">
        <f t="shared" si="4"/>
        <v>0</v>
      </c>
      <c r="P13" s="16"/>
      <c r="Q13" s="16"/>
      <c r="R13" s="14"/>
      <c r="S13" s="14" t="e">
        <f t="shared" si="6"/>
        <v>#DIV/0!</v>
      </c>
      <c r="T13" s="14" t="e">
        <f t="shared" si="7"/>
        <v>#DIV/0!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/>
      <c r="AB13" s="14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>
        <v>185</v>
      </c>
      <c r="D14" s="1">
        <v>150</v>
      </c>
      <c r="E14" s="1">
        <v>35</v>
      </c>
      <c r="F14" s="1">
        <v>141</v>
      </c>
      <c r="G14" s="6">
        <v>0.17</v>
      </c>
      <c r="H14" s="1">
        <v>180</v>
      </c>
      <c r="I14" s="1" t="s">
        <v>32</v>
      </c>
      <c r="J14" s="1">
        <v>32</v>
      </c>
      <c r="K14" s="1">
        <f t="shared" si="2"/>
        <v>3</v>
      </c>
      <c r="L14" s="1"/>
      <c r="M14" s="1"/>
      <c r="N14" s="1"/>
      <c r="O14" s="1">
        <f t="shared" si="4"/>
        <v>7</v>
      </c>
      <c r="P14" s="5"/>
      <c r="Q14" s="5"/>
      <c r="R14" s="1"/>
      <c r="S14" s="1">
        <f t="shared" si="6"/>
        <v>20.142857142857142</v>
      </c>
      <c r="T14" s="1">
        <f t="shared" si="7"/>
        <v>20.142857142857142</v>
      </c>
      <c r="U14" s="1">
        <v>6</v>
      </c>
      <c r="V14" s="1">
        <v>5.2</v>
      </c>
      <c r="W14" s="1">
        <v>6.4</v>
      </c>
      <c r="X14" s="1">
        <v>7.2</v>
      </c>
      <c r="Y14" s="1">
        <v>7.4</v>
      </c>
      <c r="Z14" s="1">
        <v>6.6</v>
      </c>
      <c r="AA14" s="18" t="s">
        <v>109</v>
      </c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44</v>
      </c>
      <c r="B15" s="14" t="s">
        <v>38</v>
      </c>
      <c r="C15" s="14"/>
      <c r="D15" s="14">
        <v>342</v>
      </c>
      <c r="E15" s="14"/>
      <c r="F15" s="14"/>
      <c r="G15" s="15">
        <v>0</v>
      </c>
      <c r="H15" s="14" t="e">
        <v>#N/A</v>
      </c>
      <c r="I15" s="14" t="s">
        <v>39</v>
      </c>
      <c r="J15" s="14"/>
      <c r="K15" s="14">
        <f t="shared" si="2"/>
        <v>0</v>
      </c>
      <c r="L15" s="14"/>
      <c r="M15" s="14"/>
      <c r="N15" s="14"/>
      <c r="O15" s="14">
        <f t="shared" si="4"/>
        <v>0</v>
      </c>
      <c r="P15" s="16"/>
      <c r="Q15" s="16"/>
      <c r="R15" s="14"/>
      <c r="S15" s="14" t="e">
        <f t="shared" si="6"/>
        <v>#DIV/0!</v>
      </c>
      <c r="T15" s="14" t="e">
        <f t="shared" si="7"/>
        <v>#DIV/0!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/>
      <c r="AB15" s="14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38</v>
      </c>
      <c r="C16" s="1">
        <v>88</v>
      </c>
      <c r="D16" s="1">
        <v>270</v>
      </c>
      <c r="E16" s="1">
        <v>38</v>
      </c>
      <c r="F16" s="1">
        <v>50</v>
      </c>
      <c r="G16" s="6">
        <v>0.3</v>
      </c>
      <c r="H16" s="1">
        <v>40</v>
      </c>
      <c r="I16" s="1" t="s">
        <v>32</v>
      </c>
      <c r="J16" s="1">
        <v>38</v>
      </c>
      <c r="K16" s="1">
        <f t="shared" si="2"/>
        <v>0</v>
      </c>
      <c r="L16" s="1"/>
      <c r="M16" s="1"/>
      <c r="N16" s="1">
        <v>44.199999999999989</v>
      </c>
      <c r="O16" s="1">
        <f t="shared" si="4"/>
        <v>7.6</v>
      </c>
      <c r="P16" s="5"/>
      <c r="Q16" s="5"/>
      <c r="R16" s="1"/>
      <c r="S16" s="1">
        <f t="shared" si="6"/>
        <v>12.394736842105262</v>
      </c>
      <c r="T16" s="1">
        <f t="shared" si="7"/>
        <v>12.394736842105262</v>
      </c>
      <c r="U16" s="1">
        <v>10.199999999999999</v>
      </c>
      <c r="V16" s="1">
        <v>8</v>
      </c>
      <c r="W16" s="1">
        <v>5.6</v>
      </c>
      <c r="X16" s="1">
        <v>5.4</v>
      </c>
      <c r="Y16" s="1">
        <v>1.8</v>
      </c>
      <c r="Z16" s="1">
        <v>4.2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46</v>
      </c>
      <c r="B17" s="21" t="s">
        <v>38</v>
      </c>
      <c r="C17" s="21"/>
      <c r="D17" s="21">
        <v>492</v>
      </c>
      <c r="E17" s="21"/>
      <c r="F17" s="21"/>
      <c r="G17" s="22">
        <v>0</v>
      </c>
      <c r="H17" s="21" t="e">
        <v>#N/A</v>
      </c>
      <c r="I17" s="21" t="s">
        <v>32</v>
      </c>
      <c r="J17" s="21"/>
      <c r="K17" s="21">
        <f t="shared" si="2"/>
        <v>0</v>
      </c>
      <c r="L17" s="21"/>
      <c r="M17" s="21"/>
      <c r="N17" s="21"/>
      <c r="O17" s="21">
        <f t="shared" si="4"/>
        <v>0</v>
      </c>
      <c r="P17" s="23"/>
      <c r="Q17" s="23"/>
      <c r="R17" s="21"/>
      <c r="S17" s="21" t="e">
        <f t="shared" si="6"/>
        <v>#DIV/0!</v>
      </c>
      <c r="T17" s="21" t="e">
        <f t="shared" si="7"/>
        <v>#DIV/0!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 t="s">
        <v>47</v>
      </c>
      <c r="AB17" s="2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38</v>
      </c>
      <c r="C18" s="1">
        <v>204</v>
      </c>
      <c r="D18" s="1"/>
      <c r="E18" s="1">
        <v>112</v>
      </c>
      <c r="F18" s="1">
        <v>74</v>
      </c>
      <c r="G18" s="6">
        <v>0.17</v>
      </c>
      <c r="H18" s="1">
        <v>180</v>
      </c>
      <c r="I18" s="1" t="s">
        <v>32</v>
      </c>
      <c r="J18" s="1">
        <v>115</v>
      </c>
      <c r="K18" s="1">
        <f t="shared" si="2"/>
        <v>-3</v>
      </c>
      <c r="L18" s="1"/>
      <c r="M18" s="1"/>
      <c r="N18" s="1"/>
      <c r="O18" s="1">
        <f t="shared" si="4"/>
        <v>22.4</v>
      </c>
      <c r="P18" s="5">
        <f>10*O18-N18-F18</f>
        <v>150</v>
      </c>
      <c r="Q18" s="5"/>
      <c r="R18" s="1"/>
      <c r="S18" s="1">
        <f t="shared" si="6"/>
        <v>10</v>
      </c>
      <c r="T18" s="1">
        <f t="shared" si="7"/>
        <v>3.3035714285714288</v>
      </c>
      <c r="U18" s="1">
        <v>12.8</v>
      </c>
      <c r="V18" s="1">
        <v>11.6</v>
      </c>
      <c r="W18" s="1">
        <v>20.6</v>
      </c>
      <c r="X18" s="1">
        <v>22.2</v>
      </c>
      <c r="Y18" s="1">
        <v>18.8</v>
      </c>
      <c r="Z18" s="1">
        <v>17.8</v>
      </c>
      <c r="AA18" s="1"/>
      <c r="AB18" s="1">
        <f t="shared" si="3"/>
        <v>26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49</v>
      </c>
      <c r="B19" s="14" t="s">
        <v>38</v>
      </c>
      <c r="C19" s="14"/>
      <c r="D19" s="14">
        <v>152</v>
      </c>
      <c r="E19" s="14"/>
      <c r="F19" s="14"/>
      <c r="G19" s="15">
        <v>0</v>
      </c>
      <c r="H19" s="14" t="e">
        <v>#N/A</v>
      </c>
      <c r="I19" s="14" t="s">
        <v>39</v>
      </c>
      <c r="J19" s="14"/>
      <c r="K19" s="14">
        <f t="shared" si="2"/>
        <v>0</v>
      </c>
      <c r="L19" s="14"/>
      <c r="M19" s="14"/>
      <c r="N19" s="14"/>
      <c r="O19" s="14">
        <f t="shared" si="4"/>
        <v>0</v>
      </c>
      <c r="P19" s="16"/>
      <c r="Q19" s="16"/>
      <c r="R19" s="14"/>
      <c r="S19" s="14" t="e">
        <f t="shared" si="6"/>
        <v>#DIV/0!</v>
      </c>
      <c r="T19" s="14" t="e">
        <f t="shared" si="7"/>
        <v>#DIV/0!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/>
      <c r="AB19" s="14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50</v>
      </c>
      <c r="B20" s="14" t="s">
        <v>38</v>
      </c>
      <c r="C20" s="14"/>
      <c r="D20" s="14">
        <v>120</v>
      </c>
      <c r="E20" s="14"/>
      <c r="F20" s="14"/>
      <c r="G20" s="15">
        <v>0</v>
      </c>
      <c r="H20" s="14" t="e">
        <v>#N/A</v>
      </c>
      <c r="I20" s="14" t="s">
        <v>39</v>
      </c>
      <c r="J20" s="14"/>
      <c r="K20" s="14">
        <f t="shared" si="2"/>
        <v>0</v>
      </c>
      <c r="L20" s="14"/>
      <c r="M20" s="14"/>
      <c r="N20" s="14"/>
      <c r="O20" s="14">
        <f t="shared" si="4"/>
        <v>0</v>
      </c>
      <c r="P20" s="16"/>
      <c r="Q20" s="16"/>
      <c r="R20" s="14"/>
      <c r="S20" s="14" t="e">
        <f t="shared" si="6"/>
        <v>#DIV/0!</v>
      </c>
      <c r="T20" s="14" t="e">
        <f t="shared" si="7"/>
        <v>#DIV/0!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/>
      <c r="AB20" s="14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51</v>
      </c>
      <c r="B21" s="14" t="s">
        <v>38</v>
      </c>
      <c r="C21" s="14"/>
      <c r="D21" s="14">
        <v>60</v>
      </c>
      <c r="E21" s="14"/>
      <c r="F21" s="14"/>
      <c r="G21" s="15">
        <v>0</v>
      </c>
      <c r="H21" s="14" t="e">
        <v>#N/A</v>
      </c>
      <c r="I21" s="14" t="s">
        <v>39</v>
      </c>
      <c r="J21" s="14"/>
      <c r="K21" s="14">
        <f t="shared" si="2"/>
        <v>0</v>
      </c>
      <c r="L21" s="14"/>
      <c r="M21" s="14"/>
      <c r="N21" s="14"/>
      <c r="O21" s="14">
        <f t="shared" si="4"/>
        <v>0</v>
      </c>
      <c r="P21" s="16"/>
      <c r="Q21" s="16"/>
      <c r="R21" s="14"/>
      <c r="S21" s="14" t="e">
        <f t="shared" si="6"/>
        <v>#DIV/0!</v>
      </c>
      <c r="T21" s="14" t="e">
        <f t="shared" si="7"/>
        <v>#DIV/0!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/>
      <c r="AB21" s="14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52</v>
      </c>
      <c r="B22" s="21" t="s">
        <v>38</v>
      </c>
      <c r="C22" s="21"/>
      <c r="D22" s="21">
        <v>102</v>
      </c>
      <c r="E22" s="21"/>
      <c r="F22" s="21"/>
      <c r="G22" s="22">
        <v>0</v>
      </c>
      <c r="H22" s="21" t="e">
        <v>#N/A</v>
      </c>
      <c r="I22" s="21" t="s">
        <v>32</v>
      </c>
      <c r="J22" s="21"/>
      <c r="K22" s="21">
        <f t="shared" si="2"/>
        <v>0</v>
      </c>
      <c r="L22" s="21"/>
      <c r="M22" s="21"/>
      <c r="N22" s="21"/>
      <c r="O22" s="21">
        <f t="shared" si="4"/>
        <v>0</v>
      </c>
      <c r="P22" s="23"/>
      <c r="Q22" s="23"/>
      <c r="R22" s="21"/>
      <c r="S22" s="21" t="e">
        <f t="shared" si="6"/>
        <v>#DIV/0!</v>
      </c>
      <c r="T22" s="21" t="e">
        <f t="shared" si="7"/>
        <v>#DIV/0!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 t="s">
        <v>47</v>
      </c>
      <c r="AB22" s="2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53</v>
      </c>
      <c r="B23" s="21" t="s">
        <v>38</v>
      </c>
      <c r="C23" s="21"/>
      <c r="D23" s="21">
        <v>306</v>
      </c>
      <c r="E23" s="21"/>
      <c r="F23" s="21"/>
      <c r="G23" s="22">
        <v>0</v>
      </c>
      <c r="H23" s="21" t="e">
        <v>#N/A</v>
      </c>
      <c r="I23" s="21" t="s">
        <v>32</v>
      </c>
      <c r="J23" s="21"/>
      <c r="K23" s="21">
        <f t="shared" si="2"/>
        <v>0</v>
      </c>
      <c r="L23" s="21"/>
      <c r="M23" s="21"/>
      <c r="N23" s="21"/>
      <c r="O23" s="21">
        <f t="shared" si="4"/>
        <v>0</v>
      </c>
      <c r="P23" s="23"/>
      <c r="Q23" s="23"/>
      <c r="R23" s="21"/>
      <c r="S23" s="21" t="e">
        <f t="shared" si="6"/>
        <v>#DIV/0!</v>
      </c>
      <c r="T23" s="21" t="e">
        <f t="shared" si="7"/>
        <v>#DIV/0!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 t="s">
        <v>47</v>
      </c>
      <c r="AB23" s="2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31</v>
      </c>
      <c r="C24" s="1">
        <v>2194.0230000000001</v>
      </c>
      <c r="D24" s="1">
        <v>2814</v>
      </c>
      <c r="E24" s="1">
        <v>2132.1120000000001</v>
      </c>
      <c r="F24" s="1">
        <v>2425.5749999999998</v>
      </c>
      <c r="G24" s="6">
        <v>1</v>
      </c>
      <c r="H24" s="1">
        <v>55</v>
      </c>
      <c r="I24" s="1" t="s">
        <v>32</v>
      </c>
      <c r="J24" s="1">
        <v>2013.95</v>
      </c>
      <c r="K24" s="1">
        <f t="shared" si="2"/>
        <v>118.16200000000003</v>
      </c>
      <c r="L24" s="1"/>
      <c r="M24" s="1"/>
      <c r="N24" s="1">
        <v>1146.032020000001</v>
      </c>
      <c r="O24" s="1">
        <f t="shared" si="4"/>
        <v>426.42240000000004</v>
      </c>
      <c r="P24" s="5">
        <f>11*O24-N24-F24</f>
        <v>1119.0393799999997</v>
      </c>
      <c r="Q24" s="5"/>
      <c r="R24" s="1"/>
      <c r="S24" s="1">
        <f t="shared" si="6"/>
        <v>11</v>
      </c>
      <c r="T24" s="1">
        <f t="shared" si="7"/>
        <v>8.3757490694672718</v>
      </c>
      <c r="U24" s="1">
        <v>445.09280000000001</v>
      </c>
      <c r="V24" s="1">
        <v>439.5018</v>
      </c>
      <c r="W24" s="1">
        <v>423.29559999999998</v>
      </c>
      <c r="X24" s="1">
        <v>419.85919999999999</v>
      </c>
      <c r="Y24" s="1">
        <v>390.42739999999998</v>
      </c>
      <c r="Z24" s="1">
        <v>431.9348</v>
      </c>
      <c r="AA24" s="1"/>
      <c r="AB24" s="1">
        <f t="shared" si="3"/>
        <v>1119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31</v>
      </c>
      <c r="C25" s="1">
        <v>2717.0630000000001</v>
      </c>
      <c r="D25" s="1">
        <v>3039.27</v>
      </c>
      <c r="E25" s="1">
        <v>2860.2559999999999</v>
      </c>
      <c r="F25" s="1">
        <v>2595.0819999999999</v>
      </c>
      <c r="G25" s="6">
        <v>1</v>
      </c>
      <c r="H25" s="1">
        <v>50</v>
      </c>
      <c r="I25" s="1" t="s">
        <v>32</v>
      </c>
      <c r="J25" s="1">
        <v>2954.71</v>
      </c>
      <c r="K25" s="1">
        <f t="shared" si="2"/>
        <v>-94.454000000000178</v>
      </c>
      <c r="L25" s="1"/>
      <c r="M25" s="1"/>
      <c r="N25" s="1">
        <v>3680.6790599999981</v>
      </c>
      <c r="O25" s="1">
        <f t="shared" si="4"/>
        <v>572.05119999999999</v>
      </c>
      <c r="P25" s="5">
        <f>11*O25-N25-F25</f>
        <v>16.8021400000016</v>
      </c>
      <c r="Q25" s="5"/>
      <c r="R25" s="1"/>
      <c r="S25" s="1">
        <f t="shared" si="6"/>
        <v>11</v>
      </c>
      <c r="T25" s="1">
        <f t="shared" si="7"/>
        <v>10.97062825844959</v>
      </c>
      <c r="U25" s="1">
        <v>667.21859999999992</v>
      </c>
      <c r="V25" s="1">
        <v>523.24300000000005</v>
      </c>
      <c r="W25" s="1">
        <v>500.09080000000012</v>
      </c>
      <c r="X25" s="1">
        <v>533.05379999999991</v>
      </c>
      <c r="Y25" s="1">
        <v>517.99219999999991</v>
      </c>
      <c r="Z25" s="1">
        <v>570.43320000000006</v>
      </c>
      <c r="AA25" s="1"/>
      <c r="AB25" s="1">
        <f t="shared" si="3"/>
        <v>17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56</v>
      </c>
      <c r="B26" s="21" t="s">
        <v>31</v>
      </c>
      <c r="C26" s="21"/>
      <c r="D26" s="21"/>
      <c r="E26" s="21"/>
      <c r="F26" s="21"/>
      <c r="G26" s="22">
        <v>0</v>
      </c>
      <c r="H26" s="21">
        <v>50</v>
      </c>
      <c r="I26" s="21" t="s">
        <v>32</v>
      </c>
      <c r="J26" s="21"/>
      <c r="K26" s="21">
        <f t="shared" si="2"/>
        <v>0</v>
      </c>
      <c r="L26" s="21"/>
      <c r="M26" s="21"/>
      <c r="N26" s="21"/>
      <c r="O26" s="21">
        <f t="shared" si="4"/>
        <v>0</v>
      </c>
      <c r="P26" s="23"/>
      <c r="Q26" s="23"/>
      <c r="R26" s="21"/>
      <c r="S26" s="21" t="e">
        <f t="shared" si="6"/>
        <v>#DIV/0!</v>
      </c>
      <c r="T26" s="21" t="e">
        <f t="shared" si="7"/>
        <v>#DIV/0!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 t="s">
        <v>47</v>
      </c>
      <c r="AB26" s="2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31</v>
      </c>
      <c r="C27" s="1">
        <v>3452.8339999999998</v>
      </c>
      <c r="D27" s="1">
        <v>3211.07</v>
      </c>
      <c r="E27" s="1">
        <v>2631.511</v>
      </c>
      <c r="F27" s="1">
        <v>3381.61</v>
      </c>
      <c r="G27" s="6">
        <v>1</v>
      </c>
      <c r="H27" s="1">
        <v>55</v>
      </c>
      <c r="I27" s="1" t="s">
        <v>32</v>
      </c>
      <c r="J27" s="1">
        <v>2469.5079999999998</v>
      </c>
      <c r="K27" s="1">
        <f t="shared" si="2"/>
        <v>162.00300000000016</v>
      </c>
      <c r="L27" s="1"/>
      <c r="M27" s="1"/>
      <c r="N27" s="1">
        <v>1662.736059999997</v>
      </c>
      <c r="O27" s="1">
        <f t="shared" si="4"/>
        <v>526.30219999999997</v>
      </c>
      <c r="P27" s="5">
        <f>10*O27-N27-F27</f>
        <v>218.67594000000281</v>
      </c>
      <c r="Q27" s="5"/>
      <c r="R27" s="1"/>
      <c r="S27" s="1">
        <f t="shared" si="6"/>
        <v>10</v>
      </c>
      <c r="T27" s="1">
        <f t="shared" si="7"/>
        <v>9.5845049859187323</v>
      </c>
      <c r="U27" s="1">
        <v>594.22479999999996</v>
      </c>
      <c r="V27" s="1">
        <v>580.18880000000001</v>
      </c>
      <c r="W27" s="1">
        <v>608.43439999999998</v>
      </c>
      <c r="X27" s="1">
        <v>592.58360000000005</v>
      </c>
      <c r="Y27" s="1">
        <v>629.44260000000008</v>
      </c>
      <c r="Z27" s="1">
        <v>701.31540000000007</v>
      </c>
      <c r="AA27" s="1"/>
      <c r="AB27" s="1">
        <f t="shared" si="3"/>
        <v>219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58</v>
      </c>
      <c r="B28" s="14" t="s">
        <v>31</v>
      </c>
      <c r="C28" s="14">
        <v>639.13</v>
      </c>
      <c r="D28" s="14">
        <v>122.755</v>
      </c>
      <c r="E28" s="19">
        <v>559.31500000000005</v>
      </c>
      <c r="F28" s="14"/>
      <c r="G28" s="15">
        <v>0</v>
      </c>
      <c r="H28" s="14">
        <v>60</v>
      </c>
      <c r="I28" s="14" t="s">
        <v>59</v>
      </c>
      <c r="J28" s="14">
        <v>550</v>
      </c>
      <c r="K28" s="14">
        <f t="shared" si="2"/>
        <v>9.3150000000000546</v>
      </c>
      <c r="L28" s="14"/>
      <c r="M28" s="14"/>
      <c r="N28" s="14"/>
      <c r="O28" s="14">
        <f t="shared" si="4"/>
        <v>111.86300000000001</v>
      </c>
      <c r="P28" s="16"/>
      <c r="Q28" s="16"/>
      <c r="R28" s="14"/>
      <c r="S28" s="14">
        <f t="shared" si="6"/>
        <v>0</v>
      </c>
      <c r="T28" s="14">
        <f t="shared" si="7"/>
        <v>0</v>
      </c>
      <c r="U28" s="14">
        <v>307.24540000000002</v>
      </c>
      <c r="V28" s="14">
        <v>303.39519999999999</v>
      </c>
      <c r="W28" s="14">
        <v>92.351799999999997</v>
      </c>
      <c r="X28" s="14">
        <v>75.698999999999998</v>
      </c>
      <c r="Y28" s="14">
        <v>247.63040000000001</v>
      </c>
      <c r="Z28" s="14">
        <v>272.50740000000002</v>
      </c>
      <c r="AA28" s="14" t="s">
        <v>60</v>
      </c>
      <c r="AB28" s="14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31</v>
      </c>
      <c r="C29" s="1">
        <v>635.26199999999994</v>
      </c>
      <c r="D29" s="1">
        <v>416.79</v>
      </c>
      <c r="E29" s="1">
        <v>459.47199999999998</v>
      </c>
      <c r="F29" s="1">
        <v>501.916</v>
      </c>
      <c r="G29" s="6">
        <v>1</v>
      </c>
      <c r="H29" s="1">
        <v>60</v>
      </c>
      <c r="I29" s="1" t="s">
        <v>32</v>
      </c>
      <c r="J29" s="1">
        <v>440.25</v>
      </c>
      <c r="K29" s="1">
        <f t="shared" si="2"/>
        <v>19.22199999999998</v>
      </c>
      <c r="L29" s="1"/>
      <c r="M29" s="1"/>
      <c r="N29" s="1">
        <v>303.47660000000008</v>
      </c>
      <c r="O29" s="1">
        <f t="shared" si="4"/>
        <v>91.89439999999999</v>
      </c>
      <c r="P29" s="5">
        <f t="shared" ref="P29:P31" si="9">11*O29-N29-F29</f>
        <v>205.44579999999979</v>
      </c>
      <c r="Q29" s="5"/>
      <c r="R29" s="1"/>
      <c r="S29" s="1">
        <f t="shared" si="6"/>
        <v>11</v>
      </c>
      <c r="T29" s="1">
        <f t="shared" si="7"/>
        <v>8.764327314830938</v>
      </c>
      <c r="U29" s="1">
        <v>100.8192</v>
      </c>
      <c r="V29" s="1">
        <v>96.183000000000007</v>
      </c>
      <c r="W29" s="1">
        <v>108.53619999999999</v>
      </c>
      <c r="X29" s="1">
        <v>109.1956</v>
      </c>
      <c r="Y29" s="1">
        <v>83.388199999999998</v>
      </c>
      <c r="Z29" s="1">
        <v>83.964799999999997</v>
      </c>
      <c r="AA29" s="1"/>
      <c r="AB29" s="1">
        <f t="shared" si="3"/>
        <v>205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31</v>
      </c>
      <c r="C30" s="1">
        <v>1163.106</v>
      </c>
      <c r="D30" s="1">
        <v>1262.018</v>
      </c>
      <c r="E30" s="1">
        <v>1027.913</v>
      </c>
      <c r="F30" s="1">
        <v>1160.7819999999999</v>
      </c>
      <c r="G30" s="6">
        <v>1</v>
      </c>
      <c r="H30" s="1">
        <v>60</v>
      </c>
      <c r="I30" s="1" t="s">
        <v>32</v>
      </c>
      <c r="J30" s="1">
        <v>963.88</v>
      </c>
      <c r="K30" s="1">
        <f t="shared" si="2"/>
        <v>64.033000000000015</v>
      </c>
      <c r="L30" s="1"/>
      <c r="M30" s="1"/>
      <c r="N30" s="1">
        <v>376.99220000000082</v>
      </c>
      <c r="O30" s="1">
        <f t="shared" si="4"/>
        <v>205.58260000000001</v>
      </c>
      <c r="P30" s="5">
        <f t="shared" si="9"/>
        <v>723.63439999999946</v>
      </c>
      <c r="Q30" s="5"/>
      <c r="R30" s="1"/>
      <c r="S30" s="1">
        <f t="shared" si="6"/>
        <v>11</v>
      </c>
      <c r="T30" s="1">
        <f t="shared" si="7"/>
        <v>7.4800795398054145</v>
      </c>
      <c r="U30" s="1">
        <v>213.8082</v>
      </c>
      <c r="V30" s="1">
        <v>217.64099999999999</v>
      </c>
      <c r="W30" s="1">
        <v>220.95599999999999</v>
      </c>
      <c r="X30" s="1">
        <v>210.53200000000001</v>
      </c>
      <c r="Y30" s="1">
        <v>173.9864</v>
      </c>
      <c r="Z30" s="1">
        <v>185.52520000000001</v>
      </c>
      <c r="AA30" s="1"/>
      <c r="AB30" s="1">
        <f t="shared" si="3"/>
        <v>724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31</v>
      </c>
      <c r="C31" s="1">
        <v>1744.6980000000001</v>
      </c>
      <c r="D31" s="1">
        <v>1996.875</v>
      </c>
      <c r="E31" s="1">
        <v>1686.002</v>
      </c>
      <c r="F31" s="1">
        <v>1699.1579999999999</v>
      </c>
      <c r="G31" s="6">
        <v>1</v>
      </c>
      <c r="H31" s="1">
        <v>60</v>
      </c>
      <c r="I31" s="1" t="s">
        <v>32</v>
      </c>
      <c r="J31" s="1">
        <v>1591.33</v>
      </c>
      <c r="K31" s="1">
        <f t="shared" si="2"/>
        <v>94.672000000000025</v>
      </c>
      <c r="L31" s="1"/>
      <c r="M31" s="1"/>
      <c r="N31" s="1">
        <v>938.13100000000077</v>
      </c>
      <c r="O31" s="1">
        <f t="shared" si="4"/>
        <v>337.2004</v>
      </c>
      <c r="P31" s="5">
        <f t="shared" si="9"/>
        <v>1071.9153999999994</v>
      </c>
      <c r="Q31" s="5"/>
      <c r="R31" s="1"/>
      <c r="S31" s="1">
        <f t="shared" si="6"/>
        <v>11</v>
      </c>
      <c r="T31" s="1">
        <f t="shared" si="7"/>
        <v>7.8211324778974181</v>
      </c>
      <c r="U31" s="1">
        <v>357.09739999999999</v>
      </c>
      <c r="V31" s="1">
        <v>336.74779999999998</v>
      </c>
      <c r="W31" s="1">
        <v>330.81560000000002</v>
      </c>
      <c r="X31" s="1">
        <v>320.76339999999999</v>
      </c>
      <c r="Y31" s="1">
        <v>290.18400000000003</v>
      </c>
      <c r="Z31" s="1">
        <v>316.8852</v>
      </c>
      <c r="AA31" s="1"/>
      <c r="AB31" s="1">
        <f t="shared" si="3"/>
        <v>1072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31</v>
      </c>
      <c r="C32" s="1">
        <v>12.928000000000001</v>
      </c>
      <c r="D32" s="1">
        <v>78.337000000000003</v>
      </c>
      <c r="E32" s="1">
        <v>23.462</v>
      </c>
      <c r="F32" s="1">
        <v>54.866999999999997</v>
      </c>
      <c r="G32" s="6">
        <v>1</v>
      </c>
      <c r="H32" s="1">
        <v>35</v>
      </c>
      <c r="I32" s="1" t="s">
        <v>32</v>
      </c>
      <c r="J32" s="1">
        <v>34.700000000000003</v>
      </c>
      <c r="K32" s="1">
        <f t="shared" si="2"/>
        <v>-11.238000000000003</v>
      </c>
      <c r="L32" s="1"/>
      <c r="M32" s="1"/>
      <c r="N32" s="1"/>
      <c r="O32" s="1">
        <f t="shared" si="4"/>
        <v>4.6924000000000001</v>
      </c>
      <c r="P32" s="5"/>
      <c r="Q32" s="5"/>
      <c r="R32" s="1"/>
      <c r="S32" s="1">
        <f t="shared" si="6"/>
        <v>11.692737192055237</v>
      </c>
      <c r="T32" s="1">
        <f t="shared" si="7"/>
        <v>11.692737192055237</v>
      </c>
      <c r="U32" s="1">
        <v>5.4058000000000002</v>
      </c>
      <c r="V32" s="1">
        <v>6.9313999999999991</v>
      </c>
      <c r="W32" s="1">
        <v>2.3462000000000001</v>
      </c>
      <c r="X32" s="1">
        <v>0.82200000000000006</v>
      </c>
      <c r="Y32" s="1">
        <v>1.7867999999999999</v>
      </c>
      <c r="Z32" s="1">
        <v>3.4154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1" t="s">
        <v>65</v>
      </c>
      <c r="B33" s="21" t="s">
        <v>31</v>
      </c>
      <c r="C33" s="21"/>
      <c r="D33" s="21">
        <v>39.119999999999997</v>
      </c>
      <c r="E33" s="21"/>
      <c r="F33" s="21">
        <v>39.119999999999997</v>
      </c>
      <c r="G33" s="22">
        <v>0</v>
      </c>
      <c r="H33" s="21" t="e">
        <v>#N/A</v>
      </c>
      <c r="I33" s="21" t="s">
        <v>32</v>
      </c>
      <c r="J33" s="21">
        <v>12.7</v>
      </c>
      <c r="K33" s="21">
        <f t="shared" si="2"/>
        <v>-12.7</v>
      </c>
      <c r="L33" s="21"/>
      <c r="M33" s="21"/>
      <c r="N33" s="21"/>
      <c r="O33" s="21">
        <f t="shared" si="4"/>
        <v>0</v>
      </c>
      <c r="P33" s="23"/>
      <c r="Q33" s="23"/>
      <c r="R33" s="21"/>
      <c r="S33" s="21" t="e">
        <f t="shared" si="6"/>
        <v>#DIV/0!</v>
      </c>
      <c r="T33" s="21" t="e">
        <f t="shared" si="7"/>
        <v>#DIV/0!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 t="s">
        <v>66</v>
      </c>
      <c r="AB33" s="2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1" t="s">
        <v>67</v>
      </c>
      <c r="B34" s="21" t="s">
        <v>31</v>
      </c>
      <c r="C34" s="21"/>
      <c r="D34" s="21">
        <v>1201.184</v>
      </c>
      <c r="E34" s="21"/>
      <c r="F34" s="21"/>
      <c r="G34" s="22">
        <v>0</v>
      </c>
      <c r="H34" s="21">
        <v>30</v>
      </c>
      <c r="I34" s="21" t="s">
        <v>32</v>
      </c>
      <c r="J34" s="21"/>
      <c r="K34" s="21">
        <f t="shared" si="2"/>
        <v>0</v>
      </c>
      <c r="L34" s="21"/>
      <c r="M34" s="21"/>
      <c r="N34" s="21"/>
      <c r="O34" s="21">
        <f t="shared" si="4"/>
        <v>0</v>
      </c>
      <c r="P34" s="23"/>
      <c r="Q34" s="23"/>
      <c r="R34" s="21"/>
      <c r="S34" s="21" t="e">
        <f t="shared" si="6"/>
        <v>#DIV/0!</v>
      </c>
      <c r="T34" s="21" t="e">
        <f t="shared" si="7"/>
        <v>#DIV/0!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 t="s">
        <v>47</v>
      </c>
      <c r="AB34" s="2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>
        <v>732.13800000000003</v>
      </c>
      <c r="D35" s="1">
        <v>423.76</v>
      </c>
      <c r="E35" s="1">
        <v>563.84900000000005</v>
      </c>
      <c r="F35" s="1">
        <v>467.44900000000001</v>
      </c>
      <c r="G35" s="6">
        <v>1</v>
      </c>
      <c r="H35" s="1">
        <v>30</v>
      </c>
      <c r="I35" s="1" t="s">
        <v>32</v>
      </c>
      <c r="J35" s="1">
        <v>579.1</v>
      </c>
      <c r="K35" s="1">
        <f t="shared" si="2"/>
        <v>-15.250999999999976</v>
      </c>
      <c r="L35" s="1"/>
      <c r="M35" s="1"/>
      <c r="N35" s="1">
        <v>276.42300000000017</v>
      </c>
      <c r="O35" s="1">
        <f t="shared" si="4"/>
        <v>112.7698</v>
      </c>
      <c r="P35" s="5">
        <f>10*O35-N35-F35</f>
        <v>383.82599999999985</v>
      </c>
      <c r="Q35" s="5"/>
      <c r="R35" s="1"/>
      <c r="S35" s="1">
        <f t="shared" si="6"/>
        <v>10</v>
      </c>
      <c r="T35" s="1">
        <f t="shared" si="7"/>
        <v>6.5963759800939625</v>
      </c>
      <c r="U35" s="1">
        <v>111.4512</v>
      </c>
      <c r="V35" s="1">
        <v>109.304</v>
      </c>
      <c r="W35" s="1">
        <v>122.0264</v>
      </c>
      <c r="X35" s="1">
        <v>125.9744</v>
      </c>
      <c r="Y35" s="1">
        <v>95.728999999999999</v>
      </c>
      <c r="Z35" s="1">
        <v>100.9958</v>
      </c>
      <c r="AA35" s="1"/>
      <c r="AB35" s="1">
        <f t="shared" si="3"/>
        <v>384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1" t="s">
        <v>69</v>
      </c>
      <c r="B36" s="21" t="s">
        <v>31</v>
      </c>
      <c r="C36" s="21"/>
      <c r="D36" s="21"/>
      <c r="E36" s="21"/>
      <c r="F36" s="21"/>
      <c r="G36" s="22">
        <v>0</v>
      </c>
      <c r="H36" s="21" t="e">
        <v>#N/A</v>
      </c>
      <c r="I36" s="21" t="s">
        <v>32</v>
      </c>
      <c r="J36" s="21"/>
      <c r="K36" s="21">
        <f t="shared" si="2"/>
        <v>0</v>
      </c>
      <c r="L36" s="21"/>
      <c r="M36" s="21"/>
      <c r="N36" s="21"/>
      <c r="O36" s="21">
        <f t="shared" si="4"/>
        <v>0</v>
      </c>
      <c r="P36" s="23"/>
      <c r="Q36" s="23"/>
      <c r="R36" s="21"/>
      <c r="S36" s="21" t="e">
        <f t="shared" si="6"/>
        <v>#DIV/0!</v>
      </c>
      <c r="T36" s="21" t="e">
        <f t="shared" si="7"/>
        <v>#DIV/0!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 t="s">
        <v>47</v>
      </c>
      <c r="AB36" s="2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1" t="s">
        <v>70</v>
      </c>
      <c r="B37" s="21" t="s">
        <v>31</v>
      </c>
      <c r="C37" s="21"/>
      <c r="D37" s="21"/>
      <c r="E37" s="21"/>
      <c r="F37" s="21"/>
      <c r="G37" s="22">
        <v>0</v>
      </c>
      <c r="H37" s="21">
        <v>40</v>
      </c>
      <c r="I37" s="21" t="s">
        <v>32</v>
      </c>
      <c r="J37" s="21"/>
      <c r="K37" s="21">
        <f t="shared" si="2"/>
        <v>0</v>
      </c>
      <c r="L37" s="21"/>
      <c r="M37" s="21"/>
      <c r="N37" s="21"/>
      <c r="O37" s="21">
        <f t="shared" si="4"/>
        <v>0</v>
      </c>
      <c r="P37" s="23"/>
      <c r="Q37" s="23"/>
      <c r="R37" s="21"/>
      <c r="S37" s="21" t="e">
        <f t="shared" si="6"/>
        <v>#DIV/0!</v>
      </c>
      <c r="T37" s="21" t="e">
        <f t="shared" si="7"/>
        <v>#DIV/0!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 t="s">
        <v>47</v>
      </c>
      <c r="AB37" s="2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31</v>
      </c>
      <c r="C38" s="1">
        <v>5255.5360000000001</v>
      </c>
      <c r="D38" s="1">
        <v>4585.982</v>
      </c>
      <c r="E38" s="1">
        <v>4284.28</v>
      </c>
      <c r="F38" s="1">
        <v>4688.1970000000001</v>
      </c>
      <c r="G38" s="6">
        <v>1</v>
      </c>
      <c r="H38" s="1">
        <v>40</v>
      </c>
      <c r="I38" s="1" t="s">
        <v>32</v>
      </c>
      <c r="J38" s="1">
        <v>4227.8900000000003</v>
      </c>
      <c r="K38" s="1">
        <f t="shared" ref="K38:K69" si="10">E38-J38</f>
        <v>56.389999999999418</v>
      </c>
      <c r="L38" s="1"/>
      <c r="M38" s="1"/>
      <c r="N38" s="1">
        <v>2193.595560000002</v>
      </c>
      <c r="O38" s="1">
        <f t="shared" si="4"/>
        <v>856.85599999999999</v>
      </c>
      <c r="P38" s="5">
        <f>10.4*O38-N38-F38</f>
        <v>2029.5098399999988</v>
      </c>
      <c r="Q38" s="5"/>
      <c r="R38" s="1"/>
      <c r="S38" s="1">
        <f t="shared" si="6"/>
        <v>10.4</v>
      </c>
      <c r="T38" s="1">
        <f t="shared" si="7"/>
        <v>8.031445843875753</v>
      </c>
      <c r="U38" s="1">
        <v>936.97759999999994</v>
      </c>
      <c r="V38" s="1">
        <v>894.60339999999997</v>
      </c>
      <c r="W38" s="1">
        <v>988.38780000000008</v>
      </c>
      <c r="X38" s="1">
        <v>940.66759999999999</v>
      </c>
      <c r="Y38" s="1">
        <v>759.17660000000001</v>
      </c>
      <c r="Z38" s="1">
        <v>823.33220000000006</v>
      </c>
      <c r="AA38" s="1"/>
      <c r="AB38" s="1">
        <f t="shared" ref="AB38:AB69" si="11">ROUND(P38*G38,0)</f>
        <v>2030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72</v>
      </c>
      <c r="B39" s="21" t="s">
        <v>31</v>
      </c>
      <c r="C39" s="21"/>
      <c r="D39" s="21"/>
      <c r="E39" s="21"/>
      <c r="F39" s="21"/>
      <c r="G39" s="22">
        <v>0</v>
      </c>
      <c r="H39" s="21">
        <v>35</v>
      </c>
      <c r="I39" s="21" t="s">
        <v>32</v>
      </c>
      <c r="J39" s="21"/>
      <c r="K39" s="21">
        <f t="shared" si="10"/>
        <v>0</v>
      </c>
      <c r="L39" s="21"/>
      <c r="M39" s="21"/>
      <c r="N39" s="21"/>
      <c r="O39" s="21">
        <f t="shared" si="4"/>
        <v>0</v>
      </c>
      <c r="P39" s="23"/>
      <c r="Q39" s="23"/>
      <c r="R39" s="21"/>
      <c r="S39" s="21" t="e">
        <f t="shared" si="6"/>
        <v>#DIV/0!</v>
      </c>
      <c r="T39" s="21" t="e">
        <f t="shared" si="7"/>
        <v>#DIV/0!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 t="s">
        <v>47</v>
      </c>
      <c r="AB39" s="21">
        <f t="shared" si="11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31</v>
      </c>
      <c r="C40" s="1">
        <v>11.515000000000001</v>
      </c>
      <c r="D40" s="1">
        <v>53.807000000000002</v>
      </c>
      <c r="E40" s="1">
        <v>13.618</v>
      </c>
      <c r="F40" s="1">
        <v>49.485999999999997</v>
      </c>
      <c r="G40" s="6">
        <v>1</v>
      </c>
      <c r="H40" s="1">
        <v>45</v>
      </c>
      <c r="I40" s="1" t="s">
        <v>32</v>
      </c>
      <c r="J40" s="1">
        <v>15.7</v>
      </c>
      <c r="K40" s="1">
        <f t="shared" si="10"/>
        <v>-2.081999999999999</v>
      </c>
      <c r="L40" s="1"/>
      <c r="M40" s="1"/>
      <c r="N40" s="1"/>
      <c r="O40" s="1">
        <f t="shared" si="4"/>
        <v>2.7236000000000002</v>
      </c>
      <c r="P40" s="5"/>
      <c r="Q40" s="5"/>
      <c r="R40" s="1"/>
      <c r="S40" s="1">
        <f t="shared" si="6"/>
        <v>18.169334704068142</v>
      </c>
      <c r="T40" s="1">
        <f t="shared" si="7"/>
        <v>18.169334704068142</v>
      </c>
      <c r="U40" s="1">
        <v>5.3822000000000001</v>
      </c>
      <c r="V40" s="1">
        <v>5.6505999999999998</v>
      </c>
      <c r="W40" s="1">
        <v>2.5914000000000001</v>
      </c>
      <c r="X40" s="1">
        <v>2.5792000000000002</v>
      </c>
      <c r="Y40" s="1">
        <v>1.831</v>
      </c>
      <c r="Z40" s="1">
        <v>1.8360000000000001</v>
      </c>
      <c r="AA40" s="1"/>
      <c r="AB40" s="1">
        <f t="shared" si="11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1" t="s">
        <v>74</v>
      </c>
      <c r="B41" s="21" t="s">
        <v>31</v>
      </c>
      <c r="C41" s="21"/>
      <c r="D41" s="21">
        <v>31.427</v>
      </c>
      <c r="E41" s="21"/>
      <c r="F41" s="21">
        <v>31.427</v>
      </c>
      <c r="G41" s="22">
        <v>0</v>
      </c>
      <c r="H41" s="21" t="e">
        <v>#N/A</v>
      </c>
      <c r="I41" s="21" t="s">
        <v>32</v>
      </c>
      <c r="J41" s="21">
        <v>3.9</v>
      </c>
      <c r="K41" s="21">
        <f t="shared" si="10"/>
        <v>-3.9</v>
      </c>
      <c r="L41" s="21"/>
      <c r="M41" s="21"/>
      <c r="N41" s="21"/>
      <c r="O41" s="21">
        <f t="shared" si="4"/>
        <v>0</v>
      </c>
      <c r="P41" s="23"/>
      <c r="Q41" s="23"/>
      <c r="R41" s="21"/>
      <c r="S41" s="21" t="e">
        <f t="shared" si="6"/>
        <v>#DIV/0!</v>
      </c>
      <c r="T41" s="21" t="e">
        <f t="shared" si="7"/>
        <v>#DIV/0!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 t="s">
        <v>66</v>
      </c>
      <c r="AB41" s="21">
        <f t="shared" si="1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1" t="s">
        <v>75</v>
      </c>
      <c r="B42" s="21" t="s">
        <v>31</v>
      </c>
      <c r="C42" s="21"/>
      <c r="D42" s="21"/>
      <c r="E42" s="21"/>
      <c r="F42" s="21"/>
      <c r="G42" s="22">
        <v>0</v>
      </c>
      <c r="H42" s="21">
        <v>45</v>
      </c>
      <c r="I42" s="21" t="s">
        <v>32</v>
      </c>
      <c r="J42" s="21"/>
      <c r="K42" s="21">
        <f t="shared" si="10"/>
        <v>0</v>
      </c>
      <c r="L42" s="21"/>
      <c r="M42" s="21"/>
      <c r="N42" s="21"/>
      <c r="O42" s="21">
        <f t="shared" si="4"/>
        <v>0</v>
      </c>
      <c r="P42" s="23"/>
      <c r="Q42" s="23"/>
      <c r="R42" s="21"/>
      <c r="S42" s="21" t="e">
        <f t="shared" si="6"/>
        <v>#DIV/0!</v>
      </c>
      <c r="T42" s="21" t="e">
        <f t="shared" si="7"/>
        <v>#DIV/0!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 t="s">
        <v>47</v>
      </c>
      <c r="AB42" s="21">
        <f t="shared" si="11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>
        <v>47.62</v>
      </c>
      <c r="D43" s="1">
        <v>56.225000000000001</v>
      </c>
      <c r="E43" s="1">
        <v>47.743000000000002</v>
      </c>
      <c r="F43" s="1">
        <v>43.137999999999998</v>
      </c>
      <c r="G43" s="6">
        <v>1</v>
      </c>
      <c r="H43" s="1">
        <v>45</v>
      </c>
      <c r="I43" s="1" t="s">
        <v>32</v>
      </c>
      <c r="J43" s="1">
        <v>59</v>
      </c>
      <c r="K43" s="1">
        <f t="shared" si="10"/>
        <v>-11.256999999999998</v>
      </c>
      <c r="L43" s="1"/>
      <c r="M43" s="1"/>
      <c r="N43" s="1">
        <v>77.167599999999993</v>
      </c>
      <c r="O43" s="1">
        <f t="shared" si="4"/>
        <v>9.5486000000000004</v>
      </c>
      <c r="P43" s="5"/>
      <c r="Q43" s="5"/>
      <c r="R43" s="1"/>
      <c r="S43" s="1">
        <f t="shared" si="6"/>
        <v>12.599292042812559</v>
      </c>
      <c r="T43" s="1">
        <f t="shared" si="7"/>
        <v>12.599292042812559</v>
      </c>
      <c r="U43" s="1">
        <v>12.929600000000001</v>
      </c>
      <c r="V43" s="1">
        <v>8.4505999999999997</v>
      </c>
      <c r="W43" s="1">
        <v>5.0830000000000002</v>
      </c>
      <c r="X43" s="1">
        <v>7.3714000000000004</v>
      </c>
      <c r="Y43" s="1">
        <v>7.5870000000000006</v>
      </c>
      <c r="Z43" s="1">
        <v>10.372</v>
      </c>
      <c r="AA43" s="1"/>
      <c r="AB43" s="1">
        <f t="shared" si="11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31</v>
      </c>
      <c r="C44" s="1">
        <v>63.337000000000003</v>
      </c>
      <c r="D44" s="1">
        <v>34.9</v>
      </c>
      <c r="E44" s="1">
        <v>41.997999999999998</v>
      </c>
      <c r="F44" s="1">
        <v>44.029000000000003</v>
      </c>
      <c r="G44" s="6">
        <v>1</v>
      </c>
      <c r="H44" s="1">
        <v>45</v>
      </c>
      <c r="I44" s="1" t="s">
        <v>32</v>
      </c>
      <c r="J44" s="1">
        <v>45</v>
      </c>
      <c r="K44" s="1">
        <f t="shared" si="10"/>
        <v>-3.0020000000000024</v>
      </c>
      <c r="L44" s="1"/>
      <c r="M44" s="1"/>
      <c r="N44" s="1"/>
      <c r="O44" s="1">
        <f t="shared" si="4"/>
        <v>8.3995999999999995</v>
      </c>
      <c r="P44" s="5">
        <f t="shared" ref="P44:P45" si="12">10.4*O44-N44-F44</f>
        <v>43.326839999999997</v>
      </c>
      <c r="Q44" s="5"/>
      <c r="R44" s="1"/>
      <c r="S44" s="1">
        <f t="shared" si="6"/>
        <v>10.4</v>
      </c>
      <c r="T44" s="1">
        <f t="shared" si="7"/>
        <v>5.2417972284394505</v>
      </c>
      <c r="U44" s="1">
        <v>3.4460000000000002</v>
      </c>
      <c r="V44" s="1">
        <v>2.9165999999999999</v>
      </c>
      <c r="W44" s="1">
        <v>8.3886000000000003</v>
      </c>
      <c r="X44" s="1">
        <v>8.3390000000000004</v>
      </c>
      <c r="Y44" s="1">
        <v>4.0419999999999998</v>
      </c>
      <c r="Z44" s="1">
        <v>5.0481999999999996</v>
      </c>
      <c r="AA44" s="1"/>
      <c r="AB44" s="1">
        <f t="shared" si="11"/>
        <v>43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38</v>
      </c>
      <c r="C45" s="1">
        <v>1230</v>
      </c>
      <c r="D45" s="1">
        <v>1302</v>
      </c>
      <c r="E45" s="1">
        <v>880</v>
      </c>
      <c r="F45" s="1">
        <v>1084</v>
      </c>
      <c r="G45" s="6">
        <v>0.4</v>
      </c>
      <c r="H45" s="1">
        <v>45</v>
      </c>
      <c r="I45" s="1" t="s">
        <v>32</v>
      </c>
      <c r="J45" s="1">
        <v>894</v>
      </c>
      <c r="K45" s="1">
        <f t="shared" si="10"/>
        <v>-14</v>
      </c>
      <c r="L45" s="1"/>
      <c r="M45" s="1"/>
      <c r="N45" s="1">
        <v>427.89999999999992</v>
      </c>
      <c r="O45" s="1">
        <f t="shared" si="4"/>
        <v>176</v>
      </c>
      <c r="P45" s="5">
        <f t="shared" si="12"/>
        <v>318.50000000000023</v>
      </c>
      <c r="Q45" s="5"/>
      <c r="R45" s="1"/>
      <c r="S45" s="1">
        <f t="shared" si="6"/>
        <v>10.4</v>
      </c>
      <c r="T45" s="1">
        <f t="shared" si="7"/>
        <v>8.5903409090909086</v>
      </c>
      <c r="U45" s="1">
        <v>194.4</v>
      </c>
      <c r="V45" s="1">
        <v>196</v>
      </c>
      <c r="W45" s="1">
        <v>204.2</v>
      </c>
      <c r="X45" s="1">
        <v>210.2</v>
      </c>
      <c r="Y45" s="1">
        <v>188.2</v>
      </c>
      <c r="Z45" s="1">
        <v>184.6</v>
      </c>
      <c r="AA45" s="1"/>
      <c r="AB45" s="1">
        <f t="shared" si="11"/>
        <v>127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1" t="s">
        <v>79</v>
      </c>
      <c r="B46" s="21" t="s">
        <v>38</v>
      </c>
      <c r="C46" s="21"/>
      <c r="D46" s="21"/>
      <c r="E46" s="21"/>
      <c r="F46" s="21"/>
      <c r="G46" s="22">
        <v>0</v>
      </c>
      <c r="H46" s="21">
        <v>50</v>
      </c>
      <c r="I46" s="21" t="s">
        <v>32</v>
      </c>
      <c r="J46" s="21"/>
      <c r="K46" s="21">
        <f t="shared" si="10"/>
        <v>0</v>
      </c>
      <c r="L46" s="21"/>
      <c r="M46" s="21"/>
      <c r="N46" s="21"/>
      <c r="O46" s="21">
        <f t="shared" si="4"/>
        <v>0</v>
      </c>
      <c r="P46" s="23"/>
      <c r="Q46" s="23"/>
      <c r="R46" s="21"/>
      <c r="S46" s="21" t="e">
        <f t="shared" si="6"/>
        <v>#DIV/0!</v>
      </c>
      <c r="T46" s="21" t="e">
        <f t="shared" si="7"/>
        <v>#DIV/0!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 t="s">
        <v>47</v>
      </c>
      <c r="AB46" s="21">
        <f t="shared" si="11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38</v>
      </c>
      <c r="C47" s="1">
        <v>1213</v>
      </c>
      <c r="D47" s="1">
        <v>1128</v>
      </c>
      <c r="E47" s="1">
        <v>749</v>
      </c>
      <c r="F47" s="1">
        <v>1025</v>
      </c>
      <c r="G47" s="6">
        <v>0.4</v>
      </c>
      <c r="H47" s="1">
        <v>45</v>
      </c>
      <c r="I47" s="1" t="s">
        <v>32</v>
      </c>
      <c r="J47" s="1">
        <v>753</v>
      </c>
      <c r="K47" s="1">
        <f t="shared" si="10"/>
        <v>-4</v>
      </c>
      <c r="L47" s="1"/>
      <c r="M47" s="1"/>
      <c r="N47" s="1">
        <v>365.19999999999982</v>
      </c>
      <c r="O47" s="1">
        <f t="shared" si="4"/>
        <v>149.80000000000001</v>
      </c>
      <c r="P47" s="5">
        <f>10.4*O47-N47-F47</f>
        <v>167.72000000000025</v>
      </c>
      <c r="Q47" s="5"/>
      <c r="R47" s="1"/>
      <c r="S47" s="1">
        <f t="shared" si="6"/>
        <v>10.4</v>
      </c>
      <c r="T47" s="1">
        <f t="shared" si="7"/>
        <v>9.2803738317756999</v>
      </c>
      <c r="U47" s="1">
        <v>174</v>
      </c>
      <c r="V47" s="1">
        <v>176.6</v>
      </c>
      <c r="W47" s="1">
        <v>185.2</v>
      </c>
      <c r="X47" s="1">
        <v>177.4</v>
      </c>
      <c r="Y47" s="1">
        <v>160</v>
      </c>
      <c r="Z47" s="1">
        <v>170.91800000000001</v>
      </c>
      <c r="AA47" s="1"/>
      <c r="AB47" s="1">
        <f t="shared" si="11"/>
        <v>67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81</v>
      </c>
      <c r="B48" s="14" t="s">
        <v>38</v>
      </c>
      <c r="C48" s="14"/>
      <c r="D48" s="14">
        <v>720</v>
      </c>
      <c r="E48" s="14"/>
      <c r="F48" s="14"/>
      <c r="G48" s="15">
        <v>0</v>
      </c>
      <c r="H48" s="14" t="e">
        <v>#N/A</v>
      </c>
      <c r="I48" s="14" t="s">
        <v>39</v>
      </c>
      <c r="J48" s="14"/>
      <c r="K48" s="14">
        <f t="shared" si="10"/>
        <v>0</v>
      </c>
      <c r="L48" s="14"/>
      <c r="M48" s="14"/>
      <c r="N48" s="14"/>
      <c r="O48" s="14">
        <f t="shared" si="4"/>
        <v>0</v>
      </c>
      <c r="P48" s="16"/>
      <c r="Q48" s="16"/>
      <c r="R48" s="14"/>
      <c r="S48" s="14" t="e">
        <f t="shared" si="6"/>
        <v>#DIV/0!</v>
      </c>
      <c r="T48" s="14" t="e">
        <f t="shared" si="7"/>
        <v>#DIV/0!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/>
      <c r="AB48" s="14">
        <f t="shared" si="11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31</v>
      </c>
      <c r="C49" s="1">
        <v>446.541</v>
      </c>
      <c r="D49" s="1">
        <v>227.02199999999999</v>
      </c>
      <c r="E49" s="1">
        <v>323.46699999999998</v>
      </c>
      <c r="F49" s="1">
        <v>313.87700000000001</v>
      </c>
      <c r="G49" s="6">
        <v>1</v>
      </c>
      <c r="H49" s="1">
        <v>45</v>
      </c>
      <c r="I49" s="1" t="s">
        <v>32</v>
      </c>
      <c r="J49" s="1">
        <v>304.05</v>
      </c>
      <c r="K49" s="1">
        <f t="shared" si="10"/>
        <v>19.416999999999973</v>
      </c>
      <c r="L49" s="1"/>
      <c r="M49" s="1"/>
      <c r="N49" s="1">
        <v>102.93599999999989</v>
      </c>
      <c r="O49" s="1">
        <f t="shared" si="4"/>
        <v>64.693399999999997</v>
      </c>
      <c r="P49" s="5">
        <f>10.4*O49-N49-F49</f>
        <v>255.9983600000001</v>
      </c>
      <c r="Q49" s="5"/>
      <c r="R49" s="1"/>
      <c r="S49" s="1">
        <f t="shared" si="6"/>
        <v>10.399999999999999</v>
      </c>
      <c r="T49" s="1">
        <f t="shared" si="7"/>
        <v>6.4428983482086259</v>
      </c>
      <c r="U49" s="1">
        <v>56.709000000000003</v>
      </c>
      <c r="V49" s="1">
        <v>57.823999999999998</v>
      </c>
      <c r="W49" s="1">
        <v>72.109200000000001</v>
      </c>
      <c r="X49" s="1">
        <v>68.662999999999997</v>
      </c>
      <c r="Y49" s="1">
        <v>65.355999999999995</v>
      </c>
      <c r="Z49" s="1">
        <v>67.884399999999999</v>
      </c>
      <c r="AA49" s="1"/>
      <c r="AB49" s="1">
        <f t="shared" si="11"/>
        <v>256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1" t="s">
        <v>83</v>
      </c>
      <c r="B50" s="21" t="s">
        <v>38</v>
      </c>
      <c r="C50" s="21"/>
      <c r="D50" s="21">
        <v>450</v>
      </c>
      <c r="E50" s="21"/>
      <c r="F50" s="21"/>
      <c r="G50" s="22">
        <v>0</v>
      </c>
      <c r="H50" s="21" t="e">
        <v>#N/A</v>
      </c>
      <c r="I50" s="21" t="s">
        <v>32</v>
      </c>
      <c r="J50" s="21"/>
      <c r="K50" s="21">
        <f t="shared" si="10"/>
        <v>0</v>
      </c>
      <c r="L50" s="21"/>
      <c r="M50" s="21"/>
      <c r="N50" s="21"/>
      <c r="O50" s="21">
        <f t="shared" si="4"/>
        <v>0</v>
      </c>
      <c r="P50" s="23"/>
      <c r="Q50" s="23"/>
      <c r="R50" s="21"/>
      <c r="S50" s="21" t="e">
        <f t="shared" si="6"/>
        <v>#DIV/0!</v>
      </c>
      <c r="T50" s="21" t="e">
        <f t="shared" si="7"/>
        <v>#DIV/0!</v>
      </c>
      <c r="U50" s="21">
        <v>0</v>
      </c>
      <c r="V50" s="21">
        <v>0</v>
      </c>
      <c r="W50" s="21">
        <v>0.4</v>
      </c>
      <c r="X50" s="21">
        <v>0.4</v>
      </c>
      <c r="Y50" s="21">
        <v>0</v>
      </c>
      <c r="Z50" s="21">
        <v>0</v>
      </c>
      <c r="AA50" s="21" t="s">
        <v>47</v>
      </c>
      <c r="AB50" s="21">
        <f t="shared" si="11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84</v>
      </c>
      <c r="B51" s="14" t="s">
        <v>38</v>
      </c>
      <c r="C51" s="14"/>
      <c r="D51" s="14">
        <v>1200</v>
      </c>
      <c r="E51" s="14"/>
      <c r="F51" s="14"/>
      <c r="G51" s="15">
        <v>0</v>
      </c>
      <c r="H51" s="14" t="e">
        <v>#N/A</v>
      </c>
      <c r="I51" s="14" t="s">
        <v>39</v>
      </c>
      <c r="J51" s="14"/>
      <c r="K51" s="14">
        <f t="shared" si="10"/>
        <v>0</v>
      </c>
      <c r="L51" s="14"/>
      <c r="M51" s="14"/>
      <c r="N51" s="14"/>
      <c r="O51" s="14">
        <f t="shared" si="4"/>
        <v>0</v>
      </c>
      <c r="P51" s="16"/>
      <c r="Q51" s="16"/>
      <c r="R51" s="14"/>
      <c r="S51" s="14" t="e">
        <f t="shared" si="6"/>
        <v>#DIV/0!</v>
      </c>
      <c r="T51" s="14" t="e">
        <f t="shared" si="7"/>
        <v>#DIV/0!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/>
      <c r="AB51" s="14">
        <f t="shared" si="11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38</v>
      </c>
      <c r="C52" s="1">
        <v>225</v>
      </c>
      <c r="D52" s="1">
        <v>162</v>
      </c>
      <c r="E52" s="1">
        <v>172</v>
      </c>
      <c r="F52" s="1">
        <v>154</v>
      </c>
      <c r="G52" s="6">
        <v>0.35</v>
      </c>
      <c r="H52" s="1">
        <v>40</v>
      </c>
      <c r="I52" s="1" t="s">
        <v>32</v>
      </c>
      <c r="J52" s="1">
        <v>197</v>
      </c>
      <c r="K52" s="1">
        <f t="shared" si="10"/>
        <v>-25</v>
      </c>
      <c r="L52" s="1"/>
      <c r="M52" s="1"/>
      <c r="N52" s="1">
        <v>142.6</v>
      </c>
      <c r="O52" s="1">
        <f t="shared" si="4"/>
        <v>34.4</v>
      </c>
      <c r="P52" s="5">
        <f t="shared" ref="P52:P55" si="13">10.4*O52-N52-F52</f>
        <v>61.16</v>
      </c>
      <c r="Q52" s="5"/>
      <c r="R52" s="1"/>
      <c r="S52" s="1">
        <f t="shared" si="6"/>
        <v>10.4</v>
      </c>
      <c r="T52" s="1">
        <f t="shared" si="7"/>
        <v>8.6220930232558146</v>
      </c>
      <c r="U52" s="1">
        <v>39.6</v>
      </c>
      <c r="V52" s="1">
        <v>33.799999999999997</v>
      </c>
      <c r="W52" s="1">
        <v>33.4</v>
      </c>
      <c r="X52" s="1">
        <v>39</v>
      </c>
      <c r="Y52" s="1">
        <v>34.200000000000003</v>
      </c>
      <c r="Z52" s="1">
        <v>31.8</v>
      </c>
      <c r="AA52" s="1"/>
      <c r="AB52" s="1">
        <f t="shared" si="11"/>
        <v>21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31</v>
      </c>
      <c r="C53" s="1">
        <v>111.1</v>
      </c>
      <c r="D53" s="1"/>
      <c r="E53" s="1">
        <v>41.82</v>
      </c>
      <c r="F53" s="1">
        <v>60.399000000000001</v>
      </c>
      <c r="G53" s="6">
        <v>1</v>
      </c>
      <c r="H53" s="1">
        <v>40</v>
      </c>
      <c r="I53" s="1" t="s">
        <v>32</v>
      </c>
      <c r="J53" s="1">
        <v>45.2</v>
      </c>
      <c r="K53" s="1">
        <f t="shared" si="10"/>
        <v>-3.3800000000000026</v>
      </c>
      <c r="L53" s="1"/>
      <c r="M53" s="1"/>
      <c r="N53" s="1"/>
      <c r="O53" s="1">
        <f t="shared" si="4"/>
        <v>8.3640000000000008</v>
      </c>
      <c r="P53" s="5">
        <f t="shared" si="13"/>
        <v>26.586600000000004</v>
      </c>
      <c r="Q53" s="5"/>
      <c r="R53" s="1"/>
      <c r="S53" s="1">
        <f t="shared" si="6"/>
        <v>10.4</v>
      </c>
      <c r="T53" s="1">
        <f t="shared" si="7"/>
        <v>7.2213055954088947</v>
      </c>
      <c r="U53" s="1">
        <v>7.0048000000000004</v>
      </c>
      <c r="V53" s="1">
        <v>7.2098000000000004</v>
      </c>
      <c r="W53" s="1">
        <v>5.4683999999999999</v>
      </c>
      <c r="X53" s="1">
        <v>5.1204000000000001</v>
      </c>
      <c r="Y53" s="1">
        <v>3.8477999999999999</v>
      </c>
      <c r="Z53" s="1">
        <v>3.9878</v>
      </c>
      <c r="AA53" s="1"/>
      <c r="AB53" s="1">
        <f t="shared" si="11"/>
        <v>27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38</v>
      </c>
      <c r="C54" s="1">
        <v>686</v>
      </c>
      <c r="D54" s="1">
        <v>798</v>
      </c>
      <c r="E54" s="1">
        <v>528</v>
      </c>
      <c r="F54" s="1">
        <v>461</v>
      </c>
      <c r="G54" s="6">
        <v>0.4</v>
      </c>
      <c r="H54" s="1">
        <v>40</v>
      </c>
      <c r="I54" s="1" t="s">
        <v>32</v>
      </c>
      <c r="J54" s="1">
        <v>546</v>
      </c>
      <c r="K54" s="1">
        <f t="shared" si="10"/>
        <v>-18</v>
      </c>
      <c r="L54" s="1"/>
      <c r="M54" s="1"/>
      <c r="N54" s="1">
        <v>433.8</v>
      </c>
      <c r="O54" s="1">
        <f t="shared" si="4"/>
        <v>105.6</v>
      </c>
      <c r="P54" s="5">
        <f t="shared" si="13"/>
        <v>203.44000000000005</v>
      </c>
      <c r="Q54" s="5"/>
      <c r="R54" s="1"/>
      <c r="S54" s="1">
        <f t="shared" si="6"/>
        <v>10.4</v>
      </c>
      <c r="T54" s="1">
        <f t="shared" si="7"/>
        <v>8.4734848484848477</v>
      </c>
      <c r="U54" s="1">
        <v>111.2</v>
      </c>
      <c r="V54" s="1">
        <v>100</v>
      </c>
      <c r="W54" s="1">
        <v>106.6</v>
      </c>
      <c r="X54" s="1">
        <v>104</v>
      </c>
      <c r="Y54" s="1">
        <v>85.2</v>
      </c>
      <c r="Z54" s="1">
        <v>97.8</v>
      </c>
      <c r="AA54" s="1"/>
      <c r="AB54" s="1">
        <f t="shared" si="11"/>
        <v>81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38</v>
      </c>
      <c r="C55" s="1">
        <v>963</v>
      </c>
      <c r="D55" s="1">
        <v>1824</v>
      </c>
      <c r="E55" s="1">
        <v>748</v>
      </c>
      <c r="F55" s="1">
        <v>684</v>
      </c>
      <c r="G55" s="6">
        <v>0.4</v>
      </c>
      <c r="H55" s="1">
        <v>45</v>
      </c>
      <c r="I55" s="1" t="s">
        <v>32</v>
      </c>
      <c r="J55" s="1">
        <v>760</v>
      </c>
      <c r="K55" s="1">
        <f t="shared" si="10"/>
        <v>-12</v>
      </c>
      <c r="L55" s="1"/>
      <c r="M55" s="1"/>
      <c r="N55" s="1">
        <v>518.89999999999986</v>
      </c>
      <c r="O55" s="1">
        <f t="shared" si="4"/>
        <v>149.6</v>
      </c>
      <c r="P55" s="5">
        <f t="shared" si="13"/>
        <v>352.94000000000005</v>
      </c>
      <c r="Q55" s="5"/>
      <c r="R55" s="1"/>
      <c r="S55" s="1">
        <f t="shared" si="6"/>
        <v>10.4</v>
      </c>
      <c r="T55" s="1">
        <f t="shared" si="7"/>
        <v>8.0407754010695189</v>
      </c>
      <c r="U55" s="1">
        <v>154.6</v>
      </c>
      <c r="V55" s="1">
        <v>143.4</v>
      </c>
      <c r="W55" s="1">
        <v>163.19999999999999</v>
      </c>
      <c r="X55" s="1">
        <v>162.19999999999999</v>
      </c>
      <c r="Y55" s="1">
        <v>143.80000000000001</v>
      </c>
      <c r="Z55" s="1">
        <v>158.4</v>
      </c>
      <c r="AA55" s="1"/>
      <c r="AB55" s="1">
        <f t="shared" si="11"/>
        <v>141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31</v>
      </c>
      <c r="C56" s="1">
        <v>108.142</v>
      </c>
      <c r="D56" s="1"/>
      <c r="E56" s="1">
        <v>53.533999999999999</v>
      </c>
      <c r="F56" s="1">
        <v>37.685000000000002</v>
      </c>
      <c r="G56" s="6">
        <v>1</v>
      </c>
      <c r="H56" s="1">
        <v>40</v>
      </c>
      <c r="I56" s="1" t="s">
        <v>32</v>
      </c>
      <c r="J56" s="1">
        <v>56.4</v>
      </c>
      <c r="K56" s="1">
        <f t="shared" si="10"/>
        <v>-2.8659999999999997</v>
      </c>
      <c r="L56" s="1"/>
      <c r="M56" s="1"/>
      <c r="N56" s="1">
        <v>28.933199999999999</v>
      </c>
      <c r="O56" s="1">
        <f t="shared" si="4"/>
        <v>10.706799999999999</v>
      </c>
      <c r="P56" s="5">
        <f t="shared" ref="P56:P57" si="14">10.4*O56-N56-F56</f>
        <v>44.732519999999994</v>
      </c>
      <c r="Q56" s="5"/>
      <c r="R56" s="1"/>
      <c r="S56" s="1">
        <f t="shared" si="6"/>
        <v>10.4</v>
      </c>
      <c r="T56" s="1">
        <f t="shared" si="7"/>
        <v>6.2220458026674645</v>
      </c>
      <c r="U56" s="1">
        <v>10.231199999999999</v>
      </c>
      <c r="V56" s="1">
        <v>8.7880000000000003</v>
      </c>
      <c r="W56" s="1">
        <v>8.1123999999999992</v>
      </c>
      <c r="X56" s="1">
        <v>8.9640000000000004</v>
      </c>
      <c r="Y56" s="1">
        <v>8.116200000000001</v>
      </c>
      <c r="Z56" s="1">
        <v>8.2728000000000002</v>
      </c>
      <c r="AA56" s="1"/>
      <c r="AB56" s="1">
        <f t="shared" si="11"/>
        <v>45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38</v>
      </c>
      <c r="C57" s="1">
        <v>438</v>
      </c>
      <c r="D57" s="1">
        <v>126</v>
      </c>
      <c r="E57" s="1">
        <v>285</v>
      </c>
      <c r="F57" s="1">
        <v>204</v>
      </c>
      <c r="G57" s="6">
        <v>0.35</v>
      </c>
      <c r="H57" s="1">
        <v>40</v>
      </c>
      <c r="I57" s="1" t="s">
        <v>32</v>
      </c>
      <c r="J57" s="1">
        <v>295</v>
      </c>
      <c r="K57" s="1">
        <f t="shared" si="10"/>
        <v>-10</v>
      </c>
      <c r="L57" s="1"/>
      <c r="M57" s="1"/>
      <c r="N57" s="1">
        <v>164.2</v>
      </c>
      <c r="O57" s="1">
        <f t="shared" si="4"/>
        <v>57</v>
      </c>
      <c r="P57" s="5">
        <f t="shared" si="14"/>
        <v>224.60000000000008</v>
      </c>
      <c r="Q57" s="5"/>
      <c r="R57" s="1"/>
      <c r="S57" s="1">
        <f t="shared" si="6"/>
        <v>10.4</v>
      </c>
      <c r="T57" s="1">
        <f t="shared" si="7"/>
        <v>6.4596491228070176</v>
      </c>
      <c r="U57" s="1">
        <v>55</v>
      </c>
      <c r="V57" s="1">
        <v>49</v>
      </c>
      <c r="W57" s="1">
        <v>57.2</v>
      </c>
      <c r="X57" s="1">
        <v>62</v>
      </c>
      <c r="Y57" s="1">
        <v>46.8</v>
      </c>
      <c r="Z57" s="1">
        <v>43.4</v>
      </c>
      <c r="AA57" s="1"/>
      <c r="AB57" s="1">
        <f t="shared" si="11"/>
        <v>79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91</v>
      </c>
      <c r="B58" s="14" t="s">
        <v>38</v>
      </c>
      <c r="C58" s="14"/>
      <c r="D58" s="14">
        <v>360</v>
      </c>
      <c r="E58" s="14"/>
      <c r="F58" s="14"/>
      <c r="G58" s="15">
        <v>0</v>
      </c>
      <c r="H58" s="14" t="e">
        <v>#N/A</v>
      </c>
      <c r="I58" s="14" t="s">
        <v>39</v>
      </c>
      <c r="J58" s="14"/>
      <c r="K58" s="14">
        <f t="shared" si="10"/>
        <v>0</v>
      </c>
      <c r="L58" s="14"/>
      <c r="M58" s="14"/>
      <c r="N58" s="14"/>
      <c r="O58" s="14">
        <f t="shared" si="4"/>
        <v>0</v>
      </c>
      <c r="P58" s="16"/>
      <c r="Q58" s="16"/>
      <c r="R58" s="14"/>
      <c r="S58" s="14" t="e">
        <f t="shared" si="6"/>
        <v>#DIV/0!</v>
      </c>
      <c r="T58" s="14" t="e">
        <f t="shared" si="7"/>
        <v>#DIV/0!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/>
      <c r="AB58" s="14">
        <f t="shared" si="11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38</v>
      </c>
      <c r="C59" s="1">
        <v>375</v>
      </c>
      <c r="D59" s="1">
        <v>840</v>
      </c>
      <c r="E59" s="1">
        <v>342</v>
      </c>
      <c r="F59" s="1">
        <v>382</v>
      </c>
      <c r="G59" s="6">
        <v>0.4</v>
      </c>
      <c r="H59" s="1">
        <v>40</v>
      </c>
      <c r="I59" s="1" t="s">
        <v>32</v>
      </c>
      <c r="J59" s="1">
        <v>357</v>
      </c>
      <c r="K59" s="1">
        <f t="shared" si="10"/>
        <v>-15</v>
      </c>
      <c r="L59" s="1"/>
      <c r="M59" s="1"/>
      <c r="N59" s="1">
        <v>19.400000000000031</v>
      </c>
      <c r="O59" s="1">
        <f t="shared" si="4"/>
        <v>68.400000000000006</v>
      </c>
      <c r="P59" s="5">
        <f t="shared" ref="P59:P61" si="15">10.4*O59-N59-F59</f>
        <v>309.96000000000015</v>
      </c>
      <c r="Q59" s="5"/>
      <c r="R59" s="1"/>
      <c r="S59" s="1">
        <f t="shared" si="6"/>
        <v>10.4</v>
      </c>
      <c r="T59" s="1">
        <f t="shared" si="7"/>
        <v>5.8684210526315788</v>
      </c>
      <c r="U59" s="1">
        <v>63.2</v>
      </c>
      <c r="V59" s="1">
        <v>72.599999999999994</v>
      </c>
      <c r="W59" s="1">
        <v>69.2</v>
      </c>
      <c r="X59" s="1">
        <v>66</v>
      </c>
      <c r="Y59" s="1">
        <v>55.2</v>
      </c>
      <c r="Z59" s="1">
        <v>52</v>
      </c>
      <c r="AA59" s="1"/>
      <c r="AB59" s="1">
        <f t="shared" si="11"/>
        <v>124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31</v>
      </c>
      <c r="C60" s="1">
        <v>362.75200000000001</v>
      </c>
      <c r="D60" s="1">
        <v>75.62</v>
      </c>
      <c r="E60" s="1">
        <v>199.16499999999999</v>
      </c>
      <c r="F60" s="1">
        <v>213.79499999999999</v>
      </c>
      <c r="G60" s="6">
        <v>1</v>
      </c>
      <c r="H60" s="1">
        <v>50</v>
      </c>
      <c r="I60" s="1" t="s">
        <v>32</v>
      </c>
      <c r="J60" s="1">
        <v>189.75</v>
      </c>
      <c r="K60" s="1">
        <f t="shared" si="10"/>
        <v>9.414999999999992</v>
      </c>
      <c r="L60" s="1"/>
      <c r="M60" s="1"/>
      <c r="N60" s="1">
        <v>125.625</v>
      </c>
      <c r="O60" s="1">
        <f t="shared" si="4"/>
        <v>39.832999999999998</v>
      </c>
      <c r="P60" s="5">
        <f t="shared" si="15"/>
        <v>74.843199999999996</v>
      </c>
      <c r="Q60" s="5"/>
      <c r="R60" s="1"/>
      <c r="S60" s="1">
        <f t="shared" si="6"/>
        <v>10.4</v>
      </c>
      <c r="T60" s="1">
        <f t="shared" si="7"/>
        <v>8.5210754901714658</v>
      </c>
      <c r="U60" s="1">
        <v>40.680999999999997</v>
      </c>
      <c r="V60" s="1">
        <v>40.029400000000003</v>
      </c>
      <c r="W60" s="1">
        <v>37.798400000000001</v>
      </c>
      <c r="X60" s="1">
        <v>31.9712</v>
      </c>
      <c r="Y60" s="1">
        <v>30.489799999999999</v>
      </c>
      <c r="Z60" s="1">
        <v>29.597000000000001</v>
      </c>
      <c r="AA60" s="1"/>
      <c r="AB60" s="1">
        <f t="shared" si="11"/>
        <v>75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31</v>
      </c>
      <c r="C61" s="1">
        <v>581.19799999999998</v>
      </c>
      <c r="D61" s="1">
        <v>292.904</v>
      </c>
      <c r="E61" s="1">
        <v>346.2</v>
      </c>
      <c r="F61" s="1">
        <v>460.85</v>
      </c>
      <c r="G61" s="6">
        <v>1</v>
      </c>
      <c r="H61" s="1">
        <v>50</v>
      </c>
      <c r="I61" s="1" t="s">
        <v>32</v>
      </c>
      <c r="J61" s="1">
        <v>336.8</v>
      </c>
      <c r="K61" s="1">
        <f t="shared" si="10"/>
        <v>9.3999999999999773</v>
      </c>
      <c r="L61" s="1"/>
      <c r="M61" s="1"/>
      <c r="N61" s="1">
        <v>159.83240000000009</v>
      </c>
      <c r="O61" s="1">
        <f t="shared" si="4"/>
        <v>69.239999999999995</v>
      </c>
      <c r="P61" s="5">
        <f t="shared" si="15"/>
        <v>99.41359999999986</v>
      </c>
      <c r="Q61" s="5"/>
      <c r="R61" s="1"/>
      <c r="S61" s="1">
        <f t="shared" si="6"/>
        <v>10.4</v>
      </c>
      <c r="T61" s="1">
        <f t="shared" si="7"/>
        <v>8.9642172154823836</v>
      </c>
      <c r="U61" s="1">
        <v>79.130399999999995</v>
      </c>
      <c r="V61" s="1">
        <v>78.891400000000004</v>
      </c>
      <c r="W61" s="1">
        <v>83.131</v>
      </c>
      <c r="X61" s="1">
        <v>84.977200000000011</v>
      </c>
      <c r="Y61" s="1">
        <v>86.002200000000002</v>
      </c>
      <c r="Z61" s="1">
        <v>89.962599999999995</v>
      </c>
      <c r="AA61" s="1"/>
      <c r="AB61" s="1">
        <f t="shared" si="11"/>
        <v>99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1" t="s">
        <v>95</v>
      </c>
      <c r="B62" s="21" t="s">
        <v>31</v>
      </c>
      <c r="C62" s="21"/>
      <c r="D62" s="21"/>
      <c r="E62" s="21"/>
      <c r="F62" s="21"/>
      <c r="G62" s="22">
        <v>0</v>
      </c>
      <c r="H62" s="21" t="e">
        <v>#N/A</v>
      </c>
      <c r="I62" s="21" t="s">
        <v>32</v>
      </c>
      <c r="J62" s="21"/>
      <c r="K62" s="21">
        <f t="shared" si="10"/>
        <v>0</v>
      </c>
      <c r="L62" s="21"/>
      <c r="M62" s="21"/>
      <c r="N62" s="21"/>
      <c r="O62" s="21">
        <f t="shared" si="4"/>
        <v>0</v>
      </c>
      <c r="P62" s="23"/>
      <c r="Q62" s="23"/>
      <c r="R62" s="21"/>
      <c r="S62" s="21" t="e">
        <f t="shared" si="6"/>
        <v>#DIV/0!</v>
      </c>
      <c r="T62" s="21" t="e">
        <f t="shared" si="7"/>
        <v>#DIV/0!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 t="s">
        <v>47</v>
      </c>
      <c r="AB62" s="21">
        <f t="shared" si="11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1" t="s">
        <v>96</v>
      </c>
      <c r="B63" s="21" t="s">
        <v>31</v>
      </c>
      <c r="C63" s="21"/>
      <c r="D63" s="21"/>
      <c r="E63" s="21"/>
      <c r="F63" s="21"/>
      <c r="G63" s="22">
        <v>0</v>
      </c>
      <c r="H63" s="21">
        <v>40</v>
      </c>
      <c r="I63" s="21" t="s">
        <v>32</v>
      </c>
      <c r="J63" s="21"/>
      <c r="K63" s="21">
        <f t="shared" si="10"/>
        <v>0</v>
      </c>
      <c r="L63" s="21"/>
      <c r="M63" s="21"/>
      <c r="N63" s="21"/>
      <c r="O63" s="21">
        <f t="shared" si="4"/>
        <v>0</v>
      </c>
      <c r="P63" s="23"/>
      <c r="Q63" s="23"/>
      <c r="R63" s="21"/>
      <c r="S63" s="21" t="e">
        <f t="shared" si="6"/>
        <v>#DIV/0!</v>
      </c>
      <c r="T63" s="21" t="e">
        <f t="shared" si="7"/>
        <v>#DIV/0!</v>
      </c>
      <c r="U63" s="21">
        <v>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 t="s">
        <v>47</v>
      </c>
      <c r="AB63" s="21">
        <f t="shared" si="1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1" t="s">
        <v>97</v>
      </c>
      <c r="B64" s="21" t="s">
        <v>31</v>
      </c>
      <c r="C64" s="21"/>
      <c r="D64" s="21"/>
      <c r="E64" s="21"/>
      <c r="F64" s="21"/>
      <c r="G64" s="22">
        <v>0</v>
      </c>
      <c r="H64" s="21" t="e">
        <v>#N/A</v>
      </c>
      <c r="I64" s="21" t="s">
        <v>32</v>
      </c>
      <c r="J64" s="21"/>
      <c r="K64" s="21">
        <f t="shared" si="10"/>
        <v>0</v>
      </c>
      <c r="L64" s="21"/>
      <c r="M64" s="21"/>
      <c r="N64" s="21"/>
      <c r="O64" s="21">
        <f t="shared" si="4"/>
        <v>0</v>
      </c>
      <c r="P64" s="23"/>
      <c r="Q64" s="23"/>
      <c r="R64" s="21"/>
      <c r="S64" s="21" t="e">
        <f t="shared" si="6"/>
        <v>#DIV/0!</v>
      </c>
      <c r="T64" s="21" t="e">
        <f t="shared" si="7"/>
        <v>#DIV/0!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 t="s">
        <v>47</v>
      </c>
      <c r="AB64" s="21">
        <f t="shared" si="11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38</v>
      </c>
      <c r="C65" s="1">
        <v>179</v>
      </c>
      <c r="D65" s="1">
        <v>40</v>
      </c>
      <c r="E65" s="1">
        <v>85</v>
      </c>
      <c r="F65" s="1">
        <v>105</v>
      </c>
      <c r="G65" s="6">
        <v>0.45</v>
      </c>
      <c r="H65" s="1">
        <v>50</v>
      </c>
      <c r="I65" s="1" t="s">
        <v>32</v>
      </c>
      <c r="J65" s="1">
        <v>85</v>
      </c>
      <c r="K65" s="1">
        <f t="shared" si="10"/>
        <v>0</v>
      </c>
      <c r="L65" s="1"/>
      <c r="M65" s="1"/>
      <c r="N65" s="1">
        <v>96.600000000000023</v>
      </c>
      <c r="O65" s="1">
        <f t="shared" si="4"/>
        <v>17</v>
      </c>
      <c r="P65" s="5"/>
      <c r="Q65" s="5"/>
      <c r="R65" s="1"/>
      <c r="S65" s="1">
        <f t="shared" si="6"/>
        <v>11.858823529411765</v>
      </c>
      <c r="T65" s="1">
        <f t="shared" si="7"/>
        <v>11.858823529411765</v>
      </c>
      <c r="U65" s="1">
        <v>22.6</v>
      </c>
      <c r="V65" s="1">
        <v>18</v>
      </c>
      <c r="W65" s="1">
        <v>18.6694</v>
      </c>
      <c r="X65" s="1">
        <v>23.269400000000001</v>
      </c>
      <c r="Y65" s="1">
        <v>20.2</v>
      </c>
      <c r="Z65" s="1">
        <v>19.8</v>
      </c>
      <c r="AA65" s="1"/>
      <c r="AB65" s="1">
        <f t="shared" si="11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99</v>
      </c>
      <c r="B66" s="14" t="s">
        <v>38</v>
      </c>
      <c r="C66" s="14"/>
      <c r="D66" s="14">
        <v>198</v>
      </c>
      <c r="E66" s="14"/>
      <c r="F66" s="14"/>
      <c r="G66" s="15">
        <v>0</v>
      </c>
      <c r="H66" s="14" t="e">
        <v>#N/A</v>
      </c>
      <c r="I66" s="14" t="s">
        <v>39</v>
      </c>
      <c r="J66" s="14"/>
      <c r="K66" s="14">
        <f t="shared" si="10"/>
        <v>0</v>
      </c>
      <c r="L66" s="14"/>
      <c r="M66" s="14"/>
      <c r="N66" s="14"/>
      <c r="O66" s="14">
        <f t="shared" si="4"/>
        <v>0</v>
      </c>
      <c r="P66" s="16"/>
      <c r="Q66" s="16"/>
      <c r="R66" s="14"/>
      <c r="S66" s="14" t="e">
        <f t="shared" si="6"/>
        <v>#DIV/0!</v>
      </c>
      <c r="T66" s="14" t="e">
        <f t="shared" si="7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/>
      <c r="AB66" s="14">
        <f t="shared" si="1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1" t="s">
        <v>100</v>
      </c>
      <c r="B67" s="21" t="s">
        <v>31</v>
      </c>
      <c r="C67" s="21"/>
      <c r="D67" s="21"/>
      <c r="E67" s="21"/>
      <c r="F67" s="21"/>
      <c r="G67" s="22">
        <v>0</v>
      </c>
      <c r="H67" s="21" t="e">
        <v>#N/A</v>
      </c>
      <c r="I67" s="21" t="s">
        <v>32</v>
      </c>
      <c r="J67" s="21"/>
      <c r="K67" s="21">
        <f t="shared" si="10"/>
        <v>0</v>
      </c>
      <c r="L67" s="21"/>
      <c r="M67" s="21"/>
      <c r="N67" s="21"/>
      <c r="O67" s="21">
        <f t="shared" si="4"/>
        <v>0</v>
      </c>
      <c r="P67" s="23"/>
      <c r="Q67" s="23"/>
      <c r="R67" s="21"/>
      <c r="S67" s="21" t="e">
        <f t="shared" si="6"/>
        <v>#DIV/0!</v>
      </c>
      <c r="T67" s="21" t="e">
        <f t="shared" si="7"/>
        <v>#DIV/0!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 t="s">
        <v>47</v>
      </c>
      <c r="AB67" s="21">
        <f t="shared" si="1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38</v>
      </c>
      <c r="C68" s="1">
        <v>247</v>
      </c>
      <c r="D68" s="1">
        <v>36</v>
      </c>
      <c r="E68" s="1">
        <v>80</v>
      </c>
      <c r="F68" s="1">
        <v>152</v>
      </c>
      <c r="G68" s="6">
        <v>0.4</v>
      </c>
      <c r="H68" s="1">
        <v>40</v>
      </c>
      <c r="I68" s="1" t="s">
        <v>32</v>
      </c>
      <c r="J68" s="1">
        <v>87</v>
      </c>
      <c r="K68" s="1">
        <f t="shared" si="10"/>
        <v>-7</v>
      </c>
      <c r="L68" s="1"/>
      <c r="M68" s="1"/>
      <c r="N68" s="1">
        <v>20.800000000000011</v>
      </c>
      <c r="O68" s="1">
        <f t="shared" si="4"/>
        <v>16</v>
      </c>
      <c r="P68" s="5"/>
      <c r="Q68" s="5"/>
      <c r="R68" s="1"/>
      <c r="S68" s="1">
        <f t="shared" si="6"/>
        <v>10.8</v>
      </c>
      <c r="T68" s="1">
        <f t="shared" si="7"/>
        <v>10.8</v>
      </c>
      <c r="U68" s="1">
        <v>21.8</v>
      </c>
      <c r="V68" s="1">
        <v>22</v>
      </c>
      <c r="W68" s="1">
        <v>29.8</v>
      </c>
      <c r="X68" s="1">
        <v>31.4</v>
      </c>
      <c r="Y68" s="1">
        <v>21</v>
      </c>
      <c r="Z68" s="1">
        <v>20.2</v>
      </c>
      <c r="AA68" s="1"/>
      <c r="AB68" s="1">
        <f t="shared" si="1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38</v>
      </c>
      <c r="C69" s="1">
        <v>198</v>
      </c>
      <c r="D69" s="1">
        <v>108</v>
      </c>
      <c r="E69" s="1">
        <v>71</v>
      </c>
      <c r="F69" s="1">
        <v>197</v>
      </c>
      <c r="G69" s="6">
        <v>0.4</v>
      </c>
      <c r="H69" s="1">
        <v>40</v>
      </c>
      <c r="I69" s="1" t="s">
        <v>32</v>
      </c>
      <c r="J69" s="1">
        <v>81</v>
      </c>
      <c r="K69" s="1">
        <f t="shared" si="10"/>
        <v>-10</v>
      </c>
      <c r="L69" s="1"/>
      <c r="M69" s="1"/>
      <c r="N69" s="1"/>
      <c r="O69" s="1">
        <f t="shared" si="4"/>
        <v>14.2</v>
      </c>
      <c r="P69" s="5"/>
      <c r="Q69" s="5"/>
      <c r="R69" s="1"/>
      <c r="S69" s="1">
        <f t="shared" si="6"/>
        <v>13.87323943661972</v>
      </c>
      <c r="T69" s="1">
        <f t="shared" si="7"/>
        <v>13.87323943661972</v>
      </c>
      <c r="U69" s="1">
        <v>18</v>
      </c>
      <c r="V69" s="1">
        <v>14.2</v>
      </c>
      <c r="W69" s="1">
        <v>27</v>
      </c>
      <c r="X69" s="1">
        <v>29.2</v>
      </c>
      <c r="Y69" s="1">
        <v>14.8</v>
      </c>
      <c r="Z69" s="1">
        <v>14.6</v>
      </c>
      <c r="AA69" s="1"/>
      <c r="AB69" s="1">
        <f t="shared" si="11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31</v>
      </c>
      <c r="C70" s="1">
        <v>158.52799999999999</v>
      </c>
      <c r="D70" s="1">
        <v>300.02499999999998</v>
      </c>
      <c r="E70" s="1">
        <v>235.65199999999999</v>
      </c>
      <c r="F70" s="1">
        <v>189.17</v>
      </c>
      <c r="G70" s="6">
        <v>1</v>
      </c>
      <c r="H70" s="1">
        <v>55</v>
      </c>
      <c r="I70" s="1" t="s">
        <v>32</v>
      </c>
      <c r="J70" s="1">
        <v>241.76</v>
      </c>
      <c r="K70" s="1">
        <f t="shared" ref="K70:K101" si="16">E70-J70</f>
        <v>-6.1080000000000041</v>
      </c>
      <c r="L70" s="1"/>
      <c r="M70" s="1"/>
      <c r="N70" s="1">
        <v>194.97880000000009</v>
      </c>
      <c r="O70" s="1">
        <f t="shared" si="4"/>
        <v>47.130399999999995</v>
      </c>
      <c r="P70" s="5">
        <f>10.4*O70-N70-F70</f>
        <v>106.00735999999986</v>
      </c>
      <c r="Q70" s="5"/>
      <c r="R70" s="1"/>
      <c r="S70" s="1">
        <f t="shared" si="6"/>
        <v>10.399999999999999</v>
      </c>
      <c r="T70" s="1">
        <f t="shared" si="7"/>
        <v>8.1507646869112094</v>
      </c>
      <c r="U70" s="1">
        <v>47.378999999999998</v>
      </c>
      <c r="V70" s="1">
        <v>41.215800000000002</v>
      </c>
      <c r="W70" s="1">
        <v>36.454799999999999</v>
      </c>
      <c r="X70" s="1">
        <v>32.419199999999996</v>
      </c>
      <c r="Y70" s="1">
        <v>34.213000000000001</v>
      </c>
      <c r="Z70" s="1">
        <v>35.808199999999999</v>
      </c>
      <c r="AA70" s="1"/>
      <c r="AB70" s="1">
        <f t="shared" ref="AB70:AB101" si="17">ROUND(P70*G70,0)</f>
        <v>106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104</v>
      </c>
      <c r="B71" s="14" t="s">
        <v>38</v>
      </c>
      <c r="C71" s="14">
        <v>17</v>
      </c>
      <c r="D71" s="14"/>
      <c r="E71" s="14">
        <v>4</v>
      </c>
      <c r="F71" s="14">
        <v>13</v>
      </c>
      <c r="G71" s="15">
        <v>0</v>
      </c>
      <c r="H71" s="14" t="e">
        <v>#N/A</v>
      </c>
      <c r="I71" s="14" t="s">
        <v>39</v>
      </c>
      <c r="J71" s="14">
        <v>4</v>
      </c>
      <c r="K71" s="14">
        <f t="shared" si="16"/>
        <v>0</v>
      </c>
      <c r="L71" s="14"/>
      <c r="M71" s="14"/>
      <c r="N71" s="14"/>
      <c r="O71" s="14">
        <f t="shared" ref="O71:O116" si="18">E71/5</f>
        <v>0.8</v>
      </c>
      <c r="P71" s="16"/>
      <c r="Q71" s="16"/>
      <c r="R71" s="14"/>
      <c r="S71" s="14">
        <f t="shared" ref="S71:S116" si="19">(F71+N71+P71)/O71</f>
        <v>16.25</v>
      </c>
      <c r="T71" s="14">
        <f t="shared" ref="T71:T116" si="20">(F71+N71)/O71</f>
        <v>16.25</v>
      </c>
      <c r="U71" s="14">
        <v>0.4</v>
      </c>
      <c r="V71" s="14">
        <v>0.4</v>
      </c>
      <c r="W71" s="14">
        <v>0</v>
      </c>
      <c r="X71" s="14">
        <v>0</v>
      </c>
      <c r="Y71" s="14">
        <v>0</v>
      </c>
      <c r="Z71" s="14">
        <v>0</v>
      </c>
      <c r="AA71" s="20" t="s">
        <v>105</v>
      </c>
      <c r="AB71" s="14">
        <f t="shared" si="1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31</v>
      </c>
      <c r="C72" s="1">
        <v>356.98700000000002</v>
      </c>
      <c r="D72" s="1">
        <v>153.423</v>
      </c>
      <c r="E72" s="1">
        <v>230.15600000000001</v>
      </c>
      <c r="F72" s="1">
        <v>235.392</v>
      </c>
      <c r="G72" s="6">
        <v>1</v>
      </c>
      <c r="H72" s="1">
        <v>50</v>
      </c>
      <c r="I72" s="1" t="s">
        <v>32</v>
      </c>
      <c r="J72" s="1">
        <v>226.05</v>
      </c>
      <c r="K72" s="1">
        <f t="shared" si="16"/>
        <v>4.1059999999999945</v>
      </c>
      <c r="L72" s="1"/>
      <c r="M72" s="1"/>
      <c r="N72" s="1">
        <v>106.79</v>
      </c>
      <c r="O72" s="1">
        <f t="shared" si="18"/>
        <v>46.031199999999998</v>
      </c>
      <c r="P72" s="5">
        <f>10*O72-N72-F72</f>
        <v>118.13</v>
      </c>
      <c r="Q72" s="5"/>
      <c r="R72" s="1"/>
      <c r="S72" s="1">
        <f t="shared" si="19"/>
        <v>10</v>
      </c>
      <c r="T72" s="1">
        <f t="shared" si="20"/>
        <v>7.4336971445454392</v>
      </c>
      <c r="U72" s="1">
        <v>46.232999999999997</v>
      </c>
      <c r="V72" s="1">
        <v>44.851399999999998</v>
      </c>
      <c r="W72" s="1">
        <v>45.382399999999997</v>
      </c>
      <c r="X72" s="1">
        <v>50.626600000000003</v>
      </c>
      <c r="Y72" s="1">
        <v>41.911799999999999</v>
      </c>
      <c r="Z72" s="1">
        <v>41.0976</v>
      </c>
      <c r="AA72" s="1"/>
      <c r="AB72" s="1">
        <f t="shared" si="17"/>
        <v>118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1" t="s">
        <v>107</v>
      </c>
      <c r="B73" s="21" t="s">
        <v>31</v>
      </c>
      <c r="C73" s="21"/>
      <c r="D73" s="21"/>
      <c r="E73" s="21"/>
      <c r="F73" s="21"/>
      <c r="G73" s="22">
        <v>0</v>
      </c>
      <c r="H73" s="21">
        <v>50</v>
      </c>
      <c r="I73" s="21" t="s">
        <v>32</v>
      </c>
      <c r="J73" s="21"/>
      <c r="K73" s="21">
        <f t="shared" si="16"/>
        <v>0</v>
      </c>
      <c r="L73" s="21"/>
      <c r="M73" s="21"/>
      <c r="N73" s="21"/>
      <c r="O73" s="21">
        <f t="shared" si="18"/>
        <v>0</v>
      </c>
      <c r="P73" s="23"/>
      <c r="Q73" s="23"/>
      <c r="R73" s="21"/>
      <c r="S73" s="21" t="e">
        <f t="shared" si="19"/>
        <v>#DIV/0!</v>
      </c>
      <c r="T73" s="21" t="e">
        <f t="shared" si="20"/>
        <v>#DIV/0!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 t="s">
        <v>47</v>
      </c>
      <c r="AB73" s="21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38</v>
      </c>
      <c r="C74" s="1">
        <v>376</v>
      </c>
      <c r="D74" s="1"/>
      <c r="E74" s="1">
        <v>78</v>
      </c>
      <c r="F74" s="1">
        <v>276</v>
      </c>
      <c r="G74" s="6">
        <v>0.4</v>
      </c>
      <c r="H74" s="1">
        <v>50</v>
      </c>
      <c r="I74" s="1" t="s">
        <v>32</v>
      </c>
      <c r="J74" s="1">
        <v>82</v>
      </c>
      <c r="K74" s="1">
        <f t="shared" si="16"/>
        <v>-4</v>
      </c>
      <c r="L74" s="1"/>
      <c r="M74" s="1"/>
      <c r="N74" s="1"/>
      <c r="O74" s="1">
        <f t="shared" si="18"/>
        <v>15.6</v>
      </c>
      <c r="P74" s="5"/>
      <c r="Q74" s="5"/>
      <c r="R74" s="1"/>
      <c r="S74" s="1">
        <f t="shared" si="19"/>
        <v>17.692307692307693</v>
      </c>
      <c r="T74" s="1">
        <f t="shared" si="20"/>
        <v>17.692307692307693</v>
      </c>
      <c r="U74" s="1">
        <v>25.2</v>
      </c>
      <c r="V74" s="1">
        <v>22.2</v>
      </c>
      <c r="W74" s="1">
        <v>30.277000000000001</v>
      </c>
      <c r="X74" s="1">
        <v>35.277000000000001</v>
      </c>
      <c r="Y74" s="1">
        <v>19.600000000000001</v>
      </c>
      <c r="Z74" s="1">
        <v>17</v>
      </c>
      <c r="AA74" s="18" t="s">
        <v>109</v>
      </c>
      <c r="AB74" s="1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38</v>
      </c>
      <c r="C75" s="1">
        <v>905</v>
      </c>
      <c r="D75" s="1">
        <v>828</v>
      </c>
      <c r="E75" s="1">
        <v>768</v>
      </c>
      <c r="F75" s="1">
        <v>758</v>
      </c>
      <c r="G75" s="6">
        <v>0.4</v>
      </c>
      <c r="H75" s="1">
        <v>40</v>
      </c>
      <c r="I75" s="1" t="s">
        <v>32</v>
      </c>
      <c r="J75" s="1">
        <v>786</v>
      </c>
      <c r="K75" s="1">
        <f t="shared" si="16"/>
        <v>-18</v>
      </c>
      <c r="L75" s="1"/>
      <c r="M75" s="1"/>
      <c r="N75" s="1">
        <v>329.7</v>
      </c>
      <c r="O75" s="1">
        <f t="shared" si="18"/>
        <v>153.6</v>
      </c>
      <c r="P75" s="5">
        <f>10.4*O75-N75-F75</f>
        <v>509.74</v>
      </c>
      <c r="Q75" s="5"/>
      <c r="R75" s="1"/>
      <c r="S75" s="1">
        <f t="shared" si="19"/>
        <v>10.4</v>
      </c>
      <c r="T75" s="1">
        <f t="shared" si="20"/>
        <v>7.0813802083333339</v>
      </c>
      <c r="U75" s="1">
        <v>160.19999999999999</v>
      </c>
      <c r="V75" s="1">
        <v>153.80000000000001</v>
      </c>
      <c r="W75" s="1">
        <v>141</v>
      </c>
      <c r="X75" s="1">
        <v>155.4</v>
      </c>
      <c r="Y75" s="1">
        <v>136.80000000000001</v>
      </c>
      <c r="Z75" s="1">
        <v>126</v>
      </c>
      <c r="AA75" s="1"/>
      <c r="AB75" s="1">
        <f t="shared" si="17"/>
        <v>204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38</v>
      </c>
      <c r="C76" s="1">
        <v>771</v>
      </c>
      <c r="D76" s="1">
        <v>618</v>
      </c>
      <c r="E76" s="1">
        <v>626</v>
      </c>
      <c r="F76" s="1">
        <v>610</v>
      </c>
      <c r="G76" s="6">
        <v>0.4</v>
      </c>
      <c r="H76" s="1">
        <v>40</v>
      </c>
      <c r="I76" s="1" t="s">
        <v>32</v>
      </c>
      <c r="J76" s="1">
        <v>634</v>
      </c>
      <c r="K76" s="1">
        <f t="shared" si="16"/>
        <v>-8</v>
      </c>
      <c r="L76" s="1"/>
      <c r="M76" s="1"/>
      <c r="N76" s="1">
        <v>278.09999999999991</v>
      </c>
      <c r="O76" s="1">
        <f t="shared" si="18"/>
        <v>125.2</v>
      </c>
      <c r="P76" s="5">
        <f>10.4*O76-N76-F76</f>
        <v>413.98000000000025</v>
      </c>
      <c r="Q76" s="5"/>
      <c r="R76" s="1"/>
      <c r="S76" s="1">
        <f t="shared" si="19"/>
        <v>10.4</v>
      </c>
      <c r="T76" s="1">
        <f t="shared" si="20"/>
        <v>7.0934504792332262</v>
      </c>
      <c r="U76" s="1">
        <v>130</v>
      </c>
      <c r="V76" s="1">
        <v>123.2</v>
      </c>
      <c r="W76" s="1">
        <v>118.8</v>
      </c>
      <c r="X76" s="1">
        <v>130.4</v>
      </c>
      <c r="Y76" s="1">
        <v>105.2</v>
      </c>
      <c r="Z76" s="1">
        <v>101.6</v>
      </c>
      <c r="AA76" s="1"/>
      <c r="AB76" s="1">
        <f t="shared" si="17"/>
        <v>166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31</v>
      </c>
      <c r="C77" s="1">
        <v>196.57400000000001</v>
      </c>
      <c r="D77" s="1">
        <v>201.17400000000001</v>
      </c>
      <c r="E77" s="1">
        <v>127.057</v>
      </c>
      <c r="F77" s="1">
        <v>238.25700000000001</v>
      </c>
      <c r="G77" s="6">
        <v>1</v>
      </c>
      <c r="H77" s="1">
        <v>40</v>
      </c>
      <c r="I77" s="1" t="s">
        <v>32</v>
      </c>
      <c r="J77" s="1">
        <v>125.9</v>
      </c>
      <c r="K77" s="1">
        <f t="shared" si="16"/>
        <v>1.1569999999999965</v>
      </c>
      <c r="L77" s="1"/>
      <c r="M77" s="1"/>
      <c r="N77" s="1">
        <v>109.9944</v>
      </c>
      <c r="O77" s="1">
        <f t="shared" si="18"/>
        <v>25.4114</v>
      </c>
      <c r="P77" s="5"/>
      <c r="Q77" s="5"/>
      <c r="R77" s="1"/>
      <c r="S77" s="1">
        <f t="shared" si="19"/>
        <v>13.704534185444327</v>
      </c>
      <c r="T77" s="1">
        <f t="shared" si="20"/>
        <v>13.704534185444327</v>
      </c>
      <c r="U77" s="1">
        <v>40.439399999999999</v>
      </c>
      <c r="V77" s="1">
        <v>36.8416</v>
      </c>
      <c r="W77" s="1">
        <v>29.275400000000001</v>
      </c>
      <c r="X77" s="1">
        <v>30.444400000000002</v>
      </c>
      <c r="Y77" s="1">
        <v>24.869800000000001</v>
      </c>
      <c r="Z77" s="1">
        <v>26.355</v>
      </c>
      <c r="AA77" s="1"/>
      <c r="AB77" s="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31</v>
      </c>
      <c r="C78" s="1">
        <v>152.48599999999999</v>
      </c>
      <c r="D78" s="1">
        <v>83.11</v>
      </c>
      <c r="E78" s="1">
        <v>82.287999999999997</v>
      </c>
      <c r="F78" s="1">
        <v>134.76900000000001</v>
      </c>
      <c r="G78" s="6">
        <v>1</v>
      </c>
      <c r="H78" s="1">
        <v>40</v>
      </c>
      <c r="I78" s="1" t="s">
        <v>32</v>
      </c>
      <c r="J78" s="1">
        <v>91.4</v>
      </c>
      <c r="K78" s="1">
        <f t="shared" si="16"/>
        <v>-9.112000000000009</v>
      </c>
      <c r="L78" s="1"/>
      <c r="M78" s="1"/>
      <c r="N78" s="1">
        <v>57.620799999999988</v>
      </c>
      <c r="O78" s="1">
        <f t="shared" si="18"/>
        <v>16.457599999999999</v>
      </c>
      <c r="P78" s="5"/>
      <c r="Q78" s="5"/>
      <c r="R78" s="1"/>
      <c r="S78" s="1">
        <f t="shared" si="19"/>
        <v>11.690027707563678</v>
      </c>
      <c r="T78" s="1">
        <f t="shared" si="20"/>
        <v>11.690027707563678</v>
      </c>
      <c r="U78" s="1">
        <v>23.239799999999999</v>
      </c>
      <c r="V78" s="1">
        <v>21.4892</v>
      </c>
      <c r="W78" s="1">
        <v>19.110199999999999</v>
      </c>
      <c r="X78" s="1">
        <v>20.006</v>
      </c>
      <c r="Y78" s="1">
        <v>19.817399999999999</v>
      </c>
      <c r="Z78" s="1">
        <v>20.543600000000001</v>
      </c>
      <c r="AA78" s="1"/>
      <c r="AB78" s="1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1" t="s">
        <v>114</v>
      </c>
      <c r="B79" s="21" t="s">
        <v>31</v>
      </c>
      <c r="C79" s="21"/>
      <c r="D79" s="21"/>
      <c r="E79" s="21"/>
      <c r="F79" s="21"/>
      <c r="G79" s="22">
        <v>0</v>
      </c>
      <c r="H79" s="21" t="e">
        <v>#N/A</v>
      </c>
      <c r="I79" s="21" t="s">
        <v>32</v>
      </c>
      <c r="J79" s="21"/>
      <c r="K79" s="21">
        <f t="shared" si="16"/>
        <v>0</v>
      </c>
      <c r="L79" s="21"/>
      <c r="M79" s="21"/>
      <c r="N79" s="21"/>
      <c r="O79" s="21">
        <f t="shared" si="18"/>
        <v>0</v>
      </c>
      <c r="P79" s="23"/>
      <c r="Q79" s="23"/>
      <c r="R79" s="21"/>
      <c r="S79" s="21" t="e">
        <f t="shared" si="19"/>
        <v>#DIV/0!</v>
      </c>
      <c r="T79" s="21" t="e">
        <f t="shared" si="20"/>
        <v>#DIV/0!</v>
      </c>
      <c r="U79" s="21">
        <v>0</v>
      </c>
      <c r="V79" s="21">
        <v>0</v>
      </c>
      <c r="W79" s="21">
        <v>0.14399999999999999</v>
      </c>
      <c r="X79" s="21">
        <v>0.14399999999999999</v>
      </c>
      <c r="Y79" s="21">
        <v>0</v>
      </c>
      <c r="Z79" s="21">
        <v>0</v>
      </c>
      <c r="AA79" s="21" t="s">
        <v>47</v>
      </c>
      <c r="AB79" s="21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115</v>
      </c>
      <c r="B80" s="14" t="s">
        <v>38</v>
      </c>
      <c r="C80" s="14"/>
      <c r="D80" s="14">
        <v>120</v>
      </c>
      <c r="E80" s="14"/>
      <c r="F80" s="14"/>
      <c r="G80" s="15">
        <v>0</v>
      </c>
      <c r="H80" s="14" t="e">
        <v>#N/A</v>
      </c>
      <c r="I80" s="14" t="s">
        <v>39</v>
      </c>
      <c r="J80" s="14"/>
      <c r="K80" s="14">
        <f t="shared" si="16"/>
        <v>0</v>
      </c>
      <c r="L80" s="14"/>
      <c r="M80" s="14"/>
      <c r="N80" s="14"/>
      <c r="O80" s="14">
        <f t="shared" si="18"/>
        <v>0</v>
      </c>
      <c r="P80" s="16"/>
      <c r="Q80" s="16"/>
      <c r="R80" s="14"/>
      <c r="S80" s="14" t="e">
        <f t="shared" si="19"/>
        <v>#DIV/0!</v>
      </c>
      <c r="T80" s="14" t="e">
        <f t="shared" si="20"/>
        <v>#DIV/0!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/>
      <c r="AB80" s="14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116</v>
      </c>
      <c r="B81" s="14" t="s">
        <v>38</v>
      </c>
      <c r="C81" s="14"/>
      <c r="D81" s="14">
        <v>64</v>
      </c>
      <c r="E81" s="14"/>
      <c r="F81" s="14"/>
      <c r="G81" s="15">
        <v>0</v>
      </c>
      <c r="H81" s="14" t="e">
        <v>#N/A</v>
      </c>
      <c r="I81" s="14" t="s">
        <v>39</v>
      </c>
      <c r="J81" s="14"/>
      <c r="K81" s="14">
        <f t="shared" si="16"/>
        <v>0</v>
      </c>
      <c r="L81" s="14"/>
      <c r="M81" s="14"/>
      <c r="N81" s="14"/>
      <c r="O81" s="14">
        <f t="shared" si="18"/>
        <v>0</v>
      </c>
      <c r="P81" s="16"/>
      <c r="Q81" s="16"/>
      <c r="R81" s="14"/>
      <c r="S81" s="14" t="e">
        <f t="shared" si="19"/>
        <v>#DIV/0!</v>
      </c>
      <c r="T81" s="14" t="e">
        <f t="shared" si="20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/>
      <c r="AB81" s="14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117</v>
      </c>
      <c r="B82" s="14" t="s">
        <v>38</v>
      </c>
      <c r="C82" s="14"/>
      <c r="D82" s="14">
        <v>144</v>
      </c>
      <c r="E82" s="14"/>
      <c r="F82" s="14"/>
      <c r="G82" s="15">
        <v>0</v>
      </c>
      <c r="H82" s="14" t="e">
        <v>#N/A</v>
      </c>
      <c r="I82" s="14" t="s">
        <v>39</v>
      </c>
      <c r="J82" s="14"/>
      <c r="K82" s="14">
        <f t="shared" si="16"/>
        <v>0</v>
      </c>
      <c r="L82" s="14"/>
      <c r="M82" s="14"/>
      <c r="N82" s="14"/>
      <c r="O82" s="14">
        <f t="shared" si="18"/>
        <v>0</v>
      </c>
      <c r="P82" s="16"/>
      <c r="Q82" s="16"/>
      <c r="R82" s="14"/>
      <c r="S82" s="14" t="e">
        <f t="shared" si="19"/>
        <v>#DIV/0!</v>
      </c>
      <c r="T82" s="14" t="e">
        <f t="shared" si="20"/>
        <v>#DIV/0!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/>
      <c r="AB82" s="14">
        <f t="shared" si="1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118</v>
      </c>
      <c r="B83" s="1" t="s">
        <v>31</v>
      </c>
      <c r="C83" s="1">
        <v>87.242999999999995</v>
      </c>
      <c r="D83" s="1">
        <v>96.492000000000004</v>
      </c>
      <c r="E83" s="1">
        <v>76.31</v>
      </c>
      <c r="F83" s="1">
        <v>85.343000000000004</v>
      </c>
      <c r="G83" s="6">
        <v>1</v>
      </c>
      <c r="H83" s="1">
        <v>30</v>
      </c>
      <c r="I83" s="1" t="s">
        <v>32</v>
      </c>
      <c r="J83" s="1">
        <v>79.95</v>
      </c>
      <c r="K83" s="1">
        <f t="shared" si="16"/>
        <v>-3.6400000000000006</v>
      </c>
      <c r="L83" s="1"/>
      <c r="M83" s="1"/>
      <c r="N83" s="1">
        <v>68.802800000000005</v>
      </c>
      <c r="O83" s="1">
        <f t="shared" si="18"/>
        <v>15.262</v>
      </c>
      <c r="P83" s="5"/>
      <c r="Q83" s="5"/>
      <c r="R83" s="1"/>
      <c r="S83" s="1">
        <f t="shared" si="19"/>
        <v>10.099973791115188</v>
      </c>
      <c r="T83" s="1">
        <f t="shared" si="20"/>
        <v>10.099973791115188</v>
      </c>
      <c r="U83" s="1">
        <v>19.189</v>
      </c>
      <c r="V83" s="1">
        <v>16.012599999999999</v>
      </c>
      <c r="W83" s="1">
        <v>11.020200000000001</v>
      </c>
      <c r="X83" s="1">
        <v>13.477600000000001</v>
      </c>
      <c r="Y83" s="1">
        <v>18.3278</v>
      </c>
      <c r="Z83" s="1">
        <v>13.971</v>
      </c>
      <c r="AA83" s="1"/>
      <c r="AB83" s="1">
        <f t="shared" si="1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1" t="s">
        <v>119</v>
      </c>
      <c r="B84" s="21" t="s">
        <v>38</v>
      </c>
      <c r="C84" s="21"/>
      <c r="D84" s="21"/>
      <c r="E84" s="21"/>
      <c r="F84" s="21"/>
      <c r="G84" s="22">
        <v>0</v>
      </c>
      <c r="H84" s="21" t="e">
        <v>#N/A</v>
      </c>
      <c r="I84" s="21" t="s">
        <v>32</v>
      </c>
      <c r="J84" s="21"/>
      <c r="K84" s="21">
        <f t="shared" si="16"/>
        <v>0</v>
      </c>
      <c r="L84" s="21"/>
      <c r="M84" s="21"/>
      <c r="N84" s="21"/>
      <c r="O84" s="21">
        <f t="shared" si="18"/>
        <v>0</v>
      </c>
      <c r="P84" s="23"/>
      <c r="Q84" s="23"/>
      <c r="R84" s="21"/>
      <c r="S84" s="21" t="e">
        <f t="shared" si="19"/>
        <v>#DIV/0!</v>
      </c>
      <c r="T84" s="21" t="e">
        <f t="shared" si="20"/>
        <v>#DIV/0!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 t="s">
        <v>47</v>
      </c>
      <c r="AB84" s="21">
        <f t="shared" si="17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120</v>
      </c>
      <c r="B85" s="14" t="s">
        <v>38</v>
      </c>
      <c r="C85" s="14"/>
      <c r="D85" s="14">
        <v>224</v>
      </c>
      <c r="E85" s="14"/>
      <c r="F85" s="14"/>
      <c r="G85" s="15">
        <v>0</v>
      </c>
      <c r="H85" s="14" t="e">
        <v>#N/A</v>
      </c>
      <c r="I85" s="14" t="s">
        <v>39</v>
      </c>
      <c r="J85" s="14"/>
      <c r="K85" s="14">
        <f t="shared" si="16"/>
        <v>0</v>
      </c>
      <c r="L85" s="14"/>
      <c r="M85" s="14"/>
      <c r="N85" s="14"/>
      <c r="O85" s="14">
        <f t="shared" si="18"/>
        <v>0</v>
      </c>
      <c r="P85" s="16"/>
      <c r="Q85" s="16"/>
      <c r="R85" s="14"/>
      <c r="S85" s="14" t="e">
        <f t="shared" si="19"/>
        <v>#DIV/0!</v>
      </c>
      <c r="T85" s="14" t="e">
        <f t="shared" si="20"/>
        <v>#DIV/0!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/>
      <c r="AB85" s="14">
        <f t="shared" si="17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1" t="s">
        <v>121</v>
      </c>
      <c r="B86" s="21" t="s">
        <v>38</v>
      </c>
      <c r="C86" s="21"/>
      <c r="D86" s="21"/>
      <c r="E86" s="21"/>
      <c r="F86" s="21"/>
      <c r="G86" s="22">
        <v>0</v>
      </c>
      <c r="H86" s="21" t="e">
        <v>#N/A</v>
      </c>
      <c r="I86" s="21" t="s">
        <v>32</v>
      </c>
      <c r="J86" s="21"/>
      <c r="K86" s="21">
        <f t="shared" si="16"/>
        <v>0</v>
      </c>
      <c r="L86" s="21"/>
      <c r="M86" s="21"/>
      <c r="N86" s="21"/>
      <c r="O86" s="21">
        <f t="shared" si="18"/>
        <v>0</v>
      </c>
      <c r="P86" s="23"/>
      <c r="Q86" s="23"/>
      <c r="R86" s="21"/>
      <c r="S86" s="21" t="e">
        <f t="shared" si="19"/>
        <v>#DIV/0!</v>
      </c>
      <c r="T86" s="21" t="e">
        <f t="shared" si="20"/>
        <v>#DIV/0!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 t="s">
        <v>47</v>
      </c>
      <c r="AB86" s="21">
        <f t="shared" si="17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1" t="s">
        <v>122</v>
      </c>
      <c r="B87" s="21" t="s">
        <v>38</v>
      </c>
      <c r="C87" s="21"/>
      <c r="D87" s="21"/>
      <c r="E87" s="21"/>
      <c r="F87" s="21"/>
      <c r="G87" s="22">
        <v>0</v>
      </c>
      <c r="H87" s="21" t="e">
        <v>#N/A</v>
      </c>
      <c r="I87" s="21" t="s">
        <v>32</v>
      </c>
      <c r="J87" s="21"/>
      <c r="K87" s="21">
        <f t="shared" si="16"/>
        <v>0</v>
      </c>
      <c r="L87" s="21"/>
      <c r="M87" s="21"/>
      <c r="N87" s="21"/>
      <c r="O87" s="21">
        <f t="shared" si="18"/>
        <v>0</v>
      </c>
      <c r="P87" s="23"/>
      <c r="Q87" s="23"/>
      <c r="R87" s="21"/>
      <c r="S87" s="21" t="e">
        <f t="shared" si="19"/>
        <v>#DIV/0!</v>
      </c>
      <c r="T87" s="21" t="e">
        <f t="shared" si="20"/>
        <v>#DIV/0!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 t="s">
        <v>47</v>
      </c>
      <c r="AB87" s="21">
        <f t="shared" si="1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1" t="s">
        <v>123</v>
      </c>
      <c r="B88" s="21" t="s">
        <v>38</v>
      </c>
      <c r="C88" s="21"/>
      <c r="D88" s="21">
        <v>204</v>
      </c>
      <c r="E88" s="21"/>
      <c r="F88" s="21"/>
      <c r="G88" s="22">
        <v>0</v>
      </c>
      <c r="H88" s="21" t="e">
        <v>#N/A</v>
      </c>
      <c r="I88" s="21" t="s">
        <v>32</v>
      </c>
      <c r="J88" s="21"/>
      <c r="K88" s="21">
        <f t="shared" si="16"/>
        <v>0</v>
      </c>
      <c r="L88" s="21"/>
      <c r="M88" s="21"/>
      <c r="N88" s="21"/>
      <c r="O88" s="21">
        <f t="shared" si="18"/>
        <v>0</v>
      </c>
      <c r="P88" s="23"/>
      <c r="Q88" s="23"/>
      <c r="R88" s="21"/>
      <c r="S88" s="21" t="e">
        <f t="shared" si="19"/>
        <v>#DIV/0!</v>
      </c>
      <c r="T88" s="21" t="e">
        <f t="shared" si="20"/>
        <v>#DIV/0!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  <c r="AA88" s="21" t="s">
        <v>47</v>
      </c>
      <c r="AB88" s="21">
        <f t="shared" si="1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1" t="s">
        <v>124</v>
      </c>
      <c r="B89" s="21" t="s">
        <v>38</v>
      </c>
      <c r="C89" s="21"/>
      <c r="D89" s="21"/>
      <c r="E89" s="21"/>
      <c r="F89" s="21"/>
      <c r="G89" s="22">
        <v>0</v>
      </c>
      <c r="H89" s="21" t="e">
        <v>#N/A</v>
      </c>
      <c r="I89" s="21" t="s">
        <v>32</v>
      </c>
      <c r="J89" s="21"/>
      <c r="K89" s="21">
        <f t="shared" si="16"/>
        <v>0</v>
      </c>
      <c r="L89" s="21"/>
      <c r="M89" s="21"/>
      <c r="N89" s="21"/>
      <c r="O89" s="21">
        <f t="shared" si="18"/>
        <v>0</v>
      </c>
      <c r="P89" s="23"/>
      <c r="Q89" s="23"/>
      <c r="R89" s="21"/>
      <c r="S89" s="21" t="e">
        <f t="shared" si="19"/>
        <v>#DIV/0!</v>
      </c>
      <c r="T89" s="21" t="e">
        <f t="shared" si="20"/>
        <v>#DIV/0!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 t="s">
        <v>47</v>
      </c>
      <c r="AB89" s="21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21" t="s">
        <v>125</v>
      </c>
      <c r="B90" s="21" t="s">
        <v>38</v>
      </c>
      <c r="C90" s="21"/>
      <c r="D90" s="21"/>
      <c r="E90" s="21"/>
      <c r="F90" s="21"/>
      <c r="G90" s="22">
        <v>0</v>
      </c>
      <c r="H90" s="21" t="e">
        <v>#N/A</v>
      </c>
      <c r="I90" s="21" t="s">
        <v>32</v>
      </c>
      <c r="J90" s="21"/>
      <c r="K90" s="21">
        <f t="shared" si="16"/>
        <v>0</v>
      </c>
      <c r="L90" s="21"/>
      <c r="M90" s="21"/>
      <c r="N90" s="21"/>
      <c r="O90" s="21">
        <f t="shared" si="18"/>
        <v>0</v>
      </c>
      <c r="P90" s="23"/>
      <c r="Q90" s="23"/>
      <c r="R90" s="21"/>
      <c r="S90" s="21" t="e">
        <f t="shared" si="19"/>
        <v>#DIV/0!</v>
      </c>
      <c r="T90" s="21" t="e">
        <f t="shared" si="20"/>
        <v>#DIV/0!</v>
      </c>
      <c r="U90" s="21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 t="s">
        <v>47</v>
      </c>
      <c r="AB90" s="21">
        <f t="shared" si="1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1" t="s">
        <v>126</v>
      </c>
      <c r="B91" s="21" t="s">
        <v>38</v>
      </c>
      <c r="C91" s="21"/>
      <c r="D91" s="21"/>
      <c r="E91" s="21"/>
      <c r="F91" s="21"/>
      <c r="G91" s="22">
        <v>0</v>
      </c>
      <c r="H91" s="21" t="e">
        <v>#N/A</v>
      </c>
      <c r="I91" s="21" t="s">
        <v>32</v>
      </c>
      <c r="J91" s="21"/>
      <c r="K91" s="21">
        <f t="shared" si="16"/>
        <v>0</v>
      </c>
      <c r="L91" s="21"/>
      <c r="M91" s="21"/>
      <c r="N91" s="21"/>
      <c r="O91" s="21">
        <f t="shared" si="18"/>
        <v>0</v>
      </c>
      <c r="P91" s="23"/>
      <c r="Q91" s="23"/>
      <c r="R91" s="21"/>
      <c r="S91" s="21" t="e">
        <f t="shared" si="19"/>
        <v>#DIV/0!</v>
      </c>
      <c r="T91" s="21" t="e">
        <f t="shared" si="20"/>
        <v>#DIV/0!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 t="s">
        <v>47</v>
      </c>
      <c r="AB91" s="21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4" t="s">
        <v>127</v>
      </c>
      <c r="B92" s="14" t="s">
        <v>38</v>
      </c>
      <c r="C92" s="14"/>
      <c r="D92" s="14">
        <v>720</v>
      </c>
      <c r="E92" s="14"/>
      <c r="F92" s="14"/>
      <c r="G92" s="15">
        <v>0</v>
      </c>
      <c r="H92" s="14" t="e">
        <v>#N/A</v>
      </c>
      <c r="I92" s="14" t="s">
        <v>39</v>
      </c>
      <c r="J92" s="14"/>
      <c r="K92" s="14">
        <f t="shared" si="16"/>
        <v>0</v>
      </c>
      <c r="L92" s="14"/>
      <c r="M92" s="14"/>
      <c r="N92" s="14"/>
      <c r="O92" s="14">
        <f t="shared" si="18"/>
        <v>0</v>
      </c>
      <c r="P92" s="16"/>
      <c r="Q92" s="16"/>
      <c r="R92" s="14"/>
      <c r="S92" s="14" t="e">
        <f t="shared" si="19"/>
        <v>#DIV/0!</v>
      </c>
      <c r="T92" s="14" t="e">
        <f t="shared" si="20"/>
        <v>#DIV/0!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/>
      <c r="AB92" s="14">
        <f t="shared" si="1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128</v>
      </c>
      <c r="B93" s="14" t="s">
        <v>38</v>
      </c>
      <c r="C93" s="14"/>
      <c r="D93" s="14">
        <v>900</v>
      </c>
      <c r="E93" s="14"/>
      <c r="F93" s="14"/>
      <c r="G93" s="15">
        <v>0</v>
      </c>
      <c r="H93" s="14" t="e">
        <v>#N/A</v>
      </c>
      <c r="I93" s="14" t="s">
        <v>39</v>
      </c>
      <c r="J93" s="14"/>
      <c r="K93" s="14">
        <f t="shared" si="16"/>
        <v>0</v>
      </c>
      <c r="L93" s="14"/>
      <c r="M93" s="14"/>
      <c r="N93" s="14"/>
      <c r="O93" s="14">
        <f t="shared" si="18"/>
        <v>0</v>
      </c>
      <c r="P93" s="16"/>
      <c r="Q93" s="16"/>
      <c r="R93" s="14"/>
      <c r="S93" s="14" t="e">
        <f t="shared" si="19"/>
        <v>#DIV/0!</v>
      </c>
      <c r="T93" s="14" t="e">
        <f t="shared" si="20"/>
        <v>#DIV/0!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/>
      <c r="AB93" s="14">
        <f t="shared" si="1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129</v>
      </c>
      <c r="B94" s="14" t="s">
        <v>38</v>
      </c>
      <c r="C94" s="14">
        <v>67</v>
      </c>
      <c r="D94" s="14"/>
      <c r="E94" s="14">
        <v>22</v>
      </c>
      <c r="F94" s="14">
        <v>37</v>
      </c>
      <c r="G94" s="15">
        <v>0</v>
      </c>
      <c r="H94" s="14" t="e">
        <v>#N/A</v>
      </c>
      <c r="I94" s="14" t="s">
        <v>130</v>
      </c>
      <c r="J94" s="14">
        <v>24</v>
      </c>
      <c r="K94" s="14">
        <f t="shared" si="16"/>
        <v>-2</v>
      </c>
      <c r="L94" s="14"/>
      <c r="M94" s="14"/>
      <c r="N94" s="14"/>
      <c r="O94" s="14">
        <f t="shared" si="18"/>
        <v>4.4000000000000004</v>
      </c>
      <c r="P94" s="16"/>
      <c r="Q94" s="16"/>
      <c r="R94" s="14"/>
      <c r="S94" s="14">
        <f t="shared" si="19"/>
        <v>8.4090909090909083</v>
      </c>
      <c r="T94" s="14">
        <f t="shared" si="20"/>
        <v>8.4090909090909083</v>
      </c>
      <c r="U94" s="14">
        <v>3.6</v>
      </c>
      <c r="V94" s="14">
        <v>3.6</v>
      </c>
      <c r="W94" s="14">
        <v>0.6</v>
      </c>
      <c r="X94" s="14">
        <v>0.2</v>
      </c>
      <c r="Y94" s="14">
        <v>1.6</v>
      </c>
      <c r="Z94" s="14">
        <v>1.6</v>
      </c>
      <c r="AA94" s="17" t="s">
        <v>155</v>
      </c>
      <c r="AB94" s="14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131</v>
      </c>
      <c r="B95" s="1" t="s">
        <v>38</v>
      </c>
      <c r="C95" s="1">
        <v>38</v>
      </c>
      <c r="D95" s="1"/>
      <c r="E95" s="1">
        <v>6</v>
      </c>
      <c r="F95" s="1">
        <v>21</v>
      </c>
      <c r="G95" s="6">
        <v>0.11</v>
      </c>
      <c r="H95" s="1">
        <v>150</v>
      </c>
      <c r="I95" s="1" t="s">
        <v>32</v>
      </c>
      <c r="J95" s="1">
        <v>11</v>
      </c>
      <c r="K95" s="1">
        <f t="shared" si="16"/>
        <v>-5</v>
      </c>
      <c r="L95" s="1"/>
      <c r="M95" s="1"/>
      <c r="N95" s="1"/>
      <c r="O95" s="1">
        <f t="shared" si="18"/>
        <v>1.2</v>
      </c>
      <c r="P95" s="5"/>
      <c r="Q95" s="5"/>
      <c r="R95" s="1"/>
      <c r="S95" s="1">
        <f t="shared" si="19"/>
        <v>17.5</v>
      </c>
      <c r="T95" s="1">
        <f t="shared" si="20"/>
        <v>17.5</v>
      </c>
      <c r="U95" s="1">
        <v>1.6</v>
      </c>
      <c r="V95" s="1">
        <v>1.6</v>
      </c>
      <c r="W95" s="1">
        <v>2.2000000000000002</v>
      </c>
      <c r="X95" s="1">
        <v>2</v>
      </c>
      <c r="Y95" s="1">
        <v>2</v>
      </c>
      <c r="Z95" s="1">
        <v>2.2000000000000002</v>
      </c>
      <c r="AA95" s="18" t="s">
        <v>109</v>
      </c>
      <c r="AB95" s="1">
        <f t="shared" si="17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132</v>
      </c>
      <c r="B96" s="14" t="s">
        <v>38</v>
      </c>
      <c r="C96" s="14">
        <v>43</v>
      </c>
      <c r="D96" s="14"/>
      <c r="E96" s="14">
        <v>21</v>
      </c>
      <c r="F96" s="14">
        <v>4</v>
      </c>
      <c r="G96" s="15">
        <v>0</v>
      </c>
      <c r="H96" s="14" t="e">
        <v>#N/A</v>
      </c>
      <c r="I96" s="14" t="s">
        <v>130</v>
      </c>
      <c r="J96" s="14">
        <v>24</v>
      </c>
      <c r="K96" s="14">
        <f t="shared" si="16"/>
        <v>-3</v>
      </c>
      <c r="L96" s="14"/>
      <c r="M96" s="14"/>
      <c r="N96" s="14"/>
      <c r="O96" s="14">
        <f t="shared" si="18"/>
        <v>4.2</v>
      </c>
      <c r="P96" s="16"/>
      <c r="Q96" s="16"/>
      <c r="R96" s="14"/>
      <c r="S96" s="14">
        <f t="shared" si="19"/>
        <v>0.95238095238095233</v>
      </c>
      <c r="T96" s="14">
        <f t="shared" si="20"/>
        <v>0.95238095238095233</v>
      </c>
      <c r="U96" s="14">
        <v>4.5999999999999996</v>
      </c>
      <c r="V96" s="14">
        <v>4.8</v>
      </c>
      <c r="W96" s="14">
        <v>6.4</v>
      </c>
      <c r="X96" s="14">
        <v>6.4</v>
      </c>
      <c r="Y96" s="14">
        <v>4.8</v>
      </c>
      <c r="Z96" s="14">
        <v>3.8</v>
      </c>
      <c r="AA96" s="14"/>
      <c r="AB96" s="14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133</v>
      </c>
      <c r="B97" s="1" t="s">
        <v>38</v>
      </c>
      <c r="C97" s="1">
        <v>166</v>
      </c>
      <c r="D97" s="1"/>
      <c r="E97" s="1">
        <v>26</v>
      </c>
      <c r="F97" s="1">
        <v>122</v>
      </c>
      <c r="G97" s="6">
        <v>0.06</v>
      </c>
      <c r="H97" s="1">
        <v>60</v>
      </c>
      <c r="I97" s="1" t="s">
        <v>32</v>
      </c>
      <c r="J97" s="1">
        <v>26</v>
      </c>
      <c r="K97" s="1">
        <f t="shared" si="16"/>
        <v>0</v>
      </c>
      <c r="L97" s="1"/>
      <c r="M97" s="1"/>
      <c r="N97" s="1"/>
      <c r="O97" s="1">
        <f t="shared" si="18"/>
        <v>5.2</v>
      </c>
      <c r="P97" s="5"/>
      <c r="Q97" s="5"/>
      <c r="R97" s="1"/>
      <c r="S97" s="1">
        <f t="shared" si="19"/>
        <v>23.46153846153846</v>
      </c>
      <c r="T97" s="1">
        <f t="shared" si="20"/>
        <v>23.46153846153846</v>
      </c>
      <c r="U97" s="1">
        <v>5.4</v>
      </c>
      <c r="V97" s="1">
        <v>4.5999999999999996</v>
      </c>
      <c r="W97" s="1">
        <v>6</v>
      </c>
      <c r="X97" s="1">
        <v>7.2</v>
      </c>
      <c r="Y97" s="1">
        <v>7.4</v>
      </c>
      <c r="Z97" s="1">
        <v>8.4</v>
      </c>
      <c r="AA97" s="17" t="s">
        <v>134</v>
      </c>
      <c r="AB97" s="1">
        <f t="shared" si="17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135</v>
      </c>
      <c r="B98" s="1" t="s">
        <v>38</v>
      </c>
      <c r="C98" s="1">
        <v>35</v>
      </c>
      <c r="D98" s="1"/>
      <c r="E98" s="1">
        <v>11</v>
      </c>
      <c r="F98" s="1">
        <v>13</v>
      </c>
      <c r="G98" s="6">
        <v>0.15</v>
      </c>
      <c r="H98" s="1">
        <v>60</v>
      </c>
      <c r="I98" s="1" t="s">
        <v>32</v>
      </c>
      <c r="J98" s="1">
        <v>15</v>
      </c>
      <c r="K98" s="1">
        <f t="shared" si="16"/>
        <v>-4</v>
      </c>
      <c r="L98" s="1"/>
      <c r="M98" s="1"/>
      <c r="N98" s="1"/>
      <c r="O98" s="1">
        <f t="shared" si="18"/>
        <v>2.2000000000000002</v>
      </c>
      <c r="P98" s="5">
        <v>10</v>
      </c>
      <c r="Q98" s="5"/>
      <c r="R98" s="1"/>
      <c r="S98" s="1">
        <f t="shared" si="19"/>
        <v>10.454545454545453</v>
      </c>
      <c r="T98" s="1">
        <f t="shared" si="20"/>
        <v>5.9090909090909083</v>
      </c>
      <c r="U98" s="1">
        <v>0.2</v>
      </c>
      <c r="V98" s="1">
        <v>0.6</v>
      </c>
      <c r="W98" s="1">
        <v>4.4000000000000004</v>
      </c>
      <c r="X98" s="1">
        <v>5</v>
      </c>
      <c r="Y98" s="1">
        <v>2.4</v>
      </c>
      <c r="Z98" s="1">
        <v>2.2000000000000002</v>
      </c>
      <c r="AA98" s="24" t="s">
        <v>158</v>
      </c>
      <c r="AB98" s="1">
        <f t="shared" si="17"/>
        <v>2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136</v>
      </c>
      <c r="B99" s="1" t="s">
        <v>31</v>
      </c>
      <c r="C99" s="1">
        <v>89.733999999999995</v>
      </c>
      <c r="D99" s="1">
        <v>22.835000000000001</v>
      </c>
      <c r="E99" s="1">
        <v>103.215</v>
      </c>
      <c r="F99" s="1"/>
      <c r="G99" s="6">
        <v>1</v>
      </c>
      <c r="H99" s="1">
        <v>55</v>
      </c>
      <c r="I99" s="1" t="s">
        <v>32</v>
      </c>
      <c r="J99" s="1">
        <v>96.1</v>
      </c>
      <c r="K99" s="1">
        <f t="shared" si="16"/>
        <v>7.1150000000000091</v>
      </c>
      <c r="L99" s="1"/>
      <c r="M99" s="1"/>
      <c r="N99" s="1">
        <v>31.861399999999989</v>
      </c>
      <c r="O99" s="1">
        <f t="shared" si="18"/>
        <v>20.643000000000001</v>
      </c>
      <c r="P99" s="5">
        <f>9*O99-N99-F99</f>
        <v>153.92560000000003</v>
      </c>
      <c r="Q99" s="5"/>
      <c r="R99" s="1"/>
      <c r="S99" s="1">
        <f t="shared" si="19"/>
        <v>9.0000000000000018</v>
      </c>
      <c r="T99" s="1">
        <f t="shared" si="20"/>
        <v>1.5434481422273889</v>
      </c>
      <c r="U99" s="1">
        <v>9.7463999999999995</v>
      </c>
      <c r="V99" s="1">
        <v>5.7084000000000001</v>
      </c>
      <c r="W99" s="1">
        <v>8.6723999999999997</v>
      </c>
      <c r="X99" s="1">
        <v>8.9456000000000007</v>
      </c>
      <c r="Y99" s="1">
        <v>5.29</v>
      </c>
      <c r="Z99" s="1">
        <v>5.3022</v>
      </c>
      <c r="AA99" s="1"/>
      <c r="AB99" s="1">
        <f t="shared" si="17"/>
        <v>154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4" t="s">
        <v>137</v>
      </c>
      <c r="B100" s="14" t="s">
        <v>38</v>
      </c>
      <c r="C100" s="14"/>
      <c r="D100" s="14">
        <v>200</v>
      </c>
      <c r="E100" s="14"/>
      <c r="F100" s="14"/>
      <c r="G100" s="15">
        <v>0</v>
      </c>
      <c r="H100" s="14" t="e">
        <v>#N/A</v>
      </c>
      <c r="I100" s="14" t="s">
        <v>39</v>
      </c>
      <c r="J100" s="14"/>
      <c r="K100" s="14">
        <f t="shared" si="16"/>
        <v>0</v>
      </c>
      <c r="L100" s="14"/>
      <c r="M100" s="14"/>
      <c r="N100" s="14"/>
      <c r="O100" s="14">
        <f t="shared" si="18"/>
        <v>0</v>
      </c>
      <c r="P100" s="16"/>
      <c r="Q100" s="16"/>
      <c r="R100" s="14"/>
      <c r="S100" s="14" t="e">
        <f t="shared" si="19"/>
        <v>#DIV/0!</v>
      </c>
      <c r="T100" s="14" t="e">
        <f t="shared" si="20"/>
        <v>#DIV/0!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/>
      <c r="AB100" s="14">
        <f t="shared" si="17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138</v>
      </c>
      <c r="B101" s="1" t="s">
        <v>38</v>
      </c>
      <c r="C101" s="1">
        <v>54</v>
      </c>
      <c r="D101" s="1">
        <v>182</v>
      </c>
      <c r="E101" s="1">
        <v>51</v>
      </c>
      <c r="F101" s="1"/>
      <c r="G101" s="6">
        <v>0.4</v>
      </c>
      <c r="H101" s="1">
        <v>55</v>
      </c>
      <c r="I101" s="1" t="s">
        <v>32</v>
      </c>
      <c r="J101" s="1">
        <v>56</v>
      </c>
      <c r="K101" s="1">
        <f t="shared" si="16"/>
        <v>-5</v>
      </c>
      <c r="L101" s="1"/>
      <c r="M101" s="1"/>
      <c r="N101" s="1">
        <v>53</v>
      </c>
      <c r="O101" s="1">
        <f t="shared" si="18"/>
        <v>10.199999999999999</v>
      </c>
      <c r="P101" s="5">
        <f t="shared" ref="P101" si="21">10*O101-N101-F101</f>
        <v>49</v>
      </c>
      <c r="Q101" s="5"/>
      <c r="R101" s="1"/>
      <c r="S101" s="1">
        <f t="shared" si="19"/>
        <v>10</v>
      </c>
      <c r="T101" s="1">
        <f t="shared" si="20"/>
        <v>5.1960784313725492</v>
      </c>
      <c r="U101" s="1">
        <v>7</v>
      </c>
      <c r="V101" s="1">
        <v>2</v>
      </c>
      <c r="W101" s="1">
        <v>4.8</v>
      </c>
      <c r="X101" s="1">
        <v>5.4</v>
      </c>
      <c r="Y101" s="1">
        <v>3</v>
      </c>
      <c r="Z101" s="1">
        <v>3.2</v>
      </c>
      <c r="AA101" s="1"/>
      <c r="AB101" s="1">
        <f t="shared" si="17"/>
        <v>20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139</v>
      </c>
      <c r="B102" s="1" t="s">
        <v>31</v>
      </c>
      <c r="C102" s="1">
        <v>175.77199999999999</v>
      </c>
      <c r="D102" s="1"/>
      <c r="E102" s="1">
        <v>83.796999999999997</v>
      </c>
      <c r="F102" s="1">
        <v>84.465000000000003</v>
      </c>
      <c r="G102" s="6">
        <v>1</v>
      </c>
      <c r="H102" s="1" t="e">
        <v>#N/A</v>
      </c>
      <c r="I102" s="1" t="s">
        <v>32</v>
      </c>
      <c r="J102" s="1">
        <v>75.3</v>
      </c>
      <c r="K102" s="1">
        <f t="shared" ref="K102:K116" si="22">E102-J102</f>
        <v>8.4969999999999999</v>
      </c>
      <c r="L102" s="1"/>
      <c r="M102" s="1"/>
      <c r="N102" s="1"/>
      <c r="O102" s="1">
        <f t="shared" si="18"/>
        <v>16.759399999999999</v>
      </c>
      <c r="P102" s="5">
        <f>9.5*O102-N102-F102</f>
        <v>74.749299999999977</v>
      </c>
      <c r="Q102" s="5"/>
      <c r="R102" s="1"/>
      <c r="S102" s="1">
        <f t="shared" si="19"/>
        <v>9.5</v>
      </c>
      <c r="T102" s="1">
        <f t="shared" si="20"/>
        <v>5.0398582288148743</v>
      </c>
      <c r="U102" s="1">
        <v>7.8691999999999993</v>
      </c>
      <c r="V102" s="1">
        <v>5.1989999999999998</v>
      </c>
      <c r="W102" s="1">
        <v>8.1528000000000009</v>
      </c>
      <c r="X102" s="1">
        <v>8.7078000000000007</v>
      </c>
      <c r="Y102" s="1">
        <v>6.1526000000000014</v>
      </c>
      <c r="Z102" s="1">
        <v>5.5481999999999996</v>
      </c>
      <c r="AA102" s="1"/>
      <c r="AB102" s="1">
        <f t="shared" ref="AB102:AB116" si="23">ROUND(P102*G102,0)</f>
        <v>75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21" t="s">
        <v>140</v>
      </c>
      <c r="B103" s="21" t="s">
        <v>38</v>
      </c>
      <c r="C103" s="21"/>
      <c r="D103" s="21"/>
      <c r="E103" s="21"/>
      <c r="F103" s="21"/>
      <c r="G103" s="22">
        <v>0</v>
      </c>
      <c r="H103" s="21" t="e">
        <v>#N/A</v>
      </c>
      <c r="I103" s="21" t="s">
        <v>32</v>
      </c>
      <c r="J103" s="21"/>
      <c r="K103" s="21">
        <f t="shared" si="22"/>
        <v>0</v>
      </c>
      <c r="L103" s="21"/>
      <c r="M103" s="21"/>
      <c r="N103" s="21"/>
      <c r="O103" s="21">
        <f t="shared" si="18"/>
        <v>0</v>
      </c>
      <c r="P103" s="23"/>
      <c r="Q103" s="23"/>
      <c r="R103" s="21"/>
      <c r="S103" s="21" t="e">
        <f t="shared" si="19"/>
        <v>#DIV/0!</v>
      </c>
      <c r="T103" s="21" t="e">
        <f t="shared" si="20"/>
        <v>#DIV/0!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 t="s">
        <v>47</v>
      </c>
      <c r="AB103" s="21">
        <f t="shared" si="23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141</v>
      </c>
      <c r="B104" s="1" t="s">
        <v>38</v>
      </c>
      <c r="C104" s="1">
        <v>39</v>
      </c>
      <c r="D104" s="1">
        <v>11</v>
      </c>
      <c r="E104" s="1">
        <v>39</v>
      </c>
      <c r="F104" s="1"/>
      <c r="G104" s="6">
        <v>0.4</v>
      </c>
      <c r="H104" s="1" t="e">
        <v>#N/A</v>
      </c>
      <c r="I104" s="1" t="s">
        <v>32</v>
      </c>
      <c r="J104" s="1">
        <v>56</v>
      </c>
      <c r="K104" s="1">
        <f t="shared" si="22"/>
        <v>-17</v>
      </c>
      <c r="L104" s="1"/>
      <c r="M104" s="1"/>
      <c r="N104" s="1">
        <v>83.800000000000011</v>
      </c>
      <c r="O104" s="1">
        <f t="shared" si="18"/>
        <v>7.8</v>
      </c>
      <c r="P104" s="5"/>
      <c r="Q104" s="5"/>
      <c r="R104" s="1"/>
      <c r="S104" s="1">
        <f t="shared" si="19"/>
        <v>10.743589743589745</v>
      </c>
      <c r="T104" s="1">
        <f t="shared" si="20"/>
        <v>10.743589743589745</v>
      </c>
      <c r="U104" s="1">
        <v>8.8000000000000007</v>
      </c>
      <c r="V104" s="1">
        <v>3.6</v>
      </c>
      <c r="W104" s="1">
        <v>3.8</v>
      </c>
      <c r="X104" s="1">
        <v>4</v>
      </c>
      <c r="Y104" s="1">
        <v>2.8</v>
      </c>
      <c r="Z104" s="1">
        <v>4.2</v>
      </c>
      <c r="AA104" s="1"/>
      <c r="AB104" s="1">
        <f t="shared" si="23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142</v>
      </c>
      <c r="B105" s="1" t="s">
        <v>31</v>
      </c>
      <c r="C105" s="1">
        <v>105.152</v>
      </c>
      <c r="D105" s="1">
        <v>33.844999999999999</v>
      </c>
      <c r="E105" s="1">
        <v>101.206</v>
      </c>
      <c r="F105" s="1">
        <v>25.731999999999999</v>
      </c>
      <c r="G105" s="6">
        <v>1</v>
      </c>
      <c r="H105" s="1">
        <v>50</v>
      </c>
      <c r="I105" s="1" t="s">
        <v>32</v>
      </c>
      <c r="J105" s="1">
        <v>95.5</v>
      </c>
      <c r="K105" s="1">
        <f t="shared" si="22"/>
        <v>5.7060000000000031</v>
      </c>
      <c r="L105" s="1"/>
      <c r="M105" s="1"/>
      <c r="N105" s="1">
        <v>80.879800000000003</v>
      </c>
      <c r="O105" s="1">
        <f t="shared" si="18"/>
        <v>20.241199999999999</v>
      </c>
      <c r="P105" s="5">
        <f t="shared" ref="P105" si="24">10*O105-N105-F105</f>
        <v>95.800199999999975</v>
      </c>
      <c r="Q105" s="5"/>
      <c r="R105" s="1"/>
      <c r="S105" s="1">
        <f t="shared" si="19"/>
        <v>10</v>
      </c>
      <c r="T105" s="1">
        <f t="shared" si="20"/>
        <v>5.2670691460980574</v>
      </c>
      <c r="U105" s="1">
        <v>16.2178</v>
      </c>
      <c r="V105" s="1">
        <v>12.720599999999999</v>
      </c>
      <c r="W105" s="1">
        <v>15.6578</v>
      </c>
      <c r="X105" s="1">
        <v>15.367000000000001</v>
      </c>
      <c r="Y105" s="1">
        <v>13.7408</v>
      </c>
      <c r="Z105" s="1">
        <v>17.4696</v>
      </c>
      <c r="AA105" s="1"/>
      <c r="AB105" s="1">
        <f t="shared" si="23"/>
        <v>96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143</v>
      </c>
      <c r="B106" s="1" t="s">
        <v>31</v>
      </c>
      <c r="C106" s="1">
        <v>1732.145</v>
      </c>
      <c r="D106" s="1">
        <v>2240.047</v>
      </c>
      <c r="E106" s="1">
        <v>2002.078</v>
      </c>
      <c r="F106" s="1">
        <v>1465.9459999999999</v>
      </c>
      <c r="G106" s="6">
        <v>1</v>
      </c>
      <c r="H106" s="1" t="e">
        <v>#N/A</v>
      </c>
      <c r="I106" s="1" t="s">
        <v>32</v>
      </c>
      <c r="J106" s="1">
        <v>1937.77</v>
      </c>
      <c r="K106" s="1">
        <f t="shared" si="22"/>
        <v>64.307999999999993</v>
      </c>
      <c r="L106" s="1"/>
      <c r="M106" s="1"/>
      <c r="N106" s="1">
        <v>894.1705000000004</v>
      </c>
      <c r="O106" s="1">
        <f t="shared" si="18"/>
        <v>400.41559999999998</v>
      </c>
      <c r="P106" s="5">
        <f>10.4*O106-N106-F106</f>
        <v>1804.2057400000003</v>
      </c>
      <c r="Q106" s="5"/>
      <c r="R106" s="1"/>
      <c r="S106" s="1">
        <f t="shared" si="19"/>
        <v>10.400000000000002</v>
      </c>
      <c r="T106" s="1">
        <f t="shared" si="20"/>
        <v>5.8941672102685319</v>
      </c>
      <c r="U106" s="1">
        <v>365.81740000000002</v>
      </c>
      <c r="V106" s="1">
        <v>343.58359999999999</v>
      </c>
      <c r="W106" s="1">
        <v>320.41379999999998</v>
      </c>
      <c r="X106" s="1">
        <v>309.45080000000002</v>
      </c>
      <c r="Y106" s="1">
        <v>199.14439999999999</v>
      </c>
      <c r="Z106" s="1">
        <v>226.7954</v>
      </c>
      <c r="AA106" s="1"/>
      <c r="AB106" s="1">
        <f t="shared" si="23"/>
        <v>1804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144</v>
      </c>
      <c r="B107" s="1" t="s">
        <v>38</v>
      </c>
      <c r="C107" s="1">
        <v>73</v>
      </c>
      <c r="D107" s="1"/>
      <c r="E107" s="1">
        <v>4</v>
      </c>
      <c r="F107" s="1">
        <v>60</v>
      </c>
      <c r="G107" s="6">
        <v>0.3</v>
      </c>
      <c r="H107" s="1">
        <v>30</v>
      </c>
      <c r="I107" s="1" t="s">
        <v>32</v>
      </c>
      <c r="J107" s="1">
        <v>15</v>
      </c>
      <c r="K107" s="1">
        <f t="shared" si="22"/>
        <v>-11</v>
      </c>
      <c r="L107" s="1"/>
      <c r="M107" s="1"/>
      <c r="N107" s="1"/>
      <c r="O107" s="1">
        <f t="shared" si="18"/>
        <v>0.8</v>
      </c>
      <c r="P107" s="5"/>
      <c r="Q107" s="5"/>
      <c r="R107" s="1"/>
      <c r="S107" s="1">
        <f t="shared" si="19"/>
        <v>75</v>
      </c>
      <c r="T107" s="1">
        <f t="shared" si="20"/>
        <v>75</v>
      </c>
      <c r="U107" s="1">
        <v>4</v>
      </c>
      <c r="V107" s="1">
        <v>3.4</v>
      </c>
      <c r="W107" s="1">
        <v>3.6</v>
      </c>
      <c r="X107" s="1">
        <v>3</v>
      </c>
      <c r="Y107" s="1">
        <v>3.6</v>
      </c>
      <c r="Z107" s="1">
        <v>3.4</v>
      </c>
      <c r="AA107" s="20" t="s">
        <v>36</v>
      </c>
      <c r="AB107" s="1">
        <f t="shared" si="23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145</v>
      </c>
      <c r="B108" s="1" t="s">
        <v>38</v>
      </c>
      <c r="C108" s="1">
        <v>25</v>
      </c>
      <c r="D108" s="1">
        <v>24</v>
      </c>
      <c r="E108" s="1">
        <v>4</v>
      </c>
      <c r="F108" s="1">
        <v>33</v>
      </c>
      <c r="G108" s="6">
        <v>0.3</v>
      </c>
      <c r="H108" s="1">
        <v>30</v>
      </c>
      <c r="I108" s="1" t="s">
        <v>32</v>
      </c>
      <c r="J108" s="1">
        <v>6</v>
      </c>
      <c r="K108" s="1">
        <f t="shared" si="22"/>
        <v>-2</v>
      </c>
      <c r="L108" s="1"/>
      <c r="M108" s="1"/>
      <c r="N108" s="1">
        <v>13.1</v>
      </c>
      <c r="O108" s="1">
        <f t="shared" si="18"/>
        <v>0.8</v>
      </c>
      <c r="P108" s="5"/>
      <c r="Q108" s="5"/>
      <c r="R108" s="1"/>
      <c r="S108" s="1">
        <f t="shared" si="19"/>
        <v>57.625</v>
      </c>
      <c r="T108" s="1">
        <f t="shared" si="20"/>
        <v>57.625</v>
      </c>
      <c r="U108" s="1">
        <v>4.4000000000000004</v>
      </c>
      <c r="V108" s="1">
        <v>3.8</v>
      </c>
      <c r="W108" s="1">
        <v>2.4</v>
      </c>
      <c r="X108" s="1">
        <v>3</v>
      </c>
      <c r="Y108" s="1">
        <v>2.2000000000000002</v>
      </c>
      <c r="Z108" s="1">
        <v>2.2000000000000002</v>
      </c>
      <c r="AA108" s="18" t="s">
        <v>109</v>
      </c>
      <c r="AB108" s="1">
        <f t="shared" si="23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s="13" customFormat="1" x14ac:dyDescent="0.25">
      <c r="A109" s="10" t="s">
        <v>147</v>
      </c>
      <c r="B109" s="10" t="s">
        <v>31</v>
      </c>
      <c r="C109" s="10">
        <v>1668.1310000000001</v>
      </c>
      <c r="D109" s="10">
        <v>2100.2750000000001</v>
      </c>
      <c r="E109" s="10">
        <v>1677.433</v>
      </c>
      <c r="F109" s="10">
        <v>1882.8389999999999</v>
      </c>
      <c r="G109" s="11">
        <v>1</v>
      </c>
      <c r="H109" s="10">
        <v>60</v>
      </c>
      <c r="I109" s="10" t="s">
        <v>146</v>
      </c>
      <c r="J109" s="10">
        <v>1655.5</v>
      </c>
      <c r="K109" s="10">
        <f t="shared" si="22"/>
        <v>21.932999999999993</v>
      </c>
      <c r="L109" s="10"/>
      <c r="M109" s="10"/>
      <c r="N109" s="10"/>
      <c r="O109" s="10">
        <f t="shared" si="18"/>
        <v>335.48660000000001</v>
      </c>
      <c r="P109" s="5">
        <f>11*O109-N109-F109</f>
        <v>1807.5136000000002</v>
      </c>
      <c r="Q109" s="12"/>
      <c r="R109" s="10"/>
      <c r="S109" s="1">
        <f t="shared" si="19"/>
        <v>11</v>
      </c>
      <c r="T109" s="1">
        <f t="shared" si="20"/>
        <v>5.6122629040921455</v>
      </c>
      <c r="U109" s="10">
        <v>202.77180000000001</v>
      </c>
      <c r="V109" s="10">
        <v>338.99540000000002</v>
      </c>
      <c r="W109" s="10">
        <v>331.45819999999998</v>
      </c>
      <c r="X109" s="10">
        <v>181.28219999999999</v>
      </c>
      <c r="Y109" s="10">
        <v>326.1044</v>
      </c>
      <c r="Z109" s="10">
        <v>366.57839999999999</v>
      </c>
      <c r="AA109" s="10"/>
      <c r="AB109" s="10">
        <f t="shared" si="23"/>
        <v>1808</v>
      </c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" t="s">
        <v>148</v>
      </c>
      <c r="B110" s="1" t="s">
        <v>38</v>
      </c>
      <c r="C110" s="1">
        <v>58</v>
      </c>
      <c r="D110" s="1"/>
      <c r="E110" s="1">
        <v>14</v>
      </c>
      <c r="F110" s="1">
        <v>44</v>
      </c>
      <c r="G110" s="6">
        <v>0.1</v>
      </c>
      <c r="H110" s="1">
        <v>60</v>
      </c>
      <c r="I110" s="1" t="s">
        <v>32</v>
      </c>
      <c r="J110" s="1">
        <v>14</v>
      </c>
      <c r="K110" s="1">
        <f t="shared" si="22"/>
        <v>0</v>
      </c>
      <c r="L110" s="1"/>
      <c r="M110" s="1"/>
      <c r="N110" s="1"/>
      <c r="O110" s="1">
        <f t="shared" si="18"/>
        <v>2.8</v>
      </c>
      <c r="P110" s="5"/>
      <c r="Q110" s="5"/>
      <c r="R110" s="1"/>
      <c r="S110" s="1">
        <f t="shared" si="19"/>
        <v>15.714285714285715</v>
      </c>
      <c r="T110" s="1">
        <f t="shared" si="20"/>
        <v>15.714285714285715</v>
      </c>
      <c r="U110" s="1">
        <v>1</v>
      </c>
      <c r="V110" s="1">
        <v>0</v>
      </c>
      <c r="W110" s="1">
        <v>0.2</v>
      </c>
      <c r="X110" s="1">
        <v>0</v>
      </c>
      <c r="Y110" s="1">
        <v>-0.8</v>
      </c>
      <c r="Z110" s="1">
        <v>-0.8</v>
      </c>
      <c r="AA110" s="20" t="s">
        <v>36</v>
      </c>
      <c r="AB110" s="1">
        <f t="shared" si="23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149</v>
      </c>
      <c r="B111" s="1" t="s">
        <v>31</v>
      </c>
      <c r="C111" s="1">
        <v>4107.1390000000001</v>
      </c>
      <c r="D111" s="1">
        <v>3783.3850000000002</v>
      </c>
      <c r="E111" s="1">
        <v>3184.2539999999999</v>
      </c>
      <c r="F111" s="1">
        <v>4254.18</v>
      </c>
      <c r="G111" s="6">
        <v>1</v>
      </c>
      <c r="H111" s="1">
        <v>60</v>
      </c>
      <c r="I111" s="1" t="s">
        <v>32</v>
      </c>
      <c r="J111" s="1">
        <v>3114.2869999999998</v>
      </c>
      <c r="K111" s="1">
        <f t="shared" si="22"/>
        <v>69.967000000000098</v>
      </c>
      <c r="L111" s="1"/>
      <c r="M111" s="1"/>
      <c r="N111" s="1">
        <v>1354.2488000000001</v>
      </c>
      <c r="O111" s="1">
        <f t="shared" si="18"/>
        <v>636.85079999999994</v>
      </c>
      <c r="P111" s="5">
        <f t="shared" ref="P111:P112" si="25">11*O111-N111-F111</f>
        <v>1396.9299999999985</v>
      </c>
      <c r="Q111" s="5"/>
      <c r="R111" s="1"/>
      <c r="S111" s="1">
        <f t="shared" si="19"/>
        <v>11</v>
      </c>
      <c r="T111" s="1">
        <f t="shared" si="20"/>
        <v>8.8065035012910418</v>
      </c>
      <c r="U111" s="1">
        <v>676.10940000000005</v>
      </c>
      <c r="V111" s="1">
        <v>728.01</v>
      </c>
      <c r="W111" s="1">
        <v>841.18700000000013</v>
      </c>
      <c r="X111" s="1">
        <v>771.58780000000002</v>
      </c>
      <c r="Y111" s="1">
        <v>762.58500000000004</v>
      </c>
      <c r="Z111" s="1">
        <v>791.65780000000007</v>
      </c>
      <c r="AA111" s="1"/>
      <c r="AB111" s="1">
        <f t="shared" si="23"/>
        <v>1397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150</v>
      </c>
      <c r="B112" s="1" t="s">
        <v>31</v>
      </c>
      <c r="C112" s="1">
        <v>2170.5010000000002</v>
      </c>
      <c r="D112" s="1">
        <v>2504.7199999999998</v>
      </c>
      <c r="E112" s="19">
        <f>1941.52+E28</f>
        <v>2500.835</v>
      </c>
      <c r="F112" s="1">
        <v>2431.9119999999998</v>
      </c>
      <c r="G112" s="6">
        <v>1</v>
      </c>
      <c r="H112" s="1">
        <v>60</v>
      </c>
      <c r="I112" s="1" t="s">
        <v>146</v>
      </c>
      <c r="J112" s="1">
        <v>1940.6</v>
      </c>
      <c r="K112" s="1">
        <f t="shared" si="22"/>
        <v>560.23500000000013</v>
      </c>
      <c r="L112" s="1"/>
      <c r="M112" s="1"/>
      <c r="N112" s="1">
        <v>1511.480080000001</v>
      </c>
      <c r="O112" s="1">
        <f t="shared" si="18"/>
        <v>500.16700000000003</v>
      </c>
      <c r="P112" s="5">
        <f t="shared" si="25"/>
        <v>1558.4449199999995</v>
      </c>
      <c r="Q112" s="5"/>
      <c r="R112" s="1"/>
      <c r="S112" s="1">
        <f t="shared" si="19"/>
        <v>10.999999999999998</v>
      </c>
      <c r="T112" s="1">
        <f t="shared" si="20"/>
        <v>7.8841508536148934</v>
      </c>
      <c r="U112" s="1">
        <v>494.88299999999998</v>
      </c>
      <c r="V112" s="1">
        <v>471.19359999999989</v>
      </c>
      <c r="W112" s="1">
        <v>505.60780000000011</v>
      </c>
      <c r="X112" s="1">
        <v>509.98259999999999</v>
      </c>
      <c r="Y112" s="1">
        <v>429.74579999999997</v>
      </c>
      <c r="Z112" s="1">
        <v>441.69900000000001</v>
      </c>
      <c r="AA112" s="1" t="s">
        <v>60</v>
      </c>
      <c r="AB112" s="1">
        <f t="shared" si="23"/>
        <v>1558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151</v>
      </c>
      <c r="B113" s="1" t="s">
        <v>38</v>
      </c>
      <c r="C113" s="1">
        <v>52</v>
      </c>
      <c r="D113" s="1"/>
      <c r="E113" s="1"/>
      <c r="F113" s="1">
        <v>52</v>
      </c>
      <c r="G113" s="6">
        <v>0.2</v>
      </c>
      <c r="H113" s="1" t="e">
        <v>#N/A</v>
      </c>
      <c r="I113" s="1" t="s">
        <v>32</v>
      </c>
      <c r="J113" s="1"/>
      <c r="K113" s="1">
        <f t="shared" si="22"/>
        <v>0</v>
      </c>
      <c r="L113" s="1"/>
      <c r="M113" s="1"/>
      <c r="N113" s="1"/>
      <c r="O113" s="1">
        <f t="shared" si="18"/>
        <v>0</v>
      </c>
      <c r="P113" s="5"/>
      <c r="Q113" s="5"/>
      <c r="R113" s="1"/>
      <c r="S113" s="1" t="e">
        <f t="shared" si="19"/>
        <v>#DIV/0!</v>
      </c>
      <c r="T113" s="1" t="e">
        <f t="shared" si="20"/>
        <v>#DIV/0!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20" t="s">
        <v>36</v>
      </c>
      <c r="AB113" s="1">
        <f t="shared" si="23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21" t="s">
        <v>152</v>
      </c>
      <c r="B114" s="21" t="s">
        <v>31</v>
      </c>
      <c r="C114" s="21"/>
      <c r="D114" s="21"/>
      <c r="E114" s="21"/>
      <c r="F114" s="21"/>
      <c r="G114" s="22">
        <v>0</v>
      </c>
      <c r="H114" s="21" t="e">
        <v>#N/A</v>
      </c>
      <c r="I114" s="21" t="s">
        <v>32</v>
      </c>
      <c r="J114" s="21"/>
      <c r="K114" s="21">
        <f t="shared" si="22"/>
        <v>0</v>
      </c>
      <c r="L114" s="21"/>
      <c r="M114" s="21"/>
      <c r="N114" s="21"/>
      <c r="O114" s="21">
        <f t="shared" si="18"/>
        <v>0</v>
      </c>
      <c r="P114" s="23"/>
      <c r="Q114" s="23"/>
      <c r="R114" s="21"/>
      <c r="S114" s="21" t="e">
        <f t="shared" si="19"/>
        <v>#DIV/0!</v>
      </c>
      <c r="T114" s="21" t="e">
        <f t="shared" si="20"/>
        <v>#DIV/0!</v>
      </c>
      <c r="U114" s="21">
        <v>0</v>
      </c>
      <c r="V114" s="21">
        <v>0</v>
      </c>
      <c r="W114" s="21">
        <v>0</v>
      </c>
      <c r="X114" s="21">
        <v>0</v>
      </c>
      <c r="Y114" s="21">
        <v>0</v>
      </c>
      <c r="Z114" s="21">
        <v>0</v>
      </c>
      <c r="AA114" s="21" t="s">
        <v>47</v>
      </c>
      <c r="AB114" s="21">
        <f t="shared" si="23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4" t="s">
        <v>153</v>
      </c>
      <c r="B115" s="14" t="s">
        <v>38</v>
      </c>
      <c r="C115" s="14"/>
      <c r="D115" s="14">
        <v>300</v>
      </c>
      <c r="E115" s="14"/>
      <c r="F115" s="14"/>
      <c r="G115" s="15">
        <v>0</v>
      </c>
      <c r="H115" s="14" t="e">
        <v>#N/A</v>
      </c>
      <c r="I115" s="14" t="s">
        <v>39</v>
      </c>
      <c r="J115" s="14"/>
      <c r="K115" s="14">
        <f t="shared" si="22"/>
        <v>0</v>
      </c>
      <c r="L115" s="14"/>
      <c r="M115" s="14"/>
      <c r="N115" s="14"/>
      <c r="O115" s="14">
        <f t="shared" si="18"/>
        <v>0</v>
      </c>
      <c r="P115" s="16"/>
      <c r="Q115" s="16"/>
      <c r="R115" s="14"/>
      <c r="S115" s="14" t="e">
        <f t="shared" si="19"/>
        <v>#DIV/0!</v>
      </c>
      <c r="T115" s="14" t="e">
        <f t="shared" si="20"/>
        <v>#DIV/0!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/>
      <c r="AB115" s="14">
        <f t="shared" si="23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4" t="s">
        <v>154</v>
      </c>
      <c r="B116" s="14" t="s">
        <v>38</v>
      </c>
      <c r="C116" s="14"/>
      <c r="D116" s="14">
        <v>90</v>
      </c>
      <c r="E116" s="14"/>
      <c r="F116" s="14"/>
      <c r="G116" s="15">
        <v>0</v>
      </c>
      <c r="H116" s="14" t="e">
        <v>#N/A</v>
      </c>
      <c r="I116" s="14" t="s">
        <v>39</v>
      </c>
      <c r="J116" s="14"/>
      <c r="K116" s="14">
        <f t="shared" si="22"/>
        <v>0</v>
      </c>
      <c r="L116" s="14"/>
      <c r="M116" s="14"/>
      <c r="N116" s="14"/>
      <c r="O116" s="14">
        <f t="shared" si="18"/>
        <v>0</v>
      </c>
      <c r="P116" s="16"/>
      <c r="Q116" s="16"/>
      <c r="R116" s="14"/>
      <c r="S116" s="14" t="e">
        <f t="shared" si="19"/>
        <v>#DIV/0!</v>
      </c>
      <c r="T116" s="14" t="e">
        <f t="shared" si="20"/>
        <v>#DIV/0!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/>
      <c r="AB116" s="14">
        <f t="shared" si="23"/>
        <v>0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116" xr:uid="{A5753938-458A-46A0-A271-3B14CB3088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2024-08-21T12:42:54Z</dcterms:created>
  <dcterms:modified xsi:type="dcterms:W3CDTF">2024-08-22T07:28:41Z</dcterms:modified>
</cp:coreProperties>
</file>