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8,24 ПОКОМ КИ филиалы\"/>
    </mc:Choice>
  </mc:AlternateContent>
  <xr:revisionPtr revIDLastSave="0" documentId="13_ncr:1_{6571C12D-B665-4BD2-8E5D-E3B0EC46D0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33" i="1"/>
  <c r="AB16" i="1"/>
  <c r="F58" i="1"/>
  <c r="E58" i="1"/>
  <c r="F93" i="1"/>
  <c r="E93" i="1"/>
  <c r="O90" i="1"/>
  <c r="P90" i="1" s="1"/>
  <c r="AB90" i="1" s="1"/>
  <c r="AB22" i="1"/>
  <c r="AB34" i="1"/>
  <c r="AB54" i="1"/>
  <c r="AB77" i="1"/>
  <c r="AB84" i="1"/>
  <c r="AB88" i="1"/>
  <c r="AB89" i="1"/>
  <c r="AB94" i="1"/>
  <c r="AB96" i="1"/>
  <c r="O7" i="1"/>
  <c r="O8" i="1"/>
  <c r="P8" i="1" s="1"/>
  <c r="AB8" i="1" s="1"/>
  <c r="O9" i="1"/>
  <c r="O10" i="1"/>
  <c r="P10" i="1" s="1"/>
  <c r="AB10" i="1" s="1"/>
  <c r="O11" i="1"/>
  <c r="O12" i="1"/>
  <c r="P12" i="1" s="1"/>
  <c r="AB12" i="1" s="1"/>
  <c r="O13" i="1"/>
  <c r="O14" i="1"/>
  <c r="P14" i="1" s="1"/>
  <c r="AB14" i="1" s="1"/>
  <c r="O15" i="1"/>
  <c r="O16" i="1"/>
  <c r="O17" i="1"/>
  <c r="O18" i="1"/>
  <c r="P18" i="1" s="1"/>
  <c r="AB18" i="1" s="1"/>
  <c r="O19" i="1"/>
  <c r="O20" i="1"/>
  <c r="P20" i="1" s="1"/>
  <c r="AB20" i="1" s="1"/>
  <c r="O21" i="1"/>
  <c r="O22" i="1"/>
  <c r="S22" i="1" s="1"/>
  <c r="O23" i="1"/>
  <c r="P23" i="1" s="1"/>
  <c r="AB23" i="1" s="1"/>
  <c r="O24" i="1"/>
  <c r="O25" i="1"/>
  <c r="P25" i="1" s="1"/>
  <c r="AB25" i="1" s="1"/>
  <c r="O26" i="1"/>
  <c r="O27" i="1"/>
  <c r="P27" i="1" s="1"/>
  <c r="AB27" i="1" s="1"/>
  <c r="O28" i="1"/>
  <c r="O29" i="1"/>
  <c r="P29" i="1" s="1"/>
  <c r="AB29" i="1" s="1"/>
  <c r="O30" i="1"/>
  <c r="O31" i="1"/>
  <c r="P31" i="1" s="1"/>
  <c r="AB31" i="1" s="1"/>
  <c r="O32" i="1"/>
  <c r="O33" i="1"/>
  <c r="O34" i="1"/>
  <c r="S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S54" i="1" s="1"/>
  <c r="O55" i="1"/>
  <c r="P55" i="1" s="1"/>
  <c r="AB55" i="1" s="1"/>
  <c r="O56" i="1"/>
  <c r="O57" i="1"/>
  <c r="P57" i="1" s="1"/>
  <c r="AB57" i="1" s="1"/>
  <c r="O58" i="1"/>
  <c r="O59" i="1"/>
  <c r="P59" i="1" s="1"/>
  <c r="AB59" i="1" s="1"/>
  <c r="O60" i="1"/>
  <c r="O61" i="1"/>
  <c r="P61" i="1" s="1"/>
  <c r="AB61" i="1" s="1"/>
  <c r="O62" i="1"/>
  <c r="O63" i="1"/>
  <c r="P63" i="1" s="1"/>
  <c r="AB63" i="1" s="1"/>
  <c r="O64" i="1"/>
  <c r="O65" i="1"/>
  <c r="P65" i="1" s="1"/>
  <c r="AB65" i="1" s="1"/>
  <c r="O66" i="1"/>
  <c r="O67" i="1"/>
  <c r="P67" i="1" s="1"/>
  <c r="AB67" i="1" s="1"/>
  <c r="O68" i="1"/>
  <c r="O69" i="1"/>
  <c r="P69" i="1" s="1"/>
  <c r="AB69" i="1" s="1"/>
  <c r="O70" i="1"/>
  <c r="O71" i="1"/>
  <c r="P71" i="1" s="1"/>
  <c r="AB71" i="1" s="1"/>
  <c r="O72" i="1"/>
  <c r="O73" i="1"/>
  <c r="P73" i="1" s="1"/>
  <c r="AB73" i="1" s="1"/>
  <c r="O74" i="1"/>
  <c r="O75" i="1"/>
  <c r="P75" i="1" s="1"/>
  <c r="AB75" i="1" s="1"/>
  <c r="O76" i="1"/>
  <c r="O77" i="1"/>
  <c r="S77" i="1" s="1"/>
  <c r="O78" i="1"/>
  <c r="O79" i="1"/>
  <c r="O80" i="1"/>
  <c r="O81" i="1"/>
  <c r="O82" i="1"/>
  <c r="O83" i="1"/>
  <c r="O84" i="1"/>
  <c r="S84" i="1" s="1"/>
  <c r="O85" i="1"/>
  <c r="O86" i="1"/>
  <c r="O87" i="1"/>
  <c r="P87" i="1" s="1"/>
  <c r="AB87" i="1" s="1"/>
  <c r="O88" i="1"/>
  <c r="S88" i="1" s="1"/>
  <c r="O89" i="1"/>
  <c r="S89" i="1" s="1"/>
  <c r="O91" i="1"/>
  <c r="O92" i="1"/>
  <c r="O93" i="1"/>
  <c r="O94" i="1"/>
  <c r="S94" i="1" s="1"/>
  <c r="O95" i="1"/>
  <c r="O96" i="1"/>
  <c r="S96" i="1" s="1"/>
  <c r="O6" i="1"/>
  <c r="T6" i="1" s="1"/>
  <c r="P93" i="1" l="1"/>
  <c r="AB93" i="1" s="1"/>
  <c r="P58" i="1"/>
  <c r="AB58" i="1" s="1"/>
  <c r="AB95" i="1"/>
  <c r="P86" i="1"/>
  <c r="AB86" i="1" s="1"/>
  <c r="P76" i="1"/>
  <c r="AB76" i="1" s="1"/>
  <c r="P74" i="1"/>
  <c r="AB74" i="1" s="1"/>
  <c r="P72" i="1"/>
  <c r="AB72" i="1" s="1"/>
  <c r="AB70" i="1"/>
  <c r="P68" i="1"/>
  <c r="AB68" i="1" s="1"/>
  <c r="P66" i="1"/>
  <c r="AB66" i="1" s="1"/>
  <c r="P64" i="1"/>
  <c r="AB64" i="1" s="1"/>
  <c r="P62" i="1"/>
  <c r="AB62" i="1" s="1"/>
  <c r="P60" i="1"/>
  <c r="AB60" i="1" s="1"/>
  <c r="P56" i="1"/>
  <c r="AB56" i="1" s="1"/>
  <c r="P32" i="1"/>
  <c r="AB32" i="1" s="1"/>
  <c r="P30" i="1"/>
  <c r="AB30" i="1" s="1"/>
  <c r="P38" i="1"/>
  <c r="AB38" i="1" s="1"/>
  <c r="P42" i="1"/>
  <c r="AB42" i="1" s="1"/>
  <c r="P46" i="1"/>
  <c r="AB46" i="1" s="1"/>
  <c r="P50" i="1"/>
  <c r="AB50" i="1" s="1"/>
  <c r="AB80" i="1"/>
  <c r="AB91" i="1"/>
  <c r="P92" i="1"/>
  <c r="AB92" i="1" s="1"/>
  <c r="P83" i="1"/>
  <c r="AB83" i="1" s="1"/>
  <c r="P81" i="1"/>
  <c r="AB81" i="1" s="1"/>
  <c r="P79" i="1"/>
  <c r="AB79" i="1" s="1"/>
  <c r="P53" i="1"/>
  <c r="AB53" i="1" s="1"/>
  <c r="P51" i="1"/>
  <c r="AB51" i="1" s="1"/>
  <c r="P49" i="1"/>
  <c r="AB49" i="1" s="1"/>
  <c r="P47" i="1"/>
  <c r="AB47" i="1" s="1"/>
  <c r="P45" i="1"/>
  <c r="AB45" i="1" s="1"/>
  <c r="S43" i="1"/>
  <c r="AB43" i="1"/>
  <c r="P41" i="1"/>
  <c r="AB41" i="1" s="1"/>
  <c r="P39" i="1"/>
  <c r="AB39" i="1" s="1"/>
  <c r="S37" i="1"/>
  <c r="AB37" i="1"/>
  <c r="P35" i="1"/>
  <c r="AB35" i="1" s="1"/>
  <c r="P21" i="1"/>
  <c r="AB21" i="1" s="1"/>
  <c r="P19" i="1"/>
  <c r="AB19" i="1" s="1"/>
  <c r="P17" i="1"/>
  <c r="AB17" i="1" s="1"/>
  <c r="P15" i="1"/>
  <c r="AB15" i="1" s="1"/>
  <c r="P13" i="1"/>
  <c r="AB13" i="1" s="1"/>
  <c r="S11" i="1"/>
  <c r="AB11" i="1"/>
  <c r="P9" i="1"/>
  <c r="AB9" i="1" s="1"/>
  <c r="P7" i="1"/>
  <c r="AB7" i="1" s="1"/>
  <c r="P6" i="1"/>
  <c r="AB6" i="1" s="1"/>
  <c r="AB36" i="1"/>
  <c r="P40" i="1"/>
  <c r="AB40" i="1" s="1"/>
  <c r="P44" i="1"/>
  <c r="AB44" i="1" s="1"/>
  <c r="P48" i="1"/>
  <c r="AB48" i="1" s="1"/>
  <c r="P52" i="1"/>
  <c r="AB52" i="1" s="1"/>
  <c r="P78" i="1"/>
  <c r="AB78" i="1" s="1"/>
  <c r="P82" i="1"/>
  <c r="AB82" i="1" s="1"/>
  <c r="S20" i="1"/>
  <c r="S18" i="1"/>
  <c r="S16" i="1"/>
  <c r="S14" i="1"/>
  <c r="S12" i="1"/>
  <c r="S10" i="1"/>
  <c r="S8" i="1"/>
  <c r="P24" i="1"/>
  <c r="AB24" i="1" s="1"/>
  <c r="P26" i="1"/>
  <c r="AB26" i="1" s="1"/>
  <c r="P28" i="1"/>
  <c r="AB28" i="1" s="1"/>
  <c r="S87" i="1"/>
  <c r="S85" i="1"/>
  <c r="S75" i="1"/>
  <c r="S73" i="1"/>
  <c r="S71" i="1"/>
  <c r="S69" i="1"/>
  <c r="S67" i="1"/>
  <c r="S65" i="1"/>
  <c r="S63" i="1"/>
  <c r="S61" i="1"/>
  <c r="S59" i="1"/>
  <c r="S57" i="1"/>
  <c r="S55" i="1"/>
  <c r="S33" i="1"/>
  <c r="S31" i="1"/>
  <c r="S29" i="1"/>
  <c r="S27" i="1"/>
  <c r="S25" i="1"/>
  <c r="S23" i="1"/>
  <c r="S93" i="1"/>
  <c r="T95" i="1"/>
  <c r="T91" i="1"/>
  <c r="T86" i="1"/>
  <c r="T82" i="1"/>
  <c r="T75" i="1"/>
  <c r="T71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3" i="1"/>
  <c r="T88" i="1"/>
  <c r="T84" i="1"/>
  <c r="T80" i="1"/>
  <c r="T77" i="1"/>
  <c r="T73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96" i="1"/>
  <c r="T94" i="1"/>
  <c r="T92" i="1"/>
  <c r="T89" i="1"/>
  <c r="T90" i="1"/>
  <c r="S90" i="1"/>
  <c r="T87" i="1"/>
  <c r="T85" i="1"/>
  <c r="T83" i="1"/>
  <c r="T81" i="1"/>
  <c r="T79" i="1"/>
  <c r="T78" i="1"/>
  <c r="T76" i="1"/>
  <c r="T74" i="1"/>
  <c r="T72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8" i="1" l="1"/>
  <c r="S6" i="1"/>
  <c r="S86" i="1"/>
  <c r="S42" i="1"/>
  <c r="S82" i="1"/>
  <c r="S7" i="1"/>
  <c r="S9" i="1"/>
  <c r="S13" i="1"/>
  <c r="S15" i="1"/>
  <c r="S17" i="1"/>
  <c r="S19" i="1"/>
  <c r="S21" i="1"/>
  <c r="S35" i="1"/>
  <c r="S39" i="1"/>
  <c r="S41" i="1"/>
  <c r="S45" i="1"/>
  <c r="S47" i="1"/>
  <c r="S49" i="1"/>
  <c r="S51" i="1"/>
  <c r="S53" i="1"/>
  <c r="S79" i="1"/>
  <c r="S81" i="1"/>
  <c r="S83" i="1"/>
  <c r="S92" i="1"/>
  <c r="S30" i="1"/>
  <c r="S32" i="1"/>
  <c r="S50" i="1"/>
  <c r="AB5" i="1"/>
  <c r="S24" i="1"/>
  <c r="S28" i="1"/>
  <c r="S38" i="1"/>
  <c r="S46" i="1"/>
  <c r="S78" i="1"/>
  <c r="P5" i="1"/>
  <c r="S26" i="1"/>
  <c r="S36" i="1"/>
  <c r="S40" i="1"/>
  <c r="S44" i="1"/>
  <c r="S48" i="1"/>
  <c r="S52" i="1"/>
  <c r="S56" i="1"/>
  <c r="S60" i="1"/>
  <c r="S62" i="1"/>
  <c r="S64" i="1"/>
  <c r="S66" i="1"/>
  <c r="S68" i="1"/>
  <c r="S70" i="1"/>
  <c r="S72" i="1"/>
  <c r="S74" i="1"/>
  <c r="S76" i="1"/>
  <c r="S80" i="1"/>
  <c r="S91" i="1"/>
  <c r="S95" i="1"/>
  <c r="K5" i="1"/>
</calcChain>
</file>

<file path=xl/sharedStrings.xml><?xml version="1.0" encoding="utf-8"?>
<sst xmlns="http://schemas.openxmlformats.org/spreadsheetml/2006/main" count="334" uniqueCount="139">
  <si>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</si>
  <si>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</si>
  <si>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</si>
  <si>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</si>
  <si>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</si>
  <si>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</si>
  <si>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</si>
  <si>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</si>
  <si>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</si>
  <si>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</si>
  <si>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</si>
  <si>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</si>
  <si>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</si>
  <si>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</si>
  <si>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</si>
  <si>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</si>
  <si>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</si>
  <si>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</si>
  <si>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</si>
  <si>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</si>
  <si>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</si>
  <si>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</si>
  <si>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</si>
  <si>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</si>
  <si>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</si>
  <si>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</si>
  <si>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</si>
  <si>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</si>
  <si>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</si>
  <si>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</si>
  <si>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</si>
  <si>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</si>
  <si>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</si>
  <si>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</si>
  <si>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</si>
  <si>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</si>
  <si>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</si>
  <si>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</si>
  <si>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</si>
  <si>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</si>
  <si>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</si>
  <si>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</si>
  <si>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</si>
  <si>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</si>
  <si>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</si>
  <si>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</si>
  <si>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</si>
  <si>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</si>
  <si>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</si>
  <si>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</si>
  <si>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</si>
  <si>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</si>
  <si>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</si>
  <si>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</si>
  <si>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</si>
  <si>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</si>
  <si>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</si>
  <si>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</si>
  <si>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</si>
  <si>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</si>
  <si>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</si>
  <si>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</si>
  <si>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</si>
  <si>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</si>
  <si>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</si>
  <si>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</si>
  <si>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</si>
  <si>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</si>
  <si>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</si>
  <si>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</si>
  <si>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</si>
  <si>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</si>
  <si>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</si>
  <si>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</si>
  <si>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</si>
  <si>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</si>
  <si>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</si>
  <si>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</si>
  <si>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</si>
  <si>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</si>
  <si>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</si>
  <si>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</si>
  <si>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</si>
  <si>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</si>
  <si>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</si>
  <si>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</si>
  <si>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</si>
  <si>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</si>
  <si>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</si>
  <si>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</si>
  <si>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</si>
  <si>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</si>
  <si>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</si>
  <si>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</si>
  <si>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</si>
  <si>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</si>
  <si>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</si>
  <si>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</si>
  <si>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</si>
  <si>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</si>
  <si>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</si>
  <si>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</si>
  <si>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</si>
  <si>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</si>
  <si>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</si>
  <si>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</si>
  <si>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</si>
  <si>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</si>
  <si>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</si>
  <si>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</si>
  <si>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</si>
  <si>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</si>
  <si>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14,08,24 филиал обнулил / ТК Вояж (акция август)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</si>
  <si>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</si>
  <si>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</si>
  <si>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</si>
  <si>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</si>
  <si>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</si>
  <si>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</si>
  <si>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14,08,24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</si>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</sst>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7109375" style="8" customWidth="1"/>
    <col min="8" max="8" width="5.7109375" customWidth="1"/>
    <col min="9" max="9" width="12.140625" customWidth="1"/>
    <col min="10" max="11" width="6.85546875" customWidth="1"/>
    <col min="12" max="13" width="0.85546875" customWidth="1"/>
    <col min="14" max="17" width="6.85546875" customWidth="1"/>
    <col min="18" max="18" width="21.5703125" customWidth="1"/>
    <col min="19" max="20" width="5.140625" customWidth="1"/>
    <col min="21" max="26" width="6.28515625" customWidth="1"/>
    <col min="27" max="27" width="2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46279.934000000001</v>
      </c>
      <c r="F5" s="4">
        <f>SUM(F6:F497)</f>
        <v>47864.093999999997</v>
      </c>
      <c r="G5" s="6"/>
      <c r="H5" s="1"/>
      <c r="I5" s="1"/>
      <c r="J5" s="4">
        <f t="shared" ref="J5:Q5" si="0">SUM(J6:J497)</f>
        <v>44913.59</v>
      </c>
      <c r="K5" s="4">
        <f t="shared" si="0"/>
        <v>1366.3439999999996</v>
      </c>
      <c r="L5" s="4">
        <f t="shared" si="0"/>
        <v>0</v>
      </c>
      <c r="M5" s="4">
        <f t="shared" si="0"/>
        <v>0</v>
      </c>
      <c r="N5" s="4">
        <f t="shared" si="0"/>
        <v>21727.769420000001</v>
      </c>
      <c r="O5" s="4">
        <f t="shared" si="0"/>
        <v>9255.9868000000006</v>
      </c>
      <c r="P5" s="4">
        <f t="shared" si="0"/>
        <v>23529.814780000008</v>
      </c>
      <c r="Q5" s="4">
        <f t="shared" si="0"/>
        <v>0</v>
      </c>
      <c r="R5" s="1"/>
      <c r="S5" s="1"/>
      <c r="T5" s="1"/>
      <c r="U5" s="4">
        <f t="shared" ref="U5:Z5" si="1">SUM(U6:U497)</f>
        <v>9137.932799999995</v>
      </c>
      <c r="V5" s="4">
        <f t="shared" si="1"/>
        <v>9154.3580000000002</v>
      </c>
      <c r="W5" s="4">
        <f t="shared" si="1"/>
        <v>8908.8320000000003</v>
      </c>
      <c r="X5" s="4">
        <f t="shared" si="1"/>
        <v>8963.0234</v>
      </c>
      <c r="Y5" s="4">
        <f t="shared" si="1"/>
        <v>8731.4923999999974</v>
      </c>
      <c r="Z5" s="4">
        <f t="shared" si="1"/>
        <v>9175.8325999999961</v>
      </c>
      <c r="AA5" s="1"/>
      <c r="AB5" s="4">
        <f>SUM(AB6:AB497)</f>
        <v>19522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1560.1859999999999</v>
      </c>
      <c r="D6" s="1">
        <v>1000.23</v>
      </c>
      <c r="E6" s="1">
        <v>1172.2760000000001</v>
      </c>
      <c r="F6" s="1">
        <v>1105.4480000000001</v>
      </c>
      <c r="G6" s="6">
        <v>1</v>
      </c>
      <c r="H6" s="1">
        <v>50</v>
      </c>
      <c r="I6" s="1" t="s">
        <v>33</v>
      </c>
      <c r="J6" s="1">
        <v>1066</v>
      </c>
      <c r="K6" s="1">
        <f t="shared" ref="K6:K37" si="2">E6-J6</f>
        <v>106.27600000000007</v>
      </c>
      <c r="L6" s="1"/>
      <c r="M6" s="1"/>
      <c r="N6" s="1">
        <v>948.71429999999987</v>
      </c>
      <c r="O6" s="1">
        <f>E6/5</f>
        <v>234.45520000000002</v>
      </c>
      <c r="P6" s="5">
        <f>10*O6-N6-F6</f>
        <v>290.38970000000018</v>
      </c>
      <c r="Q6" s="5"/>
      <c r="R6" s="1"/>
      <c r="S6" s="1">
        <f>(F6+N6+P6)/O6</f>
        <v>10</v>
      </c>
      <c r="T6" s="1">
        <f>(F6+N6)/O6</f>
        <v>8.7614277695696234</v>
      </c>
      <c r="U6" s="1">
        <v>235.42060000000001</v>
      </c>
      <c r="V6" s="1">
        <v>222.55260000000001</v>
      </c>
      <c r="W6" s="1">
        <v>230.64279999999999</v>
      </c>
      <c r="X6" s="1">
        <v>248.654</v>
      </c>
      <c r="Y6" s="1">
        <v>224.09139999999999</v>
      </c>
      <c r="Z6" s="1">
        <v>237.79419999999999</v>
      </c>
      <c r="AA6" s="1" t="s">
        <v>34</v>
      </c>
      <c r="AB6" s="1">
        <f t="shared" ref="AB6:AB37" si="3">ROUND(P6*G6,0)</f>
        <v>290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516.24</v>
      </c>
      <c r="D7" s="1">
        <v>398.58699999999999</v>
      </c>
      <c r="E7" s="1">
        <v>432.26499999999999</v>
      </c>
      <c r="F7" s="1">
        <v>421.90899999999999</v>
      </c>
      <c r="G7" s="6">
        <v>1</v>
      </c>
      <c r="H7" s="1">
        <v>45</v>
      </c>
      <c r="I7" s="1" t="s">
        <v>33</v>
      </c>
      <c r="J7" s="1">
        <v>402.7</v>
      </c>
      <c r="K7" s="1">
        <f t="shared" si="2"/>
        <v>29.564999999999998</v>
      </c>
      <c r="L7" s="1"/>
      <c r="M7" s="1"/>
      <c r="N7" s="1">
        <v>123.5766000000001</v>
      </c>
      <c r="O7" s="1">
        <f t="shared" ref="O7:O70" si="4">E7/5</f>
        <v>86.453000000000003</v>
      </c>
      <c r="P7" s="5">
        <f t="shared" ref="P7:P21" si="5">10*O7-N7-F7</f>
        <v>319.04439999999988</v>
      </c>
      <c r="Q7" s="5"/>
      <c r="R7" s="1"/>
      <c r="S7" s="1">
        <f t="shared" ref="S7:S70" si="6">(F7+N7+P7)/O7</f>
        <v>10</v>
      </c>
      <c r="T7" s="1">
        <f t="shared" ref="T7:T70" si="7">(F7+N7)/O7</f>
        <v>6.3096202560929067</v>
      </c>
      <c r="U7" s="1">
        <v>78.517600000000002</v>
      </c>
      <c r="V7" s="1">
        <v>84.130399999999995</v>
      </c>
      <c r="W7" s="1">
        <v>99.731999999999999</v>
      </c>
      <c r="X7" s="1">
        <v>85.805800000000005</v>
      </c>
      <c r="Y7" s="1">
        <v>72.344799999999992</v>
      </c>
      <c r="Z7" s="1">
        <v>76.976199999999992</v>
      </c>
      <c r="AA7" s="1"/>
      <c r="AB7" s="1">
        <f t="shared" si="3"/>
        <v>319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648.19399999999996</v>
      </c>
      <c r="D8" s="1">
        <v>745.89200000000005</v>
      </c>
      <c r="E8" s="1">
        <v>623.505</v>
      </c>
      <c r="F8" s="1">
        <v>682.26599999999996</v>
      </c>
      <c r="G8" s="6">
        <v>1</v>
      </c>
      <c r="H8" s="1">
        <v>45</v>
      </c>
      <c r="I8" s="1" t="s">
        <v>33</v>
      </c>
      <c r="J8" s="1">
        <v>545.4</v>
      </c>
      <c r="K8" s="1">
        <f t="shared" si="2"/>
        <v>78.105000000000018</v>
      </c>
      <c r="L8" s="1"/>
      <c r="M8" s="1"/>
      <c r="N8" s="1">
        <v>169.83970000000011</v>
      </c>
      <c r="O8" s="1">
        <f t="shared" si="4"/>
        <v>124.70099999999999</v>
      </c>
      <c r="P8" s="5">
        <f t="shared" si="5"/>
        <v>394.90429999999981</v>
      </c>
      <c r="Q8" s="5"/>
      <c r="R8" s="1"/>
      <c r="S8" s="1">
        <f t="shared" si="6"/>
        <v>9.9999999999999982</v>
      </c>
      <c r="T8" s="1">
        <f t="shared" si="7"/>
        <v>6.833190591895816</v>
      </c>
      <c r="U8" s="1">
        <v>118.7176</v>
      </c>
      <c r="V8" s="1">
        <v>128.8724</v>
      </c>
      <c r="W8" s="1">
        <v>143.6652</v>
      </c>
      <c r="X8" s="1">
        <v>124.71380000000001</v>
      </c>
      <c r="Y8" s="1">
        <v>111.5866</v>
      </c>
      <c r="Z8" s="1">
        <v>123.8124</v>
      </c>
      <c r="AA8" s="1"/>
      <c r="AB8" s="1">
        <f t="shared" si="3"/>
        <v>395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265.113</v>
      </c>
      <c r="D9" s="1">
        <v>246.94200000000001</v>
      </c>
      <c r="E9" s="1">
        <v>194.90299999999999</v>
      </c>
      <c r="F9" s="1">
        <v>275.16399999999999</v>
      </c>
      <c r="G9" s="6">
        <v>1</v>
      </c>
      <c r="H9" s="1">
        <v>40</v>
      </c>
      <c r="I9" s="1" t="s">
        <v>33</v>
      </c>
      <c r="J9" s="1">
        <v>193.5</v>
      </c>
      <c r="K9" s="1">
        <f t="shared" si="2"/>
        <v>1.4029999999999916</v>
      </c>
      <c r="L9" s="1"/>
      <c r="M9" s="1"/>
      <c r="N9" s="1">
        <v>64.482999999999834</v>
      </c>
      <c r="O9" s="1">
        <f t="shared" si="4"/>
        <v>38.980599999999995</v>
      </c>
      <c r="P9" s="5">
        <f t="shared" si="5"/>
        <v>50.159000000000106</v>
      </c>
      <c r="Q9" s="5"/>
      <c r="R9" s="1"/>
      <c r="S9" s="1">
        <f t="shared" si="6"/>
        <v>10</v>
      </c>
      <c r="T9" s="1">
        <f t="shared" si="7"/>
        <v>8.7132317101327299</v>
      </c>
      <c r="U9" s="1">
        <v>45.425800000000002</v>
      </c>
      <c r="V9" s="1">
        <v>46.481999999999999</v>
      </c>
      <c r="W9" s="1">
        <v>45.007199999999997</v>
      </c>
      <c r="X9" s="1">
        <v>43.950200000000002</v>
      </c>
      <c r="Y9" s="1">
        <v>52.0886</v>
      </c>
      <c r="Z9" s="1">
        <v>55.44</v>
      </c>
      <c r="AA9" s="1"/>
      <c r="AB9" s="1">
        <f t="shared" si="3"/>
        <v>50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341</v>
      </c>
      <c r="D10" s="1">
        <v>516</v>
      </c>
      <c r="E10" s="1">
        <v>344</v>
      </c>
      <c r="F10" s="1">
        <v>411</v>
      </c>
      <c r="G10" s="6">
        <v>0.45</v>
      </c>
      <c r="H10" s="1">
        <v>45</v>
      </c>
      <c r="I10" s="1" t="s">
        <v>33</v>
      </c>
      <c r="J10" s="1">
        <v>350</v>
      </c>
      <c r="K10" s="1">
        <f t="shared" si="2"/>
        <v>-6</v>
      </c>
      <c r="L10" s="1"/>
      <c r="M10" s="1"/>
      <c r="N10" s="1">
        <v>170.60000000000011</v>
      </c>
      <c r="O10" s="1">
        <f t="shared" si="4"/>
        <v>68.8</v>
      </c>
      <c r="P10" s="5">
        <f t="shared" si="5"/>
        <v>106.39999999999986</v>
      </c>
      <c r="Q10" s="5"/>
      <c r="R10" s="1"/>
      <c r="S10" s="1">
        <f t="shared" si="6"/>
        <v>10</v>
      </c>
      <c r="T10" s="1">
        <f t="shared" si="7"/>
        <v>8.4534883720930249</v>
      </c>
      <c r="U10" s="1">
        <v>70.400000000000006</v>
      </c>
      <c r="V10" s="1">
        <v>74.8</v>
      </c>
      <c r="W10" s="1">
        <v>67.8</v>
      </c>
      <c r="X10" s="1">
        <v>61.2</v>
      </c>
      <c r="Y10" s="1">
        <v>54.6</v>
      </c>
      <c r="Z10" s="1">
        <v>54.2</v>
      </c>
      <c r="AA10" s="1"/>
      <c r="AB10" s="1">
        <f t="shared" si="3"/>
        <v>48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639.64800000000002</v>
      </c>
      <c r="D11" s="1">
        <v>798</v>
      </c>
      <c r="E11" s="1">
        <v>643</v>
      </c>
      <c r="F11" s="1">
        <v>689.64800000000002</v>
      </c>
      <c r="G11" s="6">
        <v>0.45</v>
      </c>
      <c r="H11" s="1">
        <v>45</v>
      </c>
      <c r="I11" s="1" t="s">
        <v>33</v>
      </c>
      <c r="J11" s="1">
        <v>653</v>
      </c>
      <c r="K11" s="1">
        <f t="shared" si="2"/>
        <v>-10</v>
      </c>
      <c r="L11" s="1"/>
      <c r="M11" s="1"/>
      <c r="N11" s="1">
        <v>703.02239999999995</v>
      </c>
      <c r="O11" s="1">
        <f t="shared" si="4"/>
        <v>128.6</v>
      </c>
      <c r="P11" s="5"/>
      <c r="Q11" s="5"/>
      <c r="R11" s="1"/>
      <c r="S11" s="1">
        <f t="shared" si="6"/>
        <v>10.82947433903577</v>
      </c>
      <c r="T11" s="1">
        <f t="shared" si="7"/>
        <v>10.82947433903577</v>
      </c>
      <c r="U11" s="1">
        <v>147.19999999999999</v>
      </c>
      <c r="V11" s="1">
        <v>132.6704</v>
      </c>
      <c r="W11" s="1">
        <v>116.6704</v>
      </c>
      <c r="X11" s="1">
        <v>125.2</v>
      </c>
      <c r="Y11" s="1">
        <v>115.2</v>
      </c>
      <c r="Z11" s="1">
        <v>120.8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191</v>
      </c>
      <c r="D12" s="1"/>
      <c r="E12" s="1">
        <v>137</v>
      </c>
      <c r="F12" s="1">
        <v>36</v>
      </c>
      <c r="G12" s="6">
        <v>0.17</v>
      </c>
      <c r="H12" s="1">
        <v>180</v>
      </c>
      <c r="I12" s="1" t="s">
        <v>33</v>
      </c>
      <c r="J12" s="1">
        <v>133</v>
      </c>
      <c r="K12" s="1">
        <f t="shared" si="2"/>
        <v>4</v>
      </c>
      <c r="L12" s="1"/>
      <c r="M12" s="1"/>
      <c r="N12" s="1">
        <v>149.4</v>
      </c>
      <c r="O12" s="1">
        <f t="shared" si="4"/>
        <v>27.4</v>
      </c>
      <c r="P12" s="5">
        <f t="shared" si="5"/>
        <v>88.6</v>
      </c>
      <c r="Q12" s="5"/>
      <c r="R12" s="1"/>
      <c r="S12" s="1">
        <f t="shared" si="6"/>
        <v>10</v>
      </c>
      <c r="T12" s="1">
        <f t="shared" si="7"/>
        <v>6.7664233576642339</v>
      </c>
      <c r="U12" s="1">
        <v>22.2</v>
      </c>
      <c r="V12" s="1">
        <v>13</v>
      </c>
      <c r="W12" s="1">
        <v>14</v>
      </c>
      <c r="X12" s="1">
        <v>22.8</v>
      </c>
      <c r="Y12" s="1">
        <v>19.600000000000001</v>
      </c>
      <c r="Z12" s="1">
        <v>23.8</v>
      </c>
      <c r="AA12" s="1"/>
      <c r="AB12" s="1">
        <f t="shared" si="3"/>
        <v>15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157</v>
      </c>
      <c r="D13" s="1">
        <v>114</v>
      </c>
      <c r="E13" s="1">
        <v>204</v>
      </c>
      <c r="F13" s="1">
        <v>61</v>
      </c>
      <c r="G13" s="6">
        <v>0.3</v>
      </c>
      <c r="H13" s="1">
        <v>40</v>
      </c>
      <c r="I13" s="1" t="s">
        <v>33</v>
      </c>
      <c r="J13" s="1">
        <v>201</v>
      </c>
      <c r="K13" s="1">
        <f t="shared" si="2"/>
        <v>3</v>
      </c>
      <c r="L13" s="1"/>
      <c r="M13" s="1"/>
      <c r="N13" s="1">
        <v>141</v>
      </c>
      <c r="O13" s="1">
        <f t="shared" si="4"/>
        <v>40.799999999999997</v>
      </c>
      <c r="P13" s="5">
        <f t="shared" si="5"/>
        <v>206</v>
      </c>
      <c r="Q13" s="5"/>
      <c r="R13" s="1"/>
      <c r="S13" s="1">
        <f t="shared" si="6"/>
        <v>10</v>
      </c>
      <c r="T13" s="1">
        <f t="shared" si="7"/>
        <v>4.9509803921568629</v>
      </c>
      <c r="U13" s="1">
        <v>30</v>
      </c>
      <c r="V13" s="1">
        <v>26.2</v>
      </c>
      <c r="W13" s="1">
        <v>30</v>
      </c>
      <c r="X13" s="1">
        <v>28</v>
      </c>
      <c r="Y13" s="1">
        <v>23.4</v>
      </c>
      <c r="Z13" s="1">
        <v>21.6</v>
      </c>
      <c r="AA13" s="1"/>
      <c r="AB13" s="1">
        <f t="shared" si="3"/>
        <v>62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507</v>
      </c>
      <c r="D14" s="1">
        <v>37</v>
      </c>
      <c r="E14" s="1">
        <v>188</v>
      </c>
      <c r="F14" s="1">
        <v>329</v>
      </c>
      <c r="G14" s="6">
        <v>0.4</v>
      </c>
      <c r="H14" s="1">
        <v>50</v>
      </c>
      <c r="I14" s="1" t="s">
        <v>33</v>
      </c>
      <c r="J14" s="1">
        <v>188</v>
      </c>
      <c r="K14" s="1">
        <f t="shared" si="2"/>
        <v>0</v>
      </c>
      <c r="L14" s="1"/>
      <c r="M14" s="1"/>
      <c r="N14" s="1"/>
      <c r="O14" s="1">
        <f t="shared" si="4"/>
        <v>37.6</v>
      </c>
      <c r="P14" s="5">
        <f t="shared" si="5"/>
        <v>47</v>
      </c>
      <c r="Q14" s="5"/>
      <c r="R14" s="1"/>
      <c r="S14" s="1">
        <f t="shared" si="6"/>
        <v>10</v>
      </c>
      <c r="T14" s="1">
        <f t="shared" si="7"/>
        <v>8.75</v>
      </c>
      <c r="U14" s="1">
        <v>24.2</v>
      </c>
      <c r="V14" s="1">
        <v>19.399999999999999</v>
      </c>
      <c r="W14" s="1">
        <v>50.2</v>
      </c>
      <c r="X14" s="1">
        <v>52.6</v>
      </c>
      <c r="Y14" s="1">
        <v>50.6</v>
      </c>
      <c r="Z14" s="1">
        <v>61.4</v>
      </c>
      <c r="AA14" s="1"/>
      <c r="AB14" s="1">
        <f t="shared" si="3"/>
        <v>19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39</v>
      </c>
      <c r="C15" s="1">
        <v>327</v>
      </c>
      <c r="D15" s="1">
        <v>150</v>
      </c>
      <c r="E15" s="1">
        <v>316</v>
      </c>
      <c r="F15" s="1">
        <v>111</v>
      </c>
      <c r="G15" s="6">
        <v>0.17</v>
      </c>
      <c r="H15" s="1">
        <v>120</v>
      </c>
      <c r="I15" s="1" t="s">
        <v>33</v>
      </c>
      <c r="J15" s="1">
        <v>305</v>
      </c>
      <c r="K15" s="1">
        <f t="shared" si="2"/>
        <v>11</v>
      </c>
      <c r="L15" s="1"/>
      <c r="M15" s="1"/>
      <c r="N15" s="1">
        <v>277</v>
      </c>
      <c r="O15" s="1">
        <f t="shared" si="4"/>
        <v>63.2</v>
      </c>
      <c r="P15" s="5">
        <f t="shared" si="5"/>
        <v>244</v>
      </c>
      <c r="Q15" s="5"/>
      <c r="R15" s="1"/>
      <c r="S15" s="1">
        <f t="shared" si="6"/>
        <v>10</v>
      </c>
      <c r="T15" s="1">
        <f t="shared" si="7"/>
        <v>6.1392405063291138</v>
      </c>
      <c r="U15" s="1">
        <v>48</v>
      </c>
      <c r="V15" s="1">
        <v>38.200000000000003</v>
      </c>
      <c r="W15" s="1">
        <v>46.6</v>
      </c>
      <c r="X15" s="1">
        <v>45.6</v>
      </c>
      <c r="Y15" s="1">
        <v>46</v>
      </c>
      <c r="Z15" s="1">
        <v>48</v>
      </c>
      <c r="AA15" s="1"/>
      <c r="AB15" s="1">
        <f t="shared" si="3"/>
        <v>41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39</v>
      </c>
      <c r="C16" s="1">
        <v>101</v>
      </c>
      <c r="D16" s="1">
        <v>169</v>
      </c>
      <c r="E16" s="1">
        <v>63</v>
      </c>
      <c r="F16" s="1">
        <v>168</v>
      </c>
      <c r="G16" s="6">
        <v>0.35</v>
      </c>
      <c r="H16" s="1">
        <v>45</v>
      </c>
      <c r="I16" s="1" t="s">
        <v>33</v>
      </c>
      <c r="J16" s="1">
        <v>74</v>
      </c>
      <c r="K16" s="1">
        <f t="shared" si="2"/>
        <v>-11</v>
      </c>
      <c r="L16" s="1"/>
      <c r="M16" s="1"/>
      <c r="N16" s="1">
        <v>172.6</v>
      </c>
      <c r="O16" s="1">
        <f t="shared" si="4"/>
        <v>12.6</v>
      </c>
      <c r="P16" s="5"/>
      <c r="Q16" s="5"/>
      <c r="R16" s="1"/>
      <c r="S16" s="1">
        <f t="shared" si="6"/>
        <v>27.031746031746035</v>
      </c>
      <c r="T16" s="1">
        <f t="shared" si="7"/>
        <v>27.031746031746035</v>
      </c>
      <c r="U16" s="1">
        <v>32.799999999999997</v>
      </c>
      <c r="V16" s="1">
        <v>28.4</v>
      </c>
      <c r="W16" s="1">
        <v>7.6</v>
      </c>
      <c r="X16" s="1">
        <v>8</v>
      </c>
      <c r="Y16" s="1">
        <v>18.2</v>
      </c>
      <c r="Z16" s="1">
        <v>18.600000000000001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39</v>
      </c>
      <c r="C17" s="1">
        <v>255</v>
      </c>
      <c r="D17" s="1">
        <v>96</v>
      </c>
      <c r="E17" s="1">
        <v>205</v>
      </c>
      <c r="F17" s="1">
        <v>88</v>
      </c>
      <c r="G17" s="6">
        <v>0.35</v>
      </c>
      <c r="H17" s="1">
        <v>45</v>
      </c>
      <c r="I17" s="1" t="s">
        <v>33</v>
      </c>
      <c r="J17" s="1">
        <v>203</v>
      </c>
      <c r="K17" s="1">
        <f t="shared" si="2"/>
        <v>2</v>
      </c>
      <c r="L17" s="1"/>
      <c r="M17" s="1"/>
      <c r="N17" s="1">
        <v>111.2</v>
      </c>
      <c r="O17" s="1">
        <f t="shared" si="4"/>
        <v>41</v>
      </c>
      <c r="P17" s="5">
        <f t="shared" si="5"/>
        <v>210.8</v>
      </c>
      <c r="Q17" s="5"/>
      <c r="R17" s="1"/>
      <c r="S17" s="1">
        <f t="shared" si="6"/>
        <v>10</v>
      </c>
      <c r="T17" s="1">
        <f t="shared" si="7"/>
        <v>4.8585365853658535</v>
      </c>
      <c r="U17" s="1">
        <v>32.6</v>
      </c>
      <c r="V17" s="1">
        <v>29</v>
      </c>
      <c r="W17" s="1">
        <v>34.6</v>
      </c>
      <c r="X17" s="1">
        <v>33</v>
      </c>
      <c r="Y17" s="1">
        <v>38.799999999999997</v>
      </c>
      <c r="Z17" s="1">
        <v>40</v>
      </c>
      <c r="AA17" s="1"/>
      <c r="AB17" s="1">
        <f t="shared" si="3"/>
        <v>74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1096.1500000000001</v>
      </c>
      <c r="D18" s="1">
        <v>966.66700000000003</v>
      </c>
      <c r="E18" s="1">
        <v>933.404</v>
      </c>
      <c r="F18" s="1">
        <v>895.10299999999995</v>
      </c>
      <c r="G18" s="6">
        <v>1</v>
      </c>
      <c r="H18" s="1">
        <v>55</v>
      </c>
      <c r="I18" s="1" t="s">
        <v>33</v>
      </c>
      <c r="J18" s="1">
        <v>892.9</v>
      </c>
      <c r="K18" s="1">
        <f t="shared" si="2"/>
        <v>40.504000000000019</v>
      </c>
      <c r="L18" s="1"/>
      <c r="M18" s="1"/>
      <c r="N18" s="1">
        <v>543.18371999999977</v>
      </c>
      <c r="O18" s="1">
        <f t="shared" si="4"/>
        <v>186.6808</v>
      </c>
      <c r="P18" s="5">
        <f t="shared" si="5"/>
        <v>428.52128000000027</v>
      </c>
      <c r="Q18" s="5"/>
      <c r="R18" s="1"/>
      <c r="S18" s="1">
        <f t="shared" si="6"/>
        <v>10</v>
      </c>
      <c r="T18" s="1">
        <f t="shared" si="7"/>
        <v>7.7045240860334836</v>
      </c>
      <c r="U18" s="1">
        <v>183.9006</v>
      </c>
      <c r="V18" s="1">
        <v>182.5316</v>
      </c>
      <c r="W18" s="1">
        <v>186.9862</v>
      </c>
      <c r="X18" s="1">
        <v>185.3296</v>
      </c>
      <c r="Y18" s="1">
        <v>167.22219999999999</v>
      </c>
      <c r="Z18" s="1">
        <v>182.49340000000001</v>
      </c>
      <c r="AA18" s="1"/>
      <c r="AB18" s="1">
        <f t="shared" si="3"/>
        <v>429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2816.5479999999998</v>
      </c>
      <c r="D19" s="1">
        <v>2512.1880000000001</v>
      </c>
      <c r="E19" s="1">
        <v>2671.433</v>
      </c>
      <c r="F19" s="1">
        <v>2167.6849999999999</v>
      </c>
      <c r="G19" s="6">
        <v>1</v>
      </c>
      <c r="H19" s="1">
        <v>50</v>
      </c>
      <c r="I19" s="1" t="s">
        <v>33</v>
      </c>
      <c r="J19" s="1">
        <v>2695.5</v>
      </c>
      <c r="K19" s="1">
        <f t="shared" si="2"/>
        <v>-24.067000000000007</v>
      </c>
      <c r="L19" s="1"/>
      <c r="M19" s="1"/>
      <c r="N19" s="1">
        <v>1541.96162</v>
      </c>
      <c r="O19" s="1">
        <f t="shared" si="4"/>
        <v>534.28660000000002</v>
      </c>
      <c r="P19" s="5">
        <f t="shared" si="5"/>
        <v>1633.21938</v>
      </c>
      <c r="Q19" s="5"/>
      <c r="R19" s="1"/>
      <c r="S19" s="1">
        <f t="shared" si="6"/>
        <v>10</v>
      </c>
      <c r="T19" s="1">
        <f t="shared" si="7"/>
        <v>6.9431773508824666</v>
      </c>
      <c r="U19" s="1">
        <v>473.69560000000001</v>
      </c>
      <c r="V19" s="1">
        <v>478.77519999999998</v>
      </c>
      <c r="W19" s="1">
        <v>497.88260000000002</v>
      </c>
      <c r="X19" s="1">
        <v>490.53239999999988</v>
      </c>
      <c r="Y19" s="1">
        <v>477.61380000000003</v>
      </c>
      <c r="Z19" s="1">
        <v>491.20979999999997</v>
      </c>
      <c r="AA19" s="1"/>
      <c r="AB19" s="1">
        <f t="shared" si="3"/>
        <v>1633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320.19900000000001</v>
      </c>
      <c r="D20" s="1">
        <v>256.62</v>
      </c>
      <c r="E20" s="1">
        <v>270.685</v>
      </c>
      <c r="F20" s="1">
        <v>244.66300000000001</v>
      </c>
      <c r="G20" s="6">
        <v>1</v>
      </c>
      <c r="H20" s="1">
        <v>50</v>
      </c>
      <c r="I20" s="1" t="s">
        <v>33</v>
      </c>
      <c r="J20" s="1">
        <v>245.35</v>
      </c>
      <c r="K20" s="1">
        <f t="shared" si="2"/>
        <v>25.335000000000008</v>
      </c>
      <c r="L20" s="1"/>
      <c r="M20" s="1"/>
      <c r="N20" s="1">
        <v>149.22140000000019</v>
      </c>
      <c r="O20" s="1">
        <f t="shared" si="4"/>
        <v>54.137</v>
      </c>
      <c r="P20" s="5">
        <f t="shared" si="5"/>
        <v>147.48559999999981</v>
      </c>
      <c r="Q20" s="5"/>
      <c r="R20" s="1"/>
      <c r="S20" s="1">
        <f t="shared" si="6"/>
        <v>10</v>
      </c>
      <c r="T20" s="1">
        <f t="shared" si="7"/>
        <v>7.2756968431941225</v>
      </c>
      <c r="U20" s="1">
        <v>48.059600000000003</v>
      </c>
      <c r="V20" s="1">
        <v>50.662199999999999</v>
      </c>
      <c r="W20" s="1">
        <v>56.824199999999998</v>
      </c>
      <c r="X20" s="1">
        <v>50.760199999999998</v>
      </c>
      <c r="Y20" s="1">
        <v>47.939800000000012</v>
      </c>
      <c r="Z20" s="1">
        <v>61.484000000000002</v>
      </c>
      <c r="AA20" s="1"/>
      <c r="AB20" s="1">
        <f t="shared" si="3"/>
        <v>147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1774.386</v>
      </c>
      <c r="D21" s="1">
        <v>1409.47</v>
      </c>
      <c r="E21" s="1">
        <v>1454.701</v>
      </c>
      <c r="F21" s="1">
        <v>1381.549</v>
      </c>
      <c r="G21" s="6">
        <v>1</v>
      </c>
      <c r="H21" s="1">
        <v>55</v>
      </c>
      <c r="I21" s="1" t="s">
        <v>33</v>
      </c>
      <c r="J21" s="1">
        <v>1398.65</v>
      </c>
      <c r="K21" s="1">
        <f t="shared" si="2"/>
        <v>56.050999999999931</v>
      </c>
      <c r="L21" s="1"/>
      <c r="M21" s="1"/>
      <c r="N21" s="1">
        <v>697.47759999999948</v>
      </c>
      <c r="O21" s="1">
        <f t="shared" si="4"/>
        <v>290.9402</v>
      </c>
      <c r="P21" s="5">
        <f t="shared" si="5"/>
        <v>830.37540000000081</v>
      </c>
      <c r="Q21" s="5"/>
      <c r="R21" s="1"/>
      <c r="S21" s="1">
        <f t="shared" si="6"/>
        <v>10</v>
      </c>
      <c r="T21" s="1">
        <f t="shared" si="7"/>
        <v>7.1458897739123</v>
      </c>
      <c r="U21" s="1">
        <v>276.56599999999997</v>
      </c>
      <c r="V21" s="1">
        <v>282.14339999999999</v>
      </c>
      <c r="W21" s="1">
        <v>301.0926</v>
      </c>
      <c r="X21" s="1">
        <v>298.79599999999999</v>
      </c>
      <c r="Y21" s="1">
        <v>333.42700000000002</v>
      </c>
      <c r="Z21" s="1">
        <v>358.15019999999998</v>
      </c>
      <c r="AA21" s="1"/>
      <c r="AB21" s="1">
        <f t="shared" si="3"/>
        <v>830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52</v>
      </c>
      <c r="B22" s="14" t="s">
        <v>32</v>
      </c>
      <c r="C22" s="14"/>
      <c r="D22" s="14"/>
      <c r="E22" s="21">
        <v>2.58</v>
      </c>
      <c r="F22" s="21">
        <v>-2.58</v>
      </c>
      <c r="G22" s="15">
        <v>0</v>
      </c>
      <c r="H22" s="14" t="e">
        <v>#N/A</v>
      </c>
      <c r="I22" s="14" t="s">
        <v>53</v>
      </c>
      <c r="J22" s="14">
        <v>2.5</v>
      </c>
      <c r="K22" s="14">
        <f t="shared" si="2"/>
        <v>8.0000000000000071E-2</v>
      </c>
      <c r="L22" s="14"/>
      <c r="M22" s="14"/>
      <c r="N22" s="14"/>
      <c r="O22" s="14">
        <f t="shared" si="4"/>
        <v>0.51600000000000001</v>
      </c>
      <c r="P22" s="16"/>
      <c r="Q22" s="16"/>
      <c r="R22" s="14"/>
      <c r="S22" s="14">
        <f t="shared" si="6"/>
        <v>-5</v>
      </c>
      <c r="T22" s="14">
        <f t="shared" si="7"/>
        <v>-5</v>
      </c>
      <c r="U22" s="14">
        <v>0</v>
      </c>
      <c r="V22" s="14">
        <v>0</v>
      </c>
      <c r="W22" s="14">
        <v>0.51500000000000001</v>
      </c>
      <c r="X22" s="14">
        <v>0.51500000000000001</v>
      </c>
      <c r="Y22" s="14">
        <v>0</v>
      </c>
      <c r="Z22" s="14">
        <v>0</v>
      </c>
      <c r="AA22" s="14" t="s">
        <v>54</v>
      </c>
      <c r="AB22" s="14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597.16399999999999</v>
      </c>
      <c r="D23" s="1">
        <v>454.61</v>
      </c>
      <c r="E23" s="1">
        <v>489.01299999999998</v>
      </c>
      <c r="F23" s="1">
        <v>458.96600000000001</v>
      </c>
      <c r="G23" s="6">
        <v>1</v>
      </c>
      <c r="H23" s="1">
        <v>60</v>
      </c>
      <c r="I23" s="1" t="s">
        <v>33</v>
      </c>
      <c r="J23" s="1">
        <v>458.5</v>
      </c>
      <c r="K23" s="1">
        <f t="shared" si="2"/>
        <v>30.512999999999977</v>
      </c>
      <c r="L23" s="1"/>
      <c r="M23" s="1"/>
      <c r="N23" s="1">
        <v>274.40299999999991</v>
      </c>
      <c r="O23" s="1">
        <f t="shared" si="4"/>
        <v>97.802599999999998</v>
      </c>
      <c r="P23" s="5">
        <f t="shared" ref="P23:P32" si="8">10*O23-N23-F23</f>
        <v>244.65700000000004</v>
      </c>
      <c r="Q23" s="5"/>
      <c r="R23" s="1"/>
      <c r="S23" s="1">
        <f t="shared" si="6"/>
        <v>10</v>
      </c>
      <c r="T23" s="1">
        <f t="shared" si="7"/>
        <v>7.4984611861034365</v>
      </c>
      <c r="U23" s="1">
        <v>93.108399999999989</v>
      </c>
      <c r="V23" s="1">
        <v>93.985399999999998</v>
      </c>
      <c r="W23" s="1">
        <v>100.72320000000001</v>
      </c>
      <c r="X23" s="1">
        <v>96.503599999999992</v>
      </c>
      <c r="Y23" s="1">
        <v>100.1964</v>
      </c>
      <c r="Z23" s="1">
        <v>106.6108</v>
      </c>
      <c r="AA23" s="1"/>
      <c r="AB23" s="1">
        <f t="shared" si="3"/>
        <v>245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726.26400000000001</v>
      </c>
      <c r="D24" s="1">
        <v>517.28300000000002</v>
      </c>
      <c r="E24" s="1">
        <v>574.64700000000005</v>
      </c>
      <c r="F24" s="1">
        <v>550.86900000000003</v>
      </c>
      <c r="G24" s="6">
        <v>1</v>
      </c>
      <c r="H24" s="1">
        <v>60</v>
      </c>
      <c r="I24" s="1" t="s">
        <v>33</v>
      </c>
      <c r="J24" s="1">
        <v>550.15</v>
      </c>
      <c r="K24" s="1">
        <f t="shared" si="2"/>
        <v>24.497000000000071</v>
      </c>
      <c r="L24" s="1"/>
      <c r="M24" s="1"/>
      <c r="N24" s="1">
        <v>291.00967999999989</v>
      </c>
      <c r="O24" s="1">
        <f t="shared" si="4"/>
        <v>114.92940000000002</v>
      </c>
      <c r="P24" s="5">
        <f t="shared" si="8"/>
        <v>307.41532000000018</v>
      </c>
      <c r="Q24" s="5"/>
      <c r="R24" s="1"/>
      <c r="S24" s="1">
        <f t="shared" si="6"/>
        <v>10</v>
      </c>
      <c r="T24" s="1">
        <f t="shared" si="7"/>
        <v>7.3251811981964563</v>
      </c>
      <c r="U24" s="1">
        <v>110.05419999999999</v>
      </c>
      <c r="V24" s="1">
        <v>111.496</v>
      </c>
      <c r="W24" s="1">
        <v>122.203</v>
      </c>
      <c r="X24" s="1">
        <v>120.04819999999999</v>
      </c>
      <c r="Y24" s="1">
        <v>112.12139999999999</v>
      </c>
      <c r="Z24" s="1">
        <v>124.3886</v>
      </c>
      <c r="AA24" s="1"/>
      <c r="AB24" s="1">
        <f t="shared" si="3"/>
        <v>307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724.40499999999997</v>
      </c>
      <c r="D25" s="1">
        <v>867.39800000000002</v>
      </c>
      <c r="E25" s="1">
        <v>723.82600000000002</v>
      </c>
      <c r="F25" s="1">
        <v>717.94600000000003</v>
      </c>
      <c r="G25" s="6">
        <v>1</v>
      </c>
      <c r="H25" s="1">
        <v>60</v>
      </c>
      <c r="I25" s="1" t="s">
        <v>33</v>
      </c>
      <c r="J25" s="1">
        <v>687.9</v>
      </c>
      <c r="K25" s="1">
        <f t="shared" si="2"/>
        <v>35.926000000000045</v>
      </c>
      <c r="L25" s="1"/>
      <c r="M25" s="1"/>
      <c r="N25" s="1">
        <v>463.04363999999981</v>
      </c>
      <c r="O25" s="1">
        <f t="shared" si="4"/>
        <v>144.76519999999999</v>
      </c>
      <c r="P25" s="5">
        <f t="shared" si="8"/>
        <v>266.66236000000015</v>
      </c>
      <c r="Q25" s="5"/>
      <c r="R25" s="1"/>
      <c r="S25" s="1">
        <f t="shared" si="6"/>
        <v>10</v>
      </c>
      <c r="T25" s="1">
        <f t="shared" si="7"/>
        <v>8.1579664173433937</v>
      </c>
      <c r="U25" s="1">
        <v>146.48400000000001</v>
      </c>
      <c r="V25" s="1">
        <v>143.1062</v>
      </c>
      <c r="W25" s="1">
        <v>135.32859999999999</v>
      </c>
      <c r="X25" s="1">
        <v>133.32759999999999</v>
      </c>
      <c r="Y25" s="1">
        <v>137.97399999999999</v>
      </c>
      <c r="Z25" s="1">
        <v>145.99340000000001</v>
      </c>
      <c r="AA25" s="1"/>
      <c r="AB25" s="1">
        <f t="shared" si="3"/>
        <v>267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32.731999999999999</v>
      </c>
      <c r="D26" s="1">
        <v>28.991</v>
      </c>
      <c r="E26" s="1">
        <v>33.612000000000002</v>
      </c>
      <c r="F26" s="1">
        <v>26.722000000000001</v>
      </c>
      <c r="G26" s="6">
        <v>1</v>
      </c>
      <c r="H26" s="1">
        <v>35</v>
      </c>
      <c r="I26" s="1" t="s">
        <v>33</v>
      </c>
      <c r="J26" s="1">
        <v>34.200000000000003</v>
      </c>
      <c r="K26" s="1">
        <f t="shared" si="2"/>
        <v>-0.58800000000000097</v>
      </c>
      <c r="L26" s="1"/>
      <c r="M26" s="1"/>
      <c r="N26" s="1">
        <v>5.7888000000000019</v>
      </c>
      <c r="O26" s="1">
        <f t="shared" si="4"/>
        <v>6.7224000000000004</v>
      </c>
      <c r="P26" s="5">
        <f t="shared" si="8"/>
        <v>34.713200000000001</v>
      </c>
      <c r="Q26" s="5"/>
      <c r="R26" s="1"/>
      <c r="S26" s="1">
        <f t="shared" si="6"/>
        <v>10</v>
      </c>
      <c r="T26" s="1">
        <f t="shared" si="7"/>
        <v>4.8361894561466148</v>
      </c>
      <c r="U26" s="1">
        <v>4.9728000000000003</v>
      </c>
      <c r="V26" s="1">
        <v>4.2753999999999994</v>
      </c>
      <c r="W26" s="1">
        <v>3.641</v>
      </c>
      <c r="X26" s="1">
        <v>4.0679999999999996</v>
      </c>
      <c r="Y26" s="1">
        <v>2.1046</v>
      </c>
      <c r="Z26" s="1">
        <v>1.6848000000000001</v>
      </c>
      <c r="AA26" s="1"/>
      <c r="AB26" s="1">
        <f t="shared" si="3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433.37599999999998</v>
      </c>
      <c r="D27" s="1">
        <v>370.98099999999999</v>
      </c>
      <c r="E27" s="1">
        <v>353.666</v>
      </c>
      <c r="F27" s="1">
        <v>322.31299999999999</v>
      </c>
      <c r="G27" s="6">
        <v>1</v>
      </c>
      <c r="H27" s="1">
        <v>30</v>
      </c>
      <c r="I27" s="1" t="s">
        <v>33</v>
      </c>
      <c r="J27" s="1">
        <v>350.6</v>
      </c>
      <c r="K27" s="1">
        <f t="shared" si="2"/>
        <v>3.0659999999999741</v>
      </c>
      <c r="L27" s="1"/>
      <c r="M27" s="1"/>
      <c r="N27" s="1">
        <v>190.69450000000001</v>
      </c>
      <c r="O27" s="1">
        <f t="shared" si="4"/>
        <v>70.733199999999997</v>
      </c>
      <c r="P27" s="5">
        <f t="shared" si="8"/>
        <v>194.32450000000006</v>
      </c>
      <c r="Q27" s="5"/>
      <c r="R27" s="1"/>
      <c r="S27" s="1">
        <f t="shared" si="6"/>
        <v>10</v>
      </c>
      <c r="T27" s="1">
        <f t="shared" si="7"/>
        <v>7.2527115979483465</v>
      </c>
      <c r="U27" s="1">
        <v>74.804400000000001</v>
      </c>
      <c r="V27" s="1">
        <v>73.317599999999999</v>
      </c>
      <c r="W27" s="1">
        <v>73.66040000000001</v>
      </c>
      <c r="X27" s="1">
        <v>73.410200000000003</v>
      </c>
      <c r="Y27" s="1">
        <v>68.855999999999995</v>
      </c>
      <c r="Z27" s="1">
        <v>72.677999999999997</v>
      </c>
      <c r="AA27" s="1"/>
      <c r="AB27" s="1">
        <f t="shared" si="3"/>
        <v>194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442.49099999999999</v>
      </c>
      <c r="D28" s="1">
        <v>457.726</v>
      </c>
      <c r="E28" s="1">
        <v>317.78300000000002</v>
      </c>
      <c r="F28" s="1">
        <v>485.536</v>
      </c>
      <c r="G28" s="6">
        <v>1</v>
      </c>
      <c r="H28" s="1">
        <v>30</v>
      </c>
      <c r="I28" s="1" t="s">
        <v>33</v>
      </c>
      <c r="J28" s="1">
        <v>306</v>
      </c>
      <c r="K28" s="1">
        <f t="shared" si="2"/>
        <v>11.783000000000015</v>
      </c>
      <c r="L28" s="1"/>
      <c r="M28" s="1"/>
      <c r="N28" s="1">
        <v>111.51873999999989</v>
      </c>
      <c r="O28" s="1">
        <f t="shared" si="4"/>
        <v>63.556600000000003</v>
      </c>
      <c r="P28" s="5">
        <f t="shared" si="8"/>
        <v>38.511260000000163</v>
      </c>
      <c r="Q28" s="5"/>
      <c r="R28" s="1"/>
      <c r="S28" s="1">
        <f t="shared" si="6"/>
        <v>10</v>
      </c>
      <c r="T28" s="1">
        <f t="shared" si="7"/>
        <v>9.3940635590953558</v>
      </c>
      <c r="U28" s="1">
        <v>82.290400000000005</v>
      </c>
      <c r="V28" s="1">
        <v>83.018200000000007</v>
      </c>
      <c r="W28" s="1">
        <v>68.428599999999989</v>
      </c>
      <c r="X28" s="1">
        <v>69.272999999999996</v>
      </c>
      <c r="Y28" s="1">
        <v>82.474000000000004</v>
      </c>
      <c r="Z28" s="1">
        <v>88.906800000000004</v>
      </c>
      <c r="AA28" s="1"/>
      <c r="AB28" s="1">
        <f t="shared" si="3"/>
        <v>39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621.76400000000001</v>
      </c>
      <c r="D29" s="1">
        <v>344.97699999999998</v>
      </c>
      <c r="E29" s="1">
        <v>553.86900000000003</v>
      </c>
      <c r="F29" s="1">
        <v>317.77499999999998</v>
      </c>
      <c r="G29" s="6">
        <v>1</v>
      </c>
      <c r="H29" s="1">
        <v>30</v>
      </c>
      <c r="I29" s="1" t="s">
        <v>33</v>
      </c>
      <c r="J29" s="1">
        <v>539.29999999999995</v>
      </c>
      <c r="K29" s="1">
        <f t="shared" si="2"/>
        <v>14.569000000000074</v>
      </c>
      <c r="L29" s="1"/>
      <c r="M29" s="1"/>
      <c r="N29" s="1">
        <v>305.36262000000011</v>
      </c>
      <c r="O29" s="1">
        <f t="shared" si="4"/>
        <v>110.77380000000001</v>
      </c>
      <c r="P29" s="5">
        <f t="shared" si="8"/>
        <v>484.60037999999997</v>
      </c>
      <c r="Q29" s="5"/>
      <c r="R29" s="1"/>
      <c r="S29" s="1">
        <f t="shared" si="6"/>
        <v>10</v>
      </c>
      <c r="T29" s="1">
        <f t="shared" si="7"/>
        <v>5.6253159140518791</v>
      </c>
      <c r="U29" s="1">
        <v>97.270600000000002</v>
      </c>
      <c r="V29" s="1">
        <v>89.411199999999994</v>
      </c>
      <c r="W29" s="1">
        <v>91.384799999999998</v>
      </c>
      <c r="X29" s="1">
        <v>100.2748</v>
      </c>
      <c r="Y29" s="1">
        <v>106.3586</v>
      </c>
      <c r="Z29" s="1">
        <v>101.292</v>
      </c>
      <c r="AA29" s="1"/>
      <c r="AB29" s="1">
        <f t="shared" si="3"/>
        <v>485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261.79599999999999</v>
      </c>
      <c r="D30" s="1">
        <v>40.026000000000003</v>
      </c>
      <c r="E30" s="1">
        <v>141.24199999999999</v>
      </c>
      <c r="F30" s="1">
        <v>139.15799999999999</v>
      </c>
      <c r="G30" s="6">
        <v>1</v>
      </c>
      <c r="H30" s="1">
        <v>45</v>
      </c>
      <c r="I30" s="1" t="s">
        <v>33</v>
      </c>
      <c r="J30" s="1">
        <v>132.80000000000001</v>
      </c>
      <c r="K30" s="1">
        <f t="shared" si="2"/>
        <v>8.4419999999999789</v>
      </c>
      <c r="L30" s="1"/>
      <c r="M30" s="1"/>
      <c r="N30" s="1"/>
      <c r="O30" s="1">
        <f t="shared" si="4"/>
        <v>28.248399999999997</v>
      </c>
      <c r="P30" s="5">
        <f t="shared" si="8"/>
        <v>143.32599999999999</v>
      </c>
      <c r="Q30" s="5"/>
      <c r="R30" s="1"/>
      <c r="S30" s="1">
        <f t="shared" si="6"/>
        <v>10</v>
      </c>
      <c r="T30" s="1">
        <f t="shared" si="7"/>
        <v>4.9262259101400439</v>
      </c>
      <c r="U30" s="1">
        <v>21.094200000000001</v>
      </c>
      <c r="V30" s="1">
        <v>18.186399999999999</v>
      </c>
      <c r="W30" s="1">
        <v>29.862200000000001</v>
      </c>
      <c r="X30" s="1">
        <v>31.158000000000001</v>
      </c>
      <c r="Y30" s="1">
        <v>25.398</v>
      </c>
      <c r="Z30" s="1">
        <v>26.516999999999999</v>
      </c>
      <c r="AA30" s="1"/>
      <c r="AB30" s="1">
        <f t="shared" si="3"/>
        <v>143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126.10599999999999</v>
      </c>
      <c r="D31" s="1">
        <v>37.334000000000003</v>
      </c>
      <c r="E31" s="1">
        <v>88.763999999999996</v>
      </c>
      <c r="F31" s="1">
        <v>66.986000000000004</v>
      </c>
      <c r="G31" s="6">
        <v>1</v>
      </c>
      <c r="H31" s="1">
        <v>40</v>
      </c>
      <c r="I31" s="1" t="s">
        <v>33</v>
      </c>
      <c r="J31" s="1">
        <v>94.8</v>
      </c>
      <c r="K31" s="1">
        <f t="shared" si="2"/>
        <v>-6.0360000000000014</v>
      </c>
      <c r="L31" s="1"/>
      <c r="M31" s="1"/>
      <c r="N31" s="1">
        <v>31.194599999999991</v>
      </c>
      <c r="O31" s="1">
        <f t="shared" si="4"/>
        <v>17.752800000000001</v>
      </c>
      <c r="P31" s="5">
        <f t="shared" si="8"/>
        <v>79.347400000000036</v>
      </c>
      <c r="Q31" s="5"/>
      <c r="R31" s="1"/>
      <c r="S31" s="1">
        <f t="shared" si="6"/>
        <v>10</v>
      </c>
      <c r="T31" s="1">
        <f t="shared" si="7"/>
        <v>5.5304290027488623</v>
      </c>
      <c r="U31" s="1">
        <v>15.198600000000001</v>
      </c>
      <c r="V31" s="1">
        <v>14.4018</v>
      </c>
      <c r="W31" s="1">
        <v>4.5846</v>
      </c>
      <c r="X31" s="1">
        <v>3.7757999999999998</v>
      </c>
      <c r="Y31" s="1">
        <v>7.1273999999999997</v>
      </c>
      <c r="Z31" s="1">
        <v>10.338200000000001</v>
      </c>
      <c r="AA31" s="1"/>
      <c r="AB31" s="1">
        <f t="shared" si="3"/>
        <v>79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1973.8430000000001</v>
      </c>
      <c r="D32" s="1">
        <v>3085.4789999999998</v>
      </c>
      <c r="E32" s="1">
        <v>2086.7829999999999</v>
      </c>
      <c r="F32" s="1">
        <v>2507.2759999999998</v>
      </c>
      <c r="G32" s="6">
        <v>1</v>
      </c>
      <c r="H32" s="1">
        <v>40</v>
      </c>
      <c r="I32" s="1" t="s">
        <v>33</v>
      </c>
      <c r="J32" s="1">
        <v>2009.6</v>
      </c>
      <c r="K32" s="1">
        <f t="shared" si="2"/>
        <v>77.182999999999993</v>
      </c>
      <c r="L32" s="1"/>
      <c r="M32" s="1"/>
      <c r="N32" s="1">
        <v>508.16590000000087</v>
      </c>
      <c r="O32" s="1">
        <f t="shared" si="4"/>
        <v>417.35659999999996</v>
      </c>
      <c r="P32" s="5">
        <f t="shared" si="8"/>
        <v>1158.1240999999991</v>
      </c>
      <c r="Q32" s="5"/>
      <c r="R32" s="1"/>
      <c r="S32" s="1">
        <f t="shared" si="6"/>
        <v>10</v>
      </c>
      <c r="T32" s="1">
        <f t="shared" si="7"/>
        <v>7.2250969554572784</v>
      </c>
      <c r="U32" s="1">
        <v>437.07600000000002</v>
      </c>
      <c r="V32" s="1">
        <v>457.11500000000001</v>
      </c>
      <c r="W32" s="1">
        <v>420.07499999999999</v>
      </c>
      <c r="X32" s="1">
        <v>398.24779999999998</v>
      </c>
      <c r="Y32" s="1">
        <v>394.21440000000001</v>
      </c>
      <c r="Z32" s="1">
        <v>408.00360000000001</v>
      </c>
      <c r="AA32" s="1"/>
      <c r="AB32" s="1">
        <f t="shared" si="3"/>
        <v>1158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125.765</v>
      </c>
      <c r="D33" s="1">
        <v>49.838000000000001</v>
      </c>
      <c r="E33" s="1">
        <v>42.265999999999998</v>
      </c>
      <c r="F33" s="1">
        <v>115.447</v>
      </c>
      <c r="G33" s="6">
        <v>1</v>
      </c>
      <c r="H33" s="1">
        <v>35</v>
      </c>
      <c r="I33" s="1" t="s">
        <v>33</v>
      </c>
      <c r="J33" s="1">
        <v>40.4</v>
      </c>
      <c r="K33" s="1">
        <f t="shared" si="2"/>
        <v>1.8659999999999997</v>
      </c>
      <c r="L33" s="1"/>
      <c r="M33" s="1"/>
      <c r="N33" s="1">
        <v>10</v>
      </c>
      <c r="O33" s="1">
        <f t="shared" si="4"/>
        <v>8.4531999999999989</v>
      </c>
      <c r="P33" s="5"/>
      <c r="Q33" s="5"/>
      <c r="R33" s="1"/>
      <c r="S33" s="1">
        <f t="shared" si="6"/>
        <v>14.840178867174563</v>
      </c>
      <c r="T33" s="1">
        <f t="shared" si="7"/>
        <v>14.840178867174563</v>
      </c>
      <c r="U33" s="1">
        <v>14.740399999999999</v>
      </c>
      <c r="V33" s="1">
        <v>15.3066</v>
      </c>
      <c r="W33" s="1">
        <v>19.006399999999999</v>
      </c>
      <c r="X33" s="1">
        <v>18.450600000000001</v>
      </c>
      <c r="Y33" s="1">
        <v>14.9376</v>
      </c>
      <c r="Z33" s="1">
        <v>15.9892</v>
      </c>
      <c r="AA33" s="22" t="s">
        <v>44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7" t="s">
        <v>66</v>
      </c>
      <c r="B34" s="17" t="s">
        <v>32</v>
      </c>
      <c r="C34" s="17"/>
      <c r="D34" s="17"/>
      <c r="E34" s="17"/>
      <c r="F34" s="17"/>
      <c r="G34" s="18">
        <v>0</v>
      </c>
      <c r="H34" s="17">
        <v>45</v>
      </c>
      <c r="I34" s="17" t="s">
        <v>33</v>
      </c>
      <c r="J34" s="17">
        <v>1.5</v>
      </c>
      <c r="K34" s="17">
        <f t="shared" si="2"/>
        <v>-1.5</v>
      </c>
      <c r="L34" s="17"/>
      <c r="M34" s="17"/>
      <c r="N34" s="17"/>
      <c r="O34" s="17">
        <f t="shared" si="4"/>
        <v>0</v>
      </c>
      <c r="P34" s="19"/>
      <c r="Q34" s="19"/>
      <c r="R34" s="17"/>
      <c r="S34" s="17" t="e">
        <f t="shared" si="6"/>
        <v>#DIV/0!</v>
      </c>
      <c r="T34" s="17" t="e">
        <f t="shared" si="7"/>
        <v>#DIV/0!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 t="s">
        <v>67</v>
      </c>
      <c r="AB34" s="17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177.23500000000001</v>
      </c>
      <c r="D35" s="1">
        <v>270.23099999999999</v>
      </c>
      <c r="E35" s="1">
        <v>217.875</v>
      </c>
      <c r="F35" s="1">
        <v>165.827</v>
      </c>
      <c r="G35" s="6">
        <v>1</v>
      </c>
      <c r="H35" s="1">
        <v>30</v>
      </c>
      <c r="I35" s="1" t="s">
        <v>33</v>
      </c>
      <c r="J35" s="1">
        <v>210.8</v>
      </c>
      <c r="K35" s="1">
        <f t="shared" si="2"/>
        <v>7.0749999999999886</v>
      </c>
      <c r="L35" s="1"/>
      <c r="M35" s="1"/>
      <c r="N35" s="1">
        <v>87.716160000000002</v>
      </c>
      <c r="O35" s="1">
        <f t="shared" si="4"/>
        <v>43.575000000000003</v>
      </c>
      <c r="P35" s="5">
        <f t="shared" ref="P35:P53" si="9">10*O35-N35-F35</f>
        <v>182.20684</v>
      </c>
      <c r="Q35" s="5"/>
      <c r="R35" s="1"/>
      <c r="S35" s="1">
        <f t="shared" si="6"/>
        <v>10</v>
      </c>
      <c r="T35" s="1">
        <f t="shared" si="7"/>
        <v>5.8185464142283418</v>
      </c>
      <c r="U35" s="1">
        <v>41.805</v>
      </c>
      <c r="V35" s="1">
        <v>42.693399999999997</v>
      </c>
      <c r="W35" s="1">
        <v>37.3508</v>
      </c>
      <c r="X35" s="1">
        <v>34.913400000000003</v>
      </c>
      <c r="Y35" s="1">
        <v>35.676400000000001</v>
      </c>
      <c r="Z35" s="1">
        <v>37.677199999999999</v>
      </c>
      <c r="AA35" s="1"/>
      <c r="AB35" s="1">
        <f t="shared" si="3"/>
        <v>182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39.661000000000001</v>
      </c>
      <c r="D36" s="1">
        <v>165.68</v>
      </c>
      <c r="E36" s="1">
        <v>33.648000000000003</v>
      </c>
      <c r="F36" s="1">
        <v>158.69900000000001</v>
      </c>
      <c r="G36" s="6">
        <v>1</v>
      </c>
      <c r="H36" s="1">
        <v>45</v>
      </c>
      <c r="I36" s="1" t="s">
        <v>33</v>
      </c>
      <c r="J36" s="1">
        <v>53.6</v>
      </c>
      <c r="K36" s="1">
        <f t="shared" si="2"/>
        <v>-19.951999999999998</v>
      </c>
      <c r="L36" s="1"/>
      <c r="M36" s="1"/>
      <c r="N36" s="1">
        <v>18.952600000000029</v>
      </c>
      <c r="O36" s="1">
        <f t="shared" si="4"/>
        <v>6.7296000000000005</v>
      </c>
      <c r="P36" s="5"/>
      <c r="Q36" s="5"/>
      <c r="R36" s="1"/>
      <c r="S36" s="1">
        <f t="shared" si="6"/>
        <v>26.398537803138378</v>
      </c>
      <c r="T36" s="1">
        <f t="shared" si="7"/>
        <v>26.398537803138378</v>
      </c>
      <c r="U36" s="1">
        <v>18.204999999999998</v>
      </c>
      <c r="V36" s="1">
        <v>18.765599999999999</v>
      </c>
      <c r="W36" s="1">
        <v>12.1686</v>
      </c>
      <c r="X36" s="1">
        <v>11.6182</v>
      </c>
      <c r="Y36" s="1">
        <v>12.5128</v>
      </c>
      <c r="Z36" s="1">
        <v>12.2186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63.707999999999998</v>
      </c>
      <c r="D37" s="1">
        <v>107.797</v>
      </c>
      <c r="E37" s="1">
        <v>53.177999999999997</v>
      </c>
      <c r="F37" s="1">
        <v>115.416</v>
      </c>
      <c r="G37" s="6">
        <v>1</v>
      </c>
      <c r="H37" s="1">
        <v>45</v>
      </c>
      <c r="I37" s="1" t="s">
        <v>33</v>
      </c>
      <c r="J37" s="1">
        <v>50.3</v>
      </c>
      <c r="K37" s="1">
        <f t="shared" si="2"/>
        <v>2.8780000000000001</v>
      </c>
      <c r="L37" s="1"/>
      <c r="M37" s="1"/>
      <c r="N37" s="1">
        <v>19.2942</v>
      </c>
      <c r="O37" s="1">
        <f t="shared" si="4"/>
        <v>10.6356</v>
      </c>
      <c r="P37" s="5"/>
      <c r="Q37" s="5"/>
      <c r="R37" s="1"/>
      <c r="S37" s="1">
        <f t="shared" si="6"/>
        <v>12.665970890217757</v>
      </c>
      <c r="T37" s="1">
        <f t="shared" si="7"/>
        <v>12.665970890217757</v>
      </c>
      <c r="U37" s="1">
        <v>16.3202</v>
      </c>
      <c r="V37" s="1">
        <v>16.312799999999999</v>
      </c>
      <c r="W37" s="1">
        <v>13.07</v>
      </c>
      <c r="X37" s="1">
        <v>13.2172</v>
      </c>
      <c r="Y37" s="1">
        <v>10.347799999999999</v>
      </c>
      <c r="Z37" s="1">
        <v>10.204000000000001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76.536000000000001</v>
      </c>
      <c r="D38" s="1">
        <v>30.515999999999998</v>
      </c>
      <c r="E38" s="1">
        <v>70.856999999999999</v>
      </c>
      <c r="F38" s="1">
        <v>28.552</v>
      </c>
      <c r="G38" s="6">
        <v>1</v>
      </c>
      <c r="H38" s="1">
        <v>45</v>
      </c>
      <c r="I38" s="1" t="s">
        <v>33</v>
      </c>
      <c r="J38" s="1">
        <v>63.5</v>
      </c>
      <c r="K38" s="1">
        <f t="shared" ref="K38:K69" si="10">E38-J38</f>
        <v>7.3569999999999993</v>
      </c>
      <c r="L38" s="1"/>
      <c r="M38" s="1"/>
      <c r="N38" s="1">
        <v>17.267600000000002</v>
      </c>
      <c r="O38" s="1">
        <f t="shared" si="4"/>
        <v>14.1714</v>
      </c>
      <c r="P38" s="5">
        <f t="shared" si="9"/>
        <v>95.89439999999999</v>
      </c>
      <c r="Q38" s="5"/>
      <c r="R38" s="1"/>
      <c r="S38" s="1">
        <f t="shared" si="6"/>
        <v>10</v>
      </c>
      <c r="T38" s="1">
        <f t="shared" si="7"/>
        <v>3.2332444218637537</v>
      </c>
      <c r="U38" s="1">
        <v>9.9496000000000002</v>
      </c>
      <c r="V38" s="1">
        <v>10.3772</v>
      </c>
      <c r="W38" s="1">
        <v>12.7996</v>
      </c>
      <c r="X38" s="1">
        <v>12.371600000000001</v>
      </c>
      <c r="Y38" s="1">
        <v>3.6150000000000002</v>
      </c>
      <c r="Z38" s="1">
        <v>1.8806</v>
      </c>
      <c r="AA38" s="1"/>
      <c r="AB38" s="1">
        <f t="shared" ref="AB38:AB69" si="11">ROUND(P38*G38,0)</f>
        <v>96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39</v>
      </c>
      <c r="C39" s="1">
        <v>1904</v>
      </c>
      <c r="D39" s="1">
        <v>2106</v>
      </c>
      <c r="E39" s="1">
        <v>1535</v>
      </c>
      <c r="F39" s="1">
        <v>2195</v>
      </c>
      <c r="G39" s="6">
        <v>0.4</v>
      </c>
      <c r="H39" s="1">
        <v>45</v>
      </c>
      <c r="I39" s="1" t="s">
        <v>33</v>
      </c>
      <c r="J39" s="1">
        <v>1545</v>
      </c>
      <c r="K39" s="1">
        <f t="shared" si="10"/>
        <v>-10</v>
      </c>
      <c r="L39" s="1"/>
      <c r="M39" s="1"/>
      <c r="N39" s="1">
        <v>869.92000000000007</v>
      </c>
      <c r="O39" s="1">
        <f t="shared" si="4"/>
        <v>307</v>
      </c>
      <c r="P39" s="5">
        <f t="shared" si="9"/>
        <v>5.0799999999999272</v>
      </c>
      <c r="Q39" s="5"/>
      <c r="R39" s="1"/>
      <c r="S39" s="1">
        <f t="shared" si="6"/>
        <v>10</v>
      </c>
      <c r="T39" s="1">
        <f t="shared" si="7"/>
        <v>9.9834527687296415</v>
      </c>
      <c r="U39" s="1">
        <v>367</v>
      </c>
      <c r="V39" s="1">
        <v>373.2</v>
      </c>
      <c r="W39" s="1">
        <v>342</v>
      </c>
      <c r="X39" s="1">
        <v>362.8</v>
      </c>
      <c r="Y39" s="1">
        <v>372.6</v>
      </c>
      <c r="Z39" s="1">
        <v>390.2</v>
      </c>
      <c r="AA39" s="1" t="s">
        <v>73</v>
      </c>
      <c r="AB39" s="1">
        <f t="shared" si="11"/>
        <v>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39</v>
      </c>
      <c r="C40" s="1">
        <v>649</v>
      </c>
      <c r="D40" s="1">
        <v>310</v>
      </c>
      <c r="E40" s="1">
        <v>367</v>
      </c>
      <c r="F40" s="1">
        <v>517</v>
      </c>
      <c r="G40" s="6">
        <v>0.45</v>
      </c>
      <c r="H40" s="1">
        <v>50</v>
      </c>
      <c r="I40" s="1" t="s">
        <v>33</v>
      </c>
      <c r="J40" s="1">
        <v>344</v>
      </c>
      <c r="K40" s="1">
        <f t="shared" si="10"/>
        <v>23</v>
      </c>
      <c r="L40" s="1"/>
      <c r="M40" s="1"/>
      <c r="N40" s="1">
        <v>145.19999999999999</v>
      </c>
      <c r="O40" s="1">
        <f t="shared" si="4"/>
        <v>73.400000000000006</v>
      </c>
      <c r="P40" s="5">
        <f t="shared" si="9"/>
        <v>71.799999999999955</v>
      </c>
      <c r="Q40" s="5"/>
      <c r="R40" s="1"/>
      <c r="S40" s="1">
        <f t="shared" si="6"/>
        <v>10</v>
      </c>
      <c r="T40" s="1">
        <f t="shared" si="7"/>
        <v>9.0217983651226152</v>
      </c>
      <c r="U40" s="1">
        <v>82.2</v>
      </c>
      <c r="V40" s="1">
        <v>87.4</v>
      </c>
      <c r="W40" s="1">
        <v>81</v>
      </c>
      <c r="X40" s="1">
        <v>77.8</v>
      </c>
      <c r="Y40" s="1">
        <v>62.2</v>
      </c>
      <c r="Z40" s="1">
        <v>70</v>
      </c>
      <c r="AA40" s="1"/>
      <c r="AB40" s="1">
        <f t="shared" si="11"/>
        <v>32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39</v>
      </c>
      <c r="C41" s="1">
        <v>1753</v>
      </c>
      <c r="D41" s="1">
        <v>2076</v>
      </c>
      <c r="E41" s="1">
        <v>1492</v>
      </c>
      <c r="F41" s="1">
        <v>2027</v>
      </c>
      <c r="G41" s="6">
        <v>0.4</v>
      </c>
      <c r="H41" s="1">
        <v>45</v>
      </c>
      <c r="I41" s="1" t="s">
        <v>33</v>
      </c>
      <c r="J41" s="1">
        <v>1520</v>
      </c>
      <c r="K41" s="1">
        <f t="shared" si="10"/>
        <v>-28</v>
      </c>
      <c r="L41" s="1"/>
      <c r="M41" s="1"/>
      <c r="N41" s="1">
        <v>865.52000000000044</v>
      </c>
      <c r="O41" s="1">
        <f t="shared" si="4"/>
        <v>298.39999999999998</v>
      </c>
      <c r="P41" s="5">
        <f t="shared" si="9"/>
        <v>91.479999999999563</v>
      </c>
      <c r="Q41" s="5"/>
      <c r="R41" s="1"/>
      <c r="S41" s="1">
        <f t="shared" si="6"/>
        <v>10</v>
      </c>
      <c r="T41" s="1">
        <f t="shared" si="7"/>
        <v>9.6934316353887429</v>
      </c>
      <c r="U41" s="1">
        <v>349.8</v>
      </c>
      <c r="V41" s="1">
        <v>351.2</v>
      </c>
      <c r="W41" s="1">
        <v>324.60000000000002</v>
      </c>
      <c r="X41" s="1">
        <v>336.4</v>
      </c>
      <c r="Y41" s="1">
        <v>306.1728</v>
      </c>
      <c r="Z41" s="1">
        <v>325.97280000000001</v>
      </c>
      <c r="AA41" s="1" t="s">
        <v>73</v>
      </c>
      <c r="AB41" s="1">
        <f t="shared" si="11"/>
        <v>37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1153.9590000000001</v>
      </c>
      <c r="D42" s="1">
        <v>1407.6990000000001</v>
      </c>
      <c r="E42" s="1">
        <v>1136.095</v>
      </c>
      <c r="F42" s="1">
        <v>1187.248</v>
      </c>
      <c r="G42" s="6">
        <v>1</v>
      </c>
      <c r="H42" s="1">
        <v>45</v>
      </c>
      <c r="I42" s="1" t="s">
        <v>33</v>
      </c>
      <c r="J42" s="1">
        <v>1037.4000000000001</v>
      </c>
      <c r="K42" s="1">
        <f t="shared" si="10"/>
        <v>98.694999999999936</v>
      </c>
      <c r="L42" s="1"/>
      <c r="M42" s="1"/>
      <c r="N42" s="1">
        <v>202.6710000000003</v>
      </c>
      <c r="O42" s="1">
        <f t="shared" si="4"/>
        <v>227.21899999999999</v>
      </c>
      <c r="P42" s="5">
        <f t="shared" si="9"/>
        <v>882.27099999999973</v>
      </c>
      <c r="Q42" s="5"/>
      <c r="R42" s="1"/>
      <c r="S42" s="1">
        <f t="shared" si="6"/>
        <v>10</v>
      </c>
      <c r="T42" s="1">
        <f t="shared" si="7"/>
        <v>6.1170896800003538</v>
      </c>
      <c r="U42" s="1">
        <v>210.58879999999999</v>
      </c>
      <c r="V42" s="1">
        <v>231.6534</v>
      </c>
      <c r="W42" s="1">
        <v>234.1482</v>
      </c>
      <c r="X42" s="1">
        <v>213.1712</v>
      </c>
      <c r="Y42" s="1">
        <v>228.62459999999999</v>
      </c>
      <c r="Z42" s="1">
        <v>241.1208</v>
      </c>
      <c r="AA42" s="1"/>
      <c r="AB42" s="1">
        <f t="shared" si="11"/>
        <v>882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39</v>
      </c>
      <c r="C43" s="1">
        <v>548</v>
      </c>
      <c r="D43" s="1">
        <v>546</v>
      </c>
      <c r="E43" s="1">
        <v>496</v>
      </c>
      <c r="F43" s="1">
        <v>515</v>
      </c>
      <c r="G43" s="6">
        <v>0.45</v>
      </c>
      <c r="H43" s="1">
        <v>45</v>
      </c>
      <c r="I43" s="1" t="s">
        <v>33</v>
      </c>
      <c r="J43" s="1">
        <v>494</v>
      </c>
      <c r="K43" s="1">
        <f t="shared" si="10"/>
        <v>2</v>
      </c>
      <c r="L43" s="1"/>
      <c r="M43" s="1"/>
      <c r="N43" s="1">
        <v>506.6400000000001</v>
      </c>
      <c r="O43" s="1">
        <f t="shared" si="4"/>
        <v>99.2</v>
      </c>
      <c r="P43" s="5"/>
      <c r="Q43" s="5"/>
      <c r="R43" s="1"/>
      <c r="S43" s="1">
        <f t="shared" si="6"/>
        <v>10.298790322580645</v>
      </c>
      <c r="T43" s="1">
        <f t="shared" si="7"/>
        <v>10.298790322580645</v>
      </c>
      <c r="U43" s="1">
        <v>114.6</v>
      </c>
      <c r="V43" s="1">
        <v>100.4</v>
      </c>
      <c r="W43" s="1">
        <v>103.2</v>
      </c>
      <c r="X43" s="1">
        <v>96.6</v>
      </c>
      <c r="Y43" s="1">
        <v>76.2</v>
      </c>
      <c r="Z43" s="1">
        <v>95.2</v>
      </c>
      <c r="AA43" s="1"/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39</v>
      </c>
      <c r="C44" s="1">
        <v>750</v>
      </c>
      <c r="D44" s="1">
        <v>1110</v>
      </c>
      <c r="E44" s="1">
        <v>757</v>
      </c>
      <c r="F44" s="1">
        <v>815</v>
      </c>
      <c r="G44" s="6">
        <v>0.35</v>
      </c>
      <c r="H44" s="1">
        <v>40</v>
      </c>
      <c r="I44" s="1" t="s">
        <v>33</v>
      </c>
      <c r="J44" s="1">
        <v>795</v>
      </c>
      <c r="K44" s="1">
        <f t="shared" si="10"/>
        <v>-38</v>
      </c>
      <c r="L44" s="1"/>
      <c r="M44" s="1"/>
      <c r="N44" s="1">
        <v>452.96</v>
      </c>
      <c r="O44" s="1">
        <f t="shared" si="4"/>
        <v>151.4</v>
      </c>
      <c r="P44" s="5">
        <f t="shared" si="9"/>
        <v>246.03999999999996</v>
      </c>
      <c r="Q44" s="5"/>
      <c r="R44" s="1"/>
      <c r="S44" s="1">
        <f t="shared" si="6"/>
        <v>10</v>
      </c>
      <c r="T44" s="1">
        <f t="shared" si="7"/>
        <v>8.3749009247027733</v>
      </c>
      <c r="U44" s="1">
        <v>166.4</v>
      </c>
      <c r="V44" s="1">
        <v>156.6</v>
      </c>
      <c r="W44" s="1">
        <v>113.2</v>
      </c>
      <c r="X44" s="1">
        <v>128.4</v>
      </c>
      <c r="Y44" s="1">
        <v>121.4</v>
      </c>
      <c r="Z44" s="1">
        <v>118.2</v>
      </c>
      <c r="AA44" s="1" t="s">
        <v>34</v>
      </c>
      <c r="AB44" s="1">
        <f t="shared" si="11"/>
        <v>86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32</v>
      </c>
      <c r="C45" s="1">
        <v>122.333</v>
      </c>
      <c r="D45" s="1">
        <v>443.56200000000001</v>
      </c>
      <c r="E45" s="1">
        <v>305.42099999999999</v>
      </c>
      <c r="F45" s="1">
        <v>224.58099999999999</v>
      </c>
      <c r="G45" s="6">
        <v>1</v>
      </c>
      <c r="H45" s="1">
        <v>40</v>
      </c>
      <c r="I45" s="1" t="s">
        <v>33</v>
      </c>
      <c r="J45" s="1">
        <v>301.7</v>
      </c>
      <c r="K45" s="1">
        <f t="shared" si="10"/>
        <v>3.7210000000000036</v>
      </c>
      <c r="L45" s="1"/>
      <c r="M45" s="1"/>
      <c r="N45" s="1">
        <v>12.49499999999998</v>
      </c>
      <c r="O45" s="1">
        <f t="shared" si="4"/>
        <v>61.084199999999996</v>
      </c>
      <c r="P45" s="5">
        <f t="shared" si="9"/>
        <v>373.76599999999996</v>
      </c>
      <c r="Q45" s="5"/>
      <c r="R45" s="1"/>
      <c r="S45" s="1">
        <f t="shared" si="6"/>
        <v>9.9999999999999982</v>
      </c>
      <c r="T45" s="1">
        <f t="shared" si="7"/>
        <v>3.8811345650757474</v>
      </c>
      <c r="U45" s="1">
        <v>46.075800000000001</v>
      </c>
      <c r="V45" s="1">
        <v>51.841799999999999</v>
      </c>
      <c r="W45" s="1">
        <v>39.928199999999997</v>
      </c>
      <c r="X45" s="1">
        <v>33.659599999999998</v>
      </c>
      <c r="Y45" s="1">
        <v>34.643799999999999</v>
      </c>
      <c r="Z45" s="1">
        <v>45.452599999999997</v>
      </c>
      <c r="AA45" s="1"/>
      <c r="AB45" s="1">
        <f t="shared" si="11"/>
        <v>374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39</v>
      </c>
      <c r="C46" s="1">
        <v>798</v>
      </c>
      <c r="D46" s="1">
        <v>1032</v>
      </c>
      <c r="E46" s="1">
        <v>865</v>
      </c>
      <c r="F46" s="1">
        <v>865</v>
      </c>
      <c r="G46" s="6">
        <v>0.4</v>
      </c>
      <c r="H46" s="1">
        <v>40</v>
      </c>
      <c r="I46" s="1" t="s">
        <v>33</v>
      </c>
      <c r="J46" s="1">
        <v>871</v>
      </c>
      <c r="K46" s="1">
        <f t="shared" si="10"/>
        <v>-6</v>
      </c>
      <c r="L46" s="1"/>
      <c r="M46" s="1"/>
      <c r="N46" s="1">
        <v>377.79199999999992</v>
      </c>
      <c r="O46" s="1">
        <f t="shared" si="4"/>
        <v>173</v>
      </c>
      <c r="P46" s="5">
        <f t="shared" si="9"/>
        <v>487.20800000000008</v>
      </c>
      <c r="Q46" s="5"/>
      <c r="R46" s="1"/>
      <c r="S46" s="1">
        <f t="shared" si="6"/>
        <v>10</v>
      </c>
      <c r="T46" s="1">
        <f t="shared" si="7"/>
        <v>7.1837687861271675</v>
      </c>
      <c r="U46" s="1">
        <v>169.2</v>
      </c>
      <c r="V46" s="1">
        <v>172.8</v>
      </c>
      <c r="W46" s="1">
        <v>150.68</v>
      </c>
      <c r="X46" s="1">
        <v>162.28</v>
      </c>
      <c r="Y46" s="1">
        <v>178.6</v>
      </c>
      <c r="Z46" s="1">
        <v>186.8</v>
      </c>
      <c r="AA46" s="1"/>
      <c r="AB46" s="1">
        <f t="shared" si="11"/>
        <v>195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39</v>
      </c>
      <c r="C47" s="1">
        <v>712</v>
      </c>
      <c r="D47" s="1">
        <v>978</v>
      </c>
      <c r="E47" s="1">
        <v>780</v>
      </c>
      <c r="F47" s="1">
        <v>801</v>
      </c>
      <c r="G47" s="6">
        <v>0.4</v>
      </c>
      <c r="H47" s="1">
        <v>45</v>
      </c>
      <c r="I47" s="1" t="s">
        <v>33</v>
      </c>
      <c r="J47" s="1">
        <v>788</v>
      </c>
      <c r="K47" s="1">
        <f t="shared" si="10"/>
        <v>-8</v>
      </c>
      <c r="L47" s="1"/>
      <c r="M47" s="1"/>
      <c r="N47" s="1">
        <v>436.20000000000027</v>
      </c>
      <c r="O47" s="1">
        <f t="shared" si="4"/>
        <v>156</v>
      </c>
      <c r="P47" s="5">
        <f t="shared" si="9"/>
        <v>322.79999999999973</v>
      </c>
      <c r="Q47" s="5"/>
      <c r="R47" s="1"/>
      <c r="S47" s="1">
        <f t="shared" si="6"/>
        <v>10</v>
      </c>
      <c r="T47" s="1">
        <f t="shared" si="7"/>
        <v>7.9307692307692328</v>
      </c>
      <c r="U47" s="1">
        <v>158</v>
      </c>
      <c r="V47" s="1">
        <v>157.19999999999999</v>
      </c>
      <c r="W47" s="1">
        <v>130.4</v>
      </c>
      <c r="X47" s="1">
        <v>144</v>
      </c>
      <c r="Y47" s="1">
        <v>166.4</v>
      </c>
      <c r="Z47" s="1">
        <v>174.2</v>
      </c>
      <c r="AA47" s="1" t="s">
        <v>73</v>
      </c>
      <c r="AB47" s="1">
        <f t="shared" si="11"/>
        <v>129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208.857</v>
      </c>
      <c r="D48" s="1">
        <v>542.50599999999997</v>
      </c>
      <c r="E48" s="1">
        <v>373.37599999999998</v>
      </c>
      <c r="F48" s="1">
        <v>338.13499999999999</v>
      </c>
      <c r="G48" s="6">
        <v>1</v>
      </c>
      <c r="H48" s="1">
        <v>40</v>
      </c>
      <c r="I48" s="1" t="s">
        <v>33</v>
      </c>
      <c r="J48" s="1">
        <v>375.95</v>
      </c>
      <c r="K48" s="1">
        <f t="shared" si="10"/>
        <v>-2.5740000000000123</v>
      </c>
      <c r="L48" s="1"/>
      <c r="M48" s="1"/>
      <c r="N48" s="1"/>
      <c r="O48" s="1">
        <f t="shared" si="4"/>
        <v>74.67519999999999</v>
      </c>
      <c r="P48" s="5">
        <f t="shared" si="9"/>
        <v>408.61699999999996</v>
      </c>
      <c r="Q48" s="5"/>
      <c r="R48" s="1"/>
      <c r="S48" s="1">
        <f t="shared" si="6"/>
        <v>10</v>
      </c>
      <c r="T48" s="1">
        <f t="shared" si="7"/>
        <v>4.5280762555707925</v>
      </c>
      <c r="U48" s="1">
        <v>60.162199999999999</v>
      </c>
      <c r="V48" s="1">
        <v>70.789200000000008</v>
      </c>
      <c r="W48" s="1">
        <v>60.181399999999996</v>
      </c>
      <c r="X48" s="1">
        <v>51.555399999999999</v>
      </c>
      <c r="Y48" s="1">
        <v>47.476999999999997</v>
      </c>
      <c r="Z48" s="1">
        <v>58.422199999999997</v>
      </c>
      <c r="AA48" s="1"/>
      <c r="AB48" s="1">
        <f t="shared" si="11"/>
        <v>409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39</v>
      </c>
      <c r="C49" s="1">
        <v>729</v>
      </c>
      <c r="D49" s="1">
        <v>1134</v>
      </c>
      <c r="E49" s="1">
        <v>951</v>
      </c>
      <c r="F49" s="1">
        <v>728</v>
      </c>
      <c r="G49" s="6">
        <v>0.35</v>
      </c>
      <c r="H49" s="1">
        <v>40</v>
      </c>
      <c r="I49" s="1" t="s">
        <v>33</v>
      </c>
      <c r="J49" s="1">
        <v>962</v>
      </c>
      <c r="K49" s="1">
        <f t="shared" si="10"/>
        <v>-11</v>
      </c>
      <c r="L49" s="1"/>
      <c r="M49" s="1"/>
      <c r="N49" s="1">
        <v>572.60000000000014</v>
      </c>
      <c r="O49" s="1">
        <f t="shared" si="4"/>
        <v>190.2</v>
      </c>
      <c r="P49" s="5">
        <f t="shared" si="9"/>
        <v>601.39999999999986</v>
      </c>
      <c r="Q49" s="5"/>
      <c r="R49" s="1"/>
      <c r="S49" s="1">
        <f t="shared" si="6"/>
        <v>10</v>
      </c>
      <c r="T49" s="1">
        <f t="shared" si="7"/>
        <v>6.8380651945320725</v>
      </c>
      <c r="U49" s="1">
        <v>180.4</v>
      </c>
      <c r="V49" s="1">
        <v>167.6</v>
      </c>
      <c r="W49" s="1">
        <v>135</v>
      </c>
      <c r="X49" s="1">
        <v>143</v>
      </c>
      <c r="Y49" s="1">
        <v>151</v>
      </c>
      <c r="Z49" s="1">
        <v>153.6</v>
      </c>
      <c r="AA49" s="1"/>
      <c r="AB49" s="1">
        <f t="shared" si="11"/>
        <v>210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39</v>
      </c>
      <c r="C50" s="1">
        <v>770</v>
      </c>
      <c r="D50" s="1">
        <v>1074</v>
      </c>
      <c r="E50" s="1">
        <v>754</v>
      </c>
      <c r="F50" s="1">
        <v>948</v>
      </c>
      <c r="G50" s="6">
        <v>0.4</v>
      </c>
      <c r="H50" s="1">
        <v>40</v>
      </c>
      <c r="I50" s="1" t="s">
        <v>33</v>
      </c>
      <c r="J50" s="1">
        <v>759</v>
      </c>
      <c r="K50" s="1">
        <f t="shared" si="10"/>
        <v>-5</v>
      </c>
      <c r="L50" s="1"/>
      <c r="M50" s="1"/>
      <c r="N50" s="1">
        <v>230.3599999999999</v>
      </c>
      <c r="O50" s="1">
        <f t="shared" si="4"/>
        <v>150.80000000000001</v>
      </c>
      <c r="P50" s="5">
        <f t="shared" si="9"/>
        <v>329.6400000000001</v>
      </c>
      <c r="Q50" s="5"/>
      <c r="R50" s="1"/>
      <c r="S50" s="1">
        <f t="shared" si="6"/>
        <v>10</v>
      </c>
      <c r="T50" s="1">
        <f t="shared" si="7"/>
        <v>7.8140583554376644</v>
      </c>
      <c r="U50" s="1">
        <v>165.4</v>
      </c>
      <c r="V50" s="1">
        <v>169.6</v>
      </c>
      <c r="W50" s="1">
        <v>150.6</v>
      </c>
      <c r="X50" s="1">
        <v>153.4</v>
      </c>
      <c r="Y50" s="1">
        <v>143.4</v>
      </c>
      <c r="Z50" s="1">
        <v>147</v>
      </c>
      <c r="AA50" s="1"/>
      <c r="AB50" s="1">
        <f t="shared" si="11"/>
        <v>132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782.65200000000004</v>
      </c>
      <c r="D51" s="1">
        <v>862.08799999999997</v>
      </c>
      <c r="E51" s="1">
        <v>902.36199999999997</v>
      </c>
      <c r="F51" s="1">
        <v>569.68700000000001</v>
      </c>
      <c r="G51" s="6">
        <v>1</v>
      </c>
      <c r="H51" s="1">
        <v>50</v>
      </c>
      <c r="I51" s="1" t="s">
        <v>33</v>
      </c>
      <c r="J51" s="1">
        <v>873.65</v>
      </c>
      <c r="K51" s="1">
        <f t="shared" si="10"/>
        <v>28.711999999999989</v>
      </c>
      <c r="L51" s="1"/>
      <c r="M51" s="1"/>
      <c r="N51" s="1">
        <v>162.61160000000001</v>
      </c>
      <c r="O51" s="1">
        <f t="shared" si="4"/>
        <v>180.47239999999999</v>
      </c>
      <c r="P51" s="5">
        <f t="shared" si="9"/>
        <v>1072.4254000000001</v>
      </c>
      <c r="Q51" s="5"/>
      <c r="R51" s="1"/>
      <c r="S51" s="1">
        <f t="shared" si="6"/>
        <v>10.000000000000002</v>
      </c>
      <c r="T51" s="1">
        <f t="shared" si="7"/>
        <v>4.057676409245957</v>
      </c>
      <c r="U51" s="1">
        <v>130.1576</v>
      </c>
      <c r="V51" s="1">
        <v>144.83580000000001</v>
      </c>
      <c r="W51" s="1">
        <v>150.5564</v>
      </c>
      <c r="X51" s="1">
        <v>137.10140000000001</v>
      </c>
      <c r="Y51" s="1">
        <v>113.50539999999999</v>
      </c>
      <c r="Z51" s="1">
        <v>158.53120000000001</v>
      </c>
      <c r="AA51" s="1"/>
      <c r="AB51" s="1">
        <f t="shared" si="11"/>
        <v>1072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908.13300000000004</v>
      </c>
      <c r="D52" s="1">
        <v>1228.943</v>
      </c>
      <c r="E52" s="1">
        <v>896.44</v>
      </c>
      <c r="F52" s="1">
        <v>1100.6590000000001</v>
      </c>
      <c r="G52" s="6">
        <v>1</v>
      </c>
      <c r="H52" s="1">
        <v>50</v>
      </c>
      <c r="I52" s="1" t="s">
        <v>33</v>
      </c>
      <c r="J52" s="1">
        <v>860.6</v>
      </c>
      <c r="K52" s="1">
        <f t="shared" si="10"/>
        <v>35.840000000000032</v>
      </c>
      <c r="L52" s="1"/>
      <c r="M52" s="1"/>
      <c r="N52" s="1">
        <v>452.44691999999992</v>
      </c>
      <c r="O52" s="1">
        <f t="shared" si="4"/>
        <v>179.28800000000001</v>
      </c>
      <c r="P52" s="5">
        <f t="shared" si="9"/>
        <v>239.77408000000014</v>
      </c>
      <c r="Q52" s="5"/>
      <c r="R52" s="1"/>
      <c r="S52" s="1">
        <f t="shared" si="6"/>
        <v>10</v>
      </c>
      <c r="T52" s="1">
        <f t="shared" si="7"/>
        <v>8.6626317433403237</v>
      </c>
      <c r="U52" s="1">
        <v>200.22559999999999</v>
      </c>
      <c r="V52" s="1">
        <v>198.1832</v>
      </c>
      <c r="W52" s="1">
        <v>168.94880000000001</v>
      </c>
      <c r="X52" s="1">
        <v>180.23820000000001</v>
      </c>
      <c r="Y52" s="1">
        <v>160.1662</v>
      </c>
      <c r="Z52" s="1">
        <v>193.06659999999999</v>
      </c>
      <c r="AA52" s="1"/>
      <c r="AB52" s="1">
        <f t="shared" si="11"/>
        <v>240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74.131</v>
      </c>
      <c r="D53" s="1">
        <v>49.82</v>
      </c>
      <c r="E53" s="1">
        <v>51.353000000000002</v>
      </c>
      <c r="F53" s="1">
        <v>64.994</v>
      </c>
      <c r="G53" s="6">
        <v>1</v>
      </c>
      <c r="H53" s="1">
        <v>40</v>
      </c>
      <c r="I53" s="1" t="s">
        <v>33</v>
      </c>
      <c r="J53" s="1">
        <v>50.15</v>
      </c>
      <c r="K53" s="1">
        <f t="shared" si="10"/>
        <v>1.203000000000003</v>
      </c>
      <c r="L53" s="1"/>
      <c r="M53" s="1"/>
      <c r="N53" s="1"/>
      <c r="O53" s="1">
        <f t="shared" si="4"/>
        <v>10.2706</v>
      </c>
      <c r="P53" s="5">
        <f t="shared" si="9"/>
        <v>37.712000000000003</v>
      </c>
      <c r="Q53" s="5"/>
      <c r="R53" s="1"/>
      <c r="S53" s="1">
        <f t="shared" si="6"/>
        <v>10</v>
      </c>
      <c r="T53" s="1">
        <f t="shared" si="7"/>
        <v>6.3281599906529316</v>
      </c>
      <c r="U53" s="1">
        <v>8.0237999999999996</v>
      </c>
      <c r="V53" s="1">
        <v>11.2034</v>
      </c>
      <c r="W53" s="1">
        <v>5.1468000000000007</v>
      </c>
      <c r="X53" s="1">
        <v>2.2818000000000001</v>
      </c>
      <c r="Y53" s="1">
        <v>10.595800000000001</v>
      </c>
      <c r="Z53" s="1">
        <v>10.133800000000001</v>
      </c>
      <c r="AA53" s="1"/>
      <c r="AB53" s="1">
        <f t="shared" si="11"/>
        <v>38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7" t="s">
        <v>88</v>
      </c>
      <c r="B54" s="17" t="s">
        <v>32</v>
      </c>
      <c r="C54" s="17"/>
      <c r="D54" s="17"/>
      <c r="E54" s="17"/>
      <c r="F54" s="17"/>
      <c r="G54" s="18">
        <v>0</v>
      </c>
      <c r="H54" s="17">
        <v>40</v>
      </c>
      <c r="I54" s="17" t="s">
        <v>33</v>
      </c>
      <c r="J54" s="17"/>
      <c r="K54" s="17">
        <f t="shared" si="10"/>
        <v>0</v>
      </c>
      <c r="L54" s="17"/>
      <c r="M54" s="17"/>
      <c r="N54" s="17"/>
      <c r="O54" s="17">
        <f t="shared" si="4"/>
        <v>0</v>
      </c>
      <c r="P54" s="19"/>
      <c r="Q54" s="19"/>
      <c r="R54" s="17"/>
      <c r="S54" s="17" t="e">
        <f t="shared" si="6"/>
        <v>#DIV/0!</v>
      </c>
      <c r="T54" s="17" t="e">
        <f t="shared" si="7"/>
        <v>#DIV/0!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 t="s">
        <v>67</v>
      </c>
      <c r="AB54" s="17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65.677999999999997</v>
      </c>
      <c r="D55" s="1"/>
      <c r="E55" s="1">
        <v>31.539000000000001</v>
      </c>
      <c r="F55" s="1">
        <v>9.0559999999999992</v>
      </c>
      <c r="G55" s="6">
        <v>1</v>
      </c>
      <c r="H55" s="1">
        <v>40</v>
      </c>
      <c r="I55" s="1" t="s">
        <v>33</v>
      </c>
      <c r="J55" s="1">
        <v>34.25</v>
      </c>
      <c r="K55" s="1">
        <f t="shared" si="10"/>
        <v>-2.7109999999999985</v>
      </c>
      <c r="L55" s="1"/>
      <c r="M55" s="1"/>
      <c r="N55" s="1"/>
      <c r="O55" s="1">
        <f t="shared" si="4"/>
        <v>6.3078000000000003</v>
      </c>
      <c r="P55" s="5">
        <f t="shared" ref="P55:P76" si="12">10*O55-N55-F55</f>
        <v>54.022000000000006</v>
      </c>
      <c r="Q55" s="5"/>
      <c r="R55" s="1"/>
      <c r="S55" s="1">
        <f t="shared" si="6"/>
        <v>10</v>
      </c>
      <c r="T55" s="1">
        <f t="shared" si="7"/>
        <v>1.4356828054155171</v>
      </c>
      <c r="U55" s="1">
        <v>10.369400000000001</v>
      </c>
      <c r="V55" s="1">
        <v>14.577999999999999</v>
      </c>
      <c r="W55" s="1">
        <v>6.9189999999999996</v>
      </c>
      <c r="X55" s="1">
        <v>3.0364</v>
      </c>
      <c r="Y55" s="1">
        <v>10.452199999999999</v>
      </c>
      <c r="Z55" s="1">
        <v>11.21</v>
      </c>
      <c r="AA55" s="1"/>
      <c r="AB55" s="1">
        <f t="shared" si="11"/>
        <v>54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39</v>
      </c>
      <c r="C56" s="1">
        <v>982</v>
      </c>
      <c r="D56" s="1">
        <v>160</v>
      </c>
      <c r="E56" s="1">
        <v>573</v>
      </c>
      <c r="F56" s="1">
        <v>488</v>
      </c>
      <c r="G56" s="6">
        <v>0.45</v>
      </c>
      <c r="H56" s="1">
        <v>50</v>
      </c>
      <c r="I56" s="1" t="s">
        <v>33</v>
      </c>
      <c r="J56" s="1">
        <v>549</v>
      </c>
      <c r="K56" s="1">
        <f t="shared" si="10"/>
        <v>24</v>
      </c>
      <c r="L56" s="1"/>
      <c r="M56" s="1"/>
      <c r="N56" s="1">
        <v>62.400000000000091</v>
      </c>
      <c r="O56" s="1">
        <f t="shared" si="4"/>
        <v>114.6</v>
      </c>
      <c r="P56" s="5">
        <f t="shared" si="12"/>
        <v>595.59999999999991</v>
      </c>
      <c r="Q56" s="5"/>
      <c r="R56" s="1"/>
      <c r="S56" s="1">
        <f t="shared" si="6"/>
        <v>10</v>
      </c>
      <c r="T56" s="1">
        <f t="shared" si="7"/>
        <v>4.8027923211169297</v>
      </c>
      <c r="U56" s="1">
        <v>78.400000000000006</v>
      </c>
      <c r="V56" s="1">
        <v>67.400000000000006</v>
      </c>
      <c r="W56" s="1">
        <v>107</v>
      </c>
      <c r="X56" s="1">
        <v>128.6</v>
      </c>
      <c r="Y56" s="1">
        <v>112.2</v>
      </c>
      <c r="Z56" s="1">
        <v>78.8</v>
      </c>
      <c r="AA56" s="1" t="s">
        <v>91</v>
      </c>
      <c r="AB56" s="1">
        <f t="shared" si="11"/>
        <v>268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283.76100000000002</v>
      </c>
      <c r="D57" s="1">
        <v>376.09699999999998</v>
      </c>
      <c r="E57" s="1">
        <v>304.73200000000003</v>
      </c>
      <c r="F57" s="1">
        <v>312.72899999999998</v>
      </c>
      <c r="G57" s="6">
        <v>1</v>
      </c>
      <c r="H57" s="1">
        <v>40</v>
      </c>
      <c r="I57" s="1" t="s">
        <v>33</v>
      </c>
      <c r="J57" s="1">
        <v>294.8</v>
      </c>
      <c r="K57" s="1">
        <f t="shared" si="10"/>
        <v>9.9320000000000164</v>
      </c>
      <c r="L57" s="1"/>
      <c r="M57" s="1"/>
      <c r="N57" s="1"/>
      <c r="O57" s="1">
        <f t="shared" si="4"/>
        <v>60.946400000000004</v>
      </c>
      <c r="P57" s="5">
        <f t="shared" si="12"/>
        <v>296.73500000000007</v>
      </c>
      <c r="Q57" s="5"/>
      <c r="R57" s="1"/>
      <c r="S57" s="1">
        <f t="shared" si="6"/>
        <v>10</v>
      </c>
      <c r="T57" s="1">
        <f t="shared" si="7"/>
        <v>5.1312136565900524</v>
      </c>
      <c r="U57" s="1">
        <v>49.166400000000003</v>
      </c>
      <c r="V57" s="1">
        <v>59.008600000000001</v>
      </c>
      <c r="W57" s="1">
        <v>55.492800000000003</v>
      </c>
      <c r="X57" s="1">
        <v>49.242199999999997</v>
      </c>
      <c r="Y57" s="1">
        <v>56.499199999999988</v>
      </c>
      <c r="Z57" s="1">
        <v>58.775799999999997</v>
      </c>
      <c r="AA57" s="1"/>
      <c r="AB57" s="1">
        <f t="shared" si="11"/>
        <v>297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39</v>
      </c>
      <c r="C58" s="1"/>
      <c r="D58" s="1"/>
      <c r="E58" s="21">
        <f>18+E96</f>
        <v>364</v>
      </c>
      <c r="F58" s="21">
        <f>-18+F96</f>
        <v>598</v>
      </c>
      <c r="G58" s="6">
        <v>0.4</v>
      </c>
      <c r="H58" s="1">
        <v>40</v>
      </c>
      <c r="I58" s="1" t="s">
        <v>33</v>
      </c>
      <c r="J58" s="1">
        <v>18</v>
      </c>
      <c r="K58" s="1">
        <f t="shared" si="10"/>
        <v>346</v>
      </c>
      <c r="L58" s="1"/>
      <c r="M58" s="1"/>
      <c r="N58" s="1">
        <v>124.59999999999989</v>
      </c>
      <c r="O58" s="1">
        <f t="shared" si="4"/>
        <v>72.8</v>
      </c>
      <c r="P58" s="5">
        <f t="shared" si="12"/>
        <v>5.4000000000000909</v>
      </c>
      <c r="Q58" s="5"/>
      <c r="R58" s="1"/>
      <c r="S58" s="1">
        <f t="shared" si="6"/>
        <v>10</v>
      </c>
      <c r="T58" s="1">
        <f t="shared" si="7"/>
        <v>9.9258241758241752</v>
      </c>
      <c r="U58" s="1">
        <v>87.8</v>
      </c>
      <c r="V58" s="1">
        <v>96</v>
      </c>
      <c r="W58" s="1">
        <v>92.8</v>
      </c>
      <c r="X58" s="1">
        <v>90.8</v>
      </c>
      <c r="Y58" s="1">
        <v>97</v>
      </c>
      <c r="Z58" s="1">
        <v>75.8</v>
      </c>
      <c r="AA58" s="1" t="s">
        <v>94</v>
      </c>
      <c r="AB58" s="1">
        <f t="shared" si="11"/>
        <v>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>
        <v>259</v>
      </c>
      <c r="D59" s="1">
        <v>258</v>
      </c>
      <c r="E59" s="1">
        <v>217</v>
      </c>
      <c r="F59" s="1">
        <v>217</v>
      </c>
      <c r="G59" s="6">
        <v>0.4</v>
      </c>
      <c r="H59" s="1">
        <v>40</v>
      </c>
      <c r="I59" s="1" t="s">
        <v>33</v>
      </c>
      <c r="J59" s="1">
        <v>228</v>
      </c>
      <c r="K59" s="1">
        <f t="shared" si="10"/>
        <v>-11</v>
      </c>
      <c r="L59" s="1"/>
      <c r="M59" s="1"/>
      <c r="N59" s="1"/>
      <c r="O59" s="1">
        <f t="shared" si="4"/>
        <v>43.4</v>
      </c>
      <c r="P59" s="5">
        <f t="shared" si="12"/>
        <v>217</v>
      </c>
      <c r="Q59" s="5"/>
      <c r="R59" s="1"/>
      <c r="S59" s="1">
        <f t="shared" si="6"/>
        <v>10</v>
      </c>
      <c r="T59" s="1">
        <f t="shared" si="7"/>
        <v>5</v>
      </c>
      <c r="U59" s="1">
        <v>38</v>
      </c>
      <c r="V59" s="1">
        <v>43.2</v>
      </c>
      <c r="W59" s="1">
        <v>31.8</v>
      </c>
      <c r="X59" s="1">
        <v>29.6</v>
      </c>
      <c r="Y59" s="1">
        <v>36.799999999999997</v>
      </c>
      <c r="Z59" s="1">
        <v>37.799999999999997</v>
      </c>
      <c r="AA59" s="1"/>
      <c r="AB59" s="1">
        <f t="shared" si="11"/>
        <v>87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386.33600000000001</v>
      </c>
      <c r="D60" s="1">
        <v>856.46500000000003</v>
      </c>
      <c r="E60" s="1">
        <v>507.89800000000002</v>
      </c>
      <c r="F60" s="1">
        <v>624.30200000000002</v>
      </c>
      <c r="G60" s="6">
        <v>1</v>
      </c>
      <c r="H60" s="1">
        <v>55</v>
      </c>
      <c r="I60" s="1" t="s">
        <v>33</v>
      </c>
      <c r="J60" s="1">
        <v>487.1</v>
      </c>
      <c r="K60" s="1">
        <f t="shared" si="10"/>
        <v>20.798000000000002</v>
      </c>
      <c r="L60" s="1"/>
      <c r="M60" s="1"/>
      <c r="N60" s="1">
        <v>112.13159999999969</v>
      </c>
      <c r="O60" s="1">
        <f t="shared" si="4"/>
        <v>101.5796</v>
      </c>
      <c r="P60" s="5">
        <f t="shared" si="12"/>
        <v>279.36240000000032</v>
      </c>
      <c r="Q60" s="5"/>
      <c r="R60" s="1"/>
      <c r="S60" s="1">
        <f t="shared" si="6"/>
        <v>10</v>
      </c>
      <c r="T60" s="1">
        <f t="shared" si="7"/>
        <v>7.2498178768177839</v>
      </c>
      <c r="U60" s="1">
        <v>103.923</v>
      </c>
      <c r="V60" s="1">
        <v>111.319</v>
      </c>
      <c r="W60" s="1">
        <v>92.476599999999991</v>
      </c>
      <c r="X60" s="1">
        <v>81.790199999999999</v>
      </c>
      <c r="Y60" s="1">
        <v>95.732600000000005</v>
      </c>
      <c r="Z60" s="1">
        <v>109.4342</v>
      </c>
      <c r="AA60" s="1"/>
      <c r="AB60" s="1">
        <f t="shared" si="11"/>
        <v>279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865.12900000000002</v>
      </c>
      <c r="D61" s="1">
        <v>1519.8710000000001</v>
      </c>
      <c r="E61" s="1">
        <v>962.87199999999996</v>
      </c>
      <c r="F61" s="1">
        <v>1242.7760000000001</v>
      </c>
      <c r="G61" s="6">
        <v>1</v>
      </c>
      <c r="H61" s="1">
        <v>50</v>
      </c>
      <c r="I61" s="1" t="s">
        <v>33</v>
      </c>
      <c r="J61" s="1">
        <v>916.94</v>
      </c>
      <c r="K61" s="1">
        <f t="shared" si="10"/>
        <v>45.931999999999903</v>
      </c>
      <c r="L61" s="1"/>
      <c r="M61" s="1"/>
      <c r="N61" s="1">
        <v>511.45300000000032</v>
      </c>
      <c r="O61" s="1">
        <f t="shared" si="4"/>
        <v>192.5744</v>
      </c>
      <c r="P61" s="5">
        <f t="shared" si="12"/>
        <v>171.51499999999965</v>
      </c>
      <c r="Q61" s="5"/>
      <c r="R61" s="1"/>
      <c r="S61" s="1">
        <f t="shared" si="6"/>
        <v>10</v>
      </c>
      <c r="T61" s="1">
        <f t="shared" si="7"/>
        <v>9.1093572146661259</v>
      </c>
      <c r="U61" s="1">
        <v>226.11320000000001</v>
      </c>
      <c r="V61" s="1">
        <v>217.512</v>
      </c>
      <c r="W61" s="1">
        <v>182.8408</v>
      </c>
      <c r="X61" s="1">
        <v>182.53</v>
      </c>
      <c r="Y61" s="1">
        <v>172.65280000000001</v>
      </c>
      <c r="Z61" s="1">
        <v>212.82859999999999</v>
      </c>
      <c r="AA61" s="1"/>
      <c r="AB61" s="1">
        <f t="shared" si="11"/>
        <v>172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32</v>
      </c>
      <c r="C62" s="1">
        <v>144.38</v>
      </c>
      <c r="D62" s="1">
        <v>217.63</v>
      </c>
      <c r="E62" s="1">
        <v>158.84299999999999</v>
      </c>
      <c r="F62" s="1">
        <v>186.892</v>
      </c>
      <c r="G62" s="6">
        <v>1</v>
      </c>
      <c r="H62" s="1">
        <v>50</v>
      </c>
      <c r="I62" s="1" t="s">
        <v>33</v>
      </c>
      <c r="J62" s="1">
        <v>150.1</v>
      </c>
      <c r="K62" s="1">
        <f t="shared" si="10"/>
        <v>8.742999999999995</v>
      </c>
      <c r="L62" s="1"/>
      <c r="M62" s="1"/>
      <c r="N62" s="1"/>
      <c r="O62" s="1">
        <f t="shared" si="4"/>
        <v>31.768599999999999</v>
      </c>
      <c r="P62" s="5">
        <f t="shared" si="12"/>
        <v>130.79399999999998</v>
      </c>
      <c r="Q62" s="5"/>
      <c r="R62" s="1"/>
      <c r="S62" s="1">
        <f t="shared" si="6"/>
        <v>10</v>
      </c>
      <c r="T62" s="1">
        <f t="shared" si="7"/>
        <v>5.8829158351328044</v>
      </c>
      <c r="U62" s="1">
        <v>30.215599999999998</v>
      </c>
      <c r="V62" s="1">
        <v>32.6554</v>
      </c>
      <c r="W62" s="1">
        <v>31.0168</v>
      </c>
      <c r="X62" s="1">
        <v>28.2866</v>
      </c>
      <c r="Y62" s="1">
        <v>18.7256</v>
      </c>
      <c r="Z62" s="1">
        <v>25.3964</v>
      </c>
      <c r="AA62" s="1"/>
      <c r="AB62" s="1">
        <f t="shared" si="11"/>
        <v>131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39</v>
      </c>
      <c r="C63" s="1">
        <v>717</v>
      </c>
      <c r="D63" s="1">
        <v>150</v>
      </c>
      <c r="E63" s="1">
        <v>457</v>
      </c>
      <c r="F63" s="1">
        <v>351</v>
      </c>
      <c r="G63" s="6">
        <v>0.4</v>
      </c>
      <c r="H63" s="1">
        <v>50</v>
      </c>
      <c r="I63" s="1" t="s">
        <v>33</v>
      </c>
      <c r="J63" s="1">
        <v>437</v>
      </c>
      <c r="K63" s="1">
        <f t="shared" si="10"/>
        <v>20</v>
      </c>
      <c r="L63" s="1"/>
      <c r="M63" s="1"/>
      <c r="N63" s="1">
        <v>161.19999999999999</v>
      </c>
      <c r="O63" s="1">
        <f t="shared" si="4"/>
        <v>91.4</v>
      </c>
      <c r="P63" s="5">
        <f t="shared" si="12"/>
        <v>401.79999999999995</v>
      </c>
      <c r="Q63" s="5"/>
      <c r="R63" s="1"/>
      <c r="S63" s="1">
        <f t="shared" si="6"/>
        <v>10</v>
      </c>
      <c r="T63" s="1">
        <f t="shared" si="7"/>
        <v>5.6039387308533914</v>
      </c>
      <c r="U63" s="1">
        <v>68.2</v>
      </c>
      <c r="V63" s="1">
        <v>24.4</v>
      </c>
      <c r="W63" s="1">
        <v>22.6</v>
      </c>
      <c r="X63" s="1">
        <v>77.400000000000006</v>
      </c>
      <c r="Y63" s="1">
        <v>78.8</v>
      </c>
      <c r="Z63" s="1">
        <v>55.8</v>
      </c>
      <c r="AA63" s="1" t="s">
        <v>91</v>
      </c>
      <c r="AB63" s="1">
        <f t="shared" si="11"/>
        <v>161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39</v>
      </c>
      <c r="C64" s="1">
        <v>1328</v>
      </c>
      <c r="D64" s="1">
        <v>1554</v>
      </c>
      <c r="E64" s="1">
        <v>1122</v>
      </c>
      <c r="F64" s="1">
        <v>1556</v>
      </c>
      <c r="G64" s="6">
        <v>0.4</v>
      </c>
      <c r="H64" s="1">
        <v>40</v>
      </c>
      <c r="I64" s="1" t="s">
        <v>33</v>
      </c>
      <c r="J64" s="1">
        <v>1136</v>
      </c>
      <c r="K64" s="1">
        <f t="shared" si="10"/>
        <v>-14</v>
      </c>
      <c r="L64" s="1"/>
      <c r="M64" s="1"/>
      <c r="N64" s="1">
        <v>181.55999999999989</v>
      </c>
      <c r="O64" s="1">
        <f t="shared" si="4"/>
        <v>224.4</v>
      </c>
      <c r="P64" s="5">
        <f t="shared" si="12"/>
        <v>506.44000000000005</v>
      </c>
      <c r="Q64" s="5"/>
      <c r="R64" s="1"/>
      <c r="S64" s="1">
        <f t="shared" si="6"/>
        <v>10</v>
      </c>
      <c r="T64" s="1">
        <f t="shared" si="7"/>
        <v>7.7431372549019599</v>
      </c>
      <c r="U64" s="1">
        <v>245.4</v>
      </c>
      <c r="V64" s="1">
        <v>267.39999999999998</v>
      </c>
      <c r="W64" s="1">
        <v>264</v>
      </c>
      <c r="X64" s="1">
        <v>255.4</v>
      </c>
      <c r="Y64" s="1">
        <v>229</v>
      </c>
      <c r="Z64" s="1">
        <v>241.2</v>
      </c>
      <c r="AA64" s="1"/>
      <c r="AB64" s="1">
        <f t="shared" si="11"/>
        <v>203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39</v>
      </c>
      <c r="C65" s="1">
        <v>1183</v>
      </c>
      <c r="D65" s="1">
        <v>1410</v>
      </c>
      <c r="E65" s="1">
        <v>1028</v>
      </c>
      <c r="F65" s="1">
        <v>1356</v>
      </c>
      <c r="G65" s="6">
        <v>0.4</v>
      </c>
      <c r="H65" s="1">
        <v>40</v>
      </c>
      <c r="I65" s="1" t="s">
        <v>33</v>
      </c>
      <c r="J65" s="1">
        <v>1039</v>
      </c>
      <c r="K65" s="1">
        <f t="shared" si="10"/>
        <v>-11</v>
      </c>
      <c r="L65" s="1"/>
      <c r="M65" s="1"/>
      <c r="N65" s="1">
        <v>312.04000000000002</v>
      </c>
      <c r="O65" s="1">
        <f t="shared" si="4"/>
        <v>205.6</v>
      </c>
      <c r="P65" s="5">
        <f t="shared" si="12"/>
        <v>387.96000000000004</v>
      </c>
      <c r="Q65" s="5"/>
      <c r="R65" s="1"/>
      <c r="S65" s="1">
        <f t="shared" si="6"/>
        <v>10</v>
      </c>
      <c r="T65" s="1">
        <f t="shared" si="7"/>
        <v>8.1130350194552534</v>
      </c>
      <c r="U65" s="1">
        <v>230</v>
      </c>
      <c r="V65" s="1">
        <v>237.8</v>
      </c>
      <c r="W65" s="1">
        <v>223.2</v>
      </c>
      <c r="X65" s="1">
        <v>224.6</v>
      </c>
      <c r="Y65" s="1">
        <v>207.4</v>
      </c>
      <c r="Z65" s="1">
        <v>210</v>
      </c>
      <c r="AA65" s="1"/>
      <c r="AB65" s="1">
        <f t="shared" si="11"/>
        <v>155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32</v>
      </c>
      <c r="C66" s="1">
        <v>597.61199999999997</v>
      </c>
      <c r="D66" s="1">
        <v>855.98400000000004</v>
      </c>
      <c r="E66" s="1">
        <v>768.09900000000005</v>
      </c>
      <c r="F66" s="1">
        <v>614.65700000000004</v>
      </c>
      <c r="G66" s="6">
        <v>1</v>
      </c>
      <c r="H66" s="1">
        <v>40</v>
      </c>
      <c r="I66" s="1" t="s">
        <v>33</v>
      </c>
      <c r="J66" s="1">
        <v>741.05</v>
      </c>
      <c r="K66" s="1">
        <f t="shared" si="10"/>
        <v>27.049000000000092</v>
      </c>
      <c r="L66" s="1"/>
      <c r="M66" s="1"/>
      <c r="N66" s="1">
        <v>394.9196400000003</v>
      </c>
      <c r="O66" s="1">
        <f t="shared" si="4"/>
        <v>153.6198</v>
      </c>
      <c r="P66" s="5">
        <f t="shared" si="12"/>
        <v>526.62135999999953</v>
      </c>
      <c r="Q66" s="5"/>
      <c r="R66" s="1"/>
      <c r="S66" s="1">
        <f t="shared" si="6"/>
        <v>10</v>
      </c>
      <c r="T66" s="1">
        <f t="shared" si="7"/>
        <v>6.5719174221031427</v>
      </c>
      <c r="U66" s="1">
        <v>147.43260000000001</v>
      </c>
      <c r="V66" s="1">
        <v>136.51560000000001</v>
      </c>
      <c r="W66" s="1">
        <v>129.929</v>
      </c>
      <c r="X66" s="1">
        <v>125.38760000000001</v>
      </c>
      <c r="Y66" s="1">
        <v>125.85760000000001</v>
      </c>
      <c r="Z66" s="1">
        <v>142.18620000000001</v>
      </c>
      <c r="AA66" s="1"/>
      <c r="AB66" s="1">
        <f t="shared" si="11"/>
        <v>527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32</v>
      </c>
      <c r="C67" s="1">
        <v>539.83399999999995</v>
      </c>
      <c r="D67" s="1">
        <v>456.42399999999998</v>
      </c>
      <c r="E67" s="1">
        <v>594.17100000000005</v>
      </c>
      <c r="F67" s="1">
        <v>346.94499999999999</v>
      </c>
      <c r="G67" s="6">
        <v>1</v>
      </c>
      <c r="H67" s="1">
        <v>40</v>
      </c>
      <c r="I67" s="1" t="s">
        <v>33</v>
      </c>
      <c r="J67" s="1">
        <v>579.29999999999995</v>
      </c>
      <c r="K67" s="1">
        <f t="shared" si="10"/>
        <v>14.871000000000095</v>
      </c>
      <c r="L67" s="1"/>
      <c r="M67" s="1"/>
      <c r="N67" s="1">
        <v>290.21500000000032</v>
      </c>
      <c r="O67" s="1">
        <f t="shared" si="4"/>
        <v>118.83420000000001</v>
      </c>
      <c r="P67" s="5">
        <f t="shared" si="12"/>
        <v>551.18199999999979</v>
      </c>
      <c r="Q67" s="5"/>
      <c r="R67" s="1"/>
      <c r="S67" s="1">
        <f t="shared" si="6"/>
        <v>10</v>
      </c>
      <c r="T67" s="1">
        <f t="shared" si="7"/>
        <v>5.3617561274447949</v>
      </c>
      <c r="U67" s="1">
        <v>101.81100000000001</v>
      </c>
      <c r="V67" s="1">
        <v>93.277000000000001</v>
      </c>
      <c r="W67" s="1">
        <v>94.835000000000008</v>
      </c>
      <c r="X67" s="1">
        <v>94.407799999999995</v>
      </c>
      <c r="Y67" s="1">
        <v>91.874800000000008</v>
      </c>
      <c r="Z67" s="1">
        <v>106.5908</v>
      </c>
      <c r="AA67" s="1"/>
      <c r="AB67" s="1">
        <f t="shared" si="11"/>
        <v>551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32</v>
      </c>
      <c r="C68" s="1">
        <v>563.20399999999995</v>
      </c>
      <c r="D68" s="1">
        <v>511.863</v>
      </c>
      <c r="E68" s="1">
        <v>707.63900000000001</v>
      </c>
      <c r="F68" s="1">
        <v>297.58499999999998</v>
      </c>
      <c r="G68" s="6">
        <v>1</v>
      </c>
      <c r="H68" s="1">
        <v>40</v>
      </c>
      <c r="I68" s="1" t="s">
        <v>33</v>
      </c>
      <c r="J68" s="1">
        <v>677.85</v>
      </c>
      <c r="K68" s="1">
        <f t="shared" si="10"/>
        <v>29.788999999999987</v>
      </c>
      <c r="L68" s="1"/>
      <c r="M68" s="1"/>
      <c r="N68" s="1">
        <v>251.34736000000009</v>
      </c>
      <c r="O68" s="1">
        <f t="shared" si="4"/>
        <v>141.52780000000001</v>
      </c>
      <c r="P68" s="5">
        <f t="shared" si="12"/>
        <v>866.34564</v>
      </c>
      <c r="Q68" s="5"/>
      <c r="R68" s="1"/>
      <c r="S68" s="1">
        <f t="shared" si="6"/>
        <v>10</v>
      </c>
      <c r="T68" s="1">
        <f t="shared" si="7"/>
        <v>3.8786186176850057</v>
      </c>
      <c r="U68" s="1">
        <v>102.6694</v>
      </c>
      <c r="V68" s="1">
        <v>99.179200000000009</v>
      </c>
      <c r="W68" s="1">
        <v>105.0478</v>
      </c>
      <c r="X68" s="1">
        <v>101.75539999999999</v>
      </c>
      <c r="Y68" s="1">
        <v>99.873000000000005</v>
      </c>
      <c r="Z68" s="1">
        <v>113.4984</v>
      </c>
      <c r="AA68" s="1"/>
      <c r="AB68" s="1">
        <f t="shared" si="11"/>
        <v>866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32</v>
      </c>
      <c r="C69" s="1">
        <v>196.57</v>
      </c>
      <c r="D69" s="1">
        <v>166.22900000000001</v>
      </c>
      <c r="E69" s="1">
        <v>165.99799999999999</v>
      </c>
      <c r="F69" s="1">
        <v>161.029</v>
      </c>
      <c r="G69" s="6">
        <v>1</v>
      </c>
      <c r="H69" s="1">
        <v>30</v>
      </c>
      <c r="I69" s="1" t="s">
        <v>33</v>
      </c>
      <c r="J69" s="1">
        <v>146.19999999999999</v>
      </c>
      <c r="K69" s="1">
        <f t="shared" si="10"/>
        <v>19.798000000000002</v>
      </c>
      <c r="L69" s="1"/>
      <c r="M69" s="1"/>
      <c r="N69" s="1">
        <v>94.924980000000062</v>
      </c>
      <c r="O69" s="1">
        <f t="shared" si="4"/>
        <v>33.199599999999997</v>
      </c>
      <c r="P69" s="5">
        <f t="shared" si="12"/>
        <v>76.042019999999923</v>
      </c>
      <c r="Q69" s="5"/>
      <c r="R69" s="1"/>
      <c r="S69" s="1">
        <f t="shared" si="6"/>
        <v>10</v>
      </c>
      <c r="T69" s="1">
        <f t="shared" si="7"/>
        <v>7.7095501150616297</v>
      </c>
      <c r="U69" s="1">
        <v>34.766399999999997</v>
      </c>
      <c r="V69" s="1">
        <v>32.922600000000003</v>
      </c>
      <c r="W69" s="1">
        <v>30.4468</v>
      </c>
      <c r="X69" s="1">
        <v>34.142399999999988</v>
      </c>
      <c r="Y69" s="1">
        <v>38.569400000000002</v>
      </c>
      <c r="Z69" s="1">
        <v>36.005399999999987</v>
      </c>
      <c r="AA69" s="1" t="s">
        <v>73</v>
      </c>
      <c r="AB69" s="1">
        <f t="shared" si="11"/>
        <v>76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39</v>
      </c>
      <c r="C70" s="1">
        <v>269</v>
      </c>
      <c r="D70" s="1"/>
      <c r="E70" s="1">
        <v>110</v>
      </c>
      <c r="F70" s="1">
        <v>158</v>
      </c>
      <c r="G70" s="6">
        <v>0.6</v>
      </c>
      <c r="H70" s="1">
        <v>55</v>
      </c>
      <c r="I70" s="1" t="s">
        <v>33</v>
      </c>
      <c r="J70" s="1">
        <v>110</v>
      </c>
      <c r="K70" s="1">
        <f t="shared" ref="K70:K96" si="13">E70-J70</f>
        <v>0</v>
      </c>
      <c r="L70" s="1"/>
      <c r="M70" s="1"/>
      <c r="N70" s="1">
        <v>78.399999999999977</v>
      </c>
      <c r="O70" s="1">
        <f t="shared" si="4"/>
        <v>22</v>
      </c>
      <c r="P70" s="5"/>
      <c r="Q70" s="5"/>
      <c r="R70" s="1"/>
      <c r="S70" s="1">
        <f t="shared" si="6"/>
        <v>10.745454545454544</v>
      </c>
      <c r="T70" s="1">
        <f t="shared" si="7"/>
        <v>10.745454545454544</v>
      </c>
      <c r="U70" s="1">
        <v>25.4</v>
      </c>
      <c r="V70" s="1">
        <v>23.8</v>
      </c>
      <c r="W70" s="1">
        <v>16.600000000000001</v>
      </c>
      <c r="X70" s="1">
        <v>28.6</v>
      </c>
      <c r="Y70" s="1">
        <v>23.4</v>
      </c>
      <c r="Z70" s="1">
        <v>14.2</v>
      </c>
      <c r="AA70" s="1"/>
      <c r="AB70" s="1">
        <f t="shared" ref="AB70:AB96" si="14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39</v>
      </c>
      <c r="C71" s="1">
        <v>780</v>
      </c>
      <c r="D71" s="1"/>
      <c r="E71" s="1">
        <v>276</v>
      </c>
      <c r="F71" s="1">
        <v>480</v>
      </c>
      <c r="G71" s="6">
        <v>0.35</v>
      </c>
      <c r="H71" s="1">
        <v>50</v>
      </c>
      <c r="I71" s="1" t="s">
        <v>33</v>
      </c>
      <c r="J71" s="1">
        <v>282</v>
      </c>
      <c r="K71" s="1">
        <f t="shared" si="13"/>
        <v>-6</v>
      </c>
      <c r="L71" s="1"/>
      <c r="M71" s="1"/>
      <c r="N71" s="1"/>
      <c r="O71" s="1">
        <f t="shared" ref="O71:O96" si="15">E71/5</f>
        <v>55.2</v>
      </c>
      <c r="P71" s="5">
        <f t="shared" si="12"/>
        <v>72</v>
      </c>
      <c r="Q71" s="5"/>
      <c r="R71" s="1"/>
      <c r="S71" s="1">
        <f t="shared" ref="S71:S96" si="16">(F71+N71+P71)/O71</f>
        <v>10</v>
      </c>
      <c r="T71" s="1">
        <f t="shared" ref="T71:T96" si="17">(F71+N71)/O71</f>
        <v>8.695652173913043</v>
      </c>
      <c r="U71" s="1">
        <v>52.2</v>
      </c>
      <c r="V71" s="1">
        <v>16.8</v>
      </c>
      <c r="W71" s="1">
        <v>0</v>
      </c>
      <c r="X71" s="1">
        <v>46.6</v>
      </c>
      <c r="Y71" s="1">
        <v>66.2</v>
      </c>
      <c r="Z71" s="1">
        <v>33.799999999999997</v>
      </c>
      <c r="AA71" s="1" t="s">
        <v>91</v>
      </c>
      <c r="AB71" s="1">
        <f t="shared" si="14"/>
        <v>25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39</v>
      </c>
      <c r="C72" s="1">
        <v>403</v>
      </c>
      <c r="D72" s="1">
        <v>280</v>
      </c>
      <c r="E72" s="1">
        <v>381</v>
      </c>
      <c r="F72" s="1">
        <v>215</v>
      </c>
      <c r="G72" s="6">
        <v>0.37</v>
      </c>
      <c r="H72" s="1">
        <v>50</v>
      </c>
      <c r="I72" s="1" t="s">
        <v>33</v>
      </c>
      <c r="J72" s="1">
        <v>363</v>
      </c>
      <c r="K72" s="1">
        <f t="shared" si="13"/>
        <v>18</v>
      </c>
      <c r="L72" s="1"/>
      <c r="M72" s="1"/>
      <c r="N72" s="1">
        <v>158.59999999999991</v>
      </c>
      <c r="O72" s="1">
        <f t="shared" si="15"/>
        <v>76.2</v>
      </c>
      <c r="P72" s="5">
        <f t="shared" si="12"/>
        <v>388.40000000000009</v>
      </c>
      <c r="Q72" s="5"/>
      <c r="R72" s="1"/>
      <c r="S72" s="1">
        <f t="shared" si="16"/>
        <v>10</v>
      </c>
      <c r="T72" s="1">
        <f t="shared" si="17"/>
        <v>4.9028871391076105</v>
      </c>
      <c r="U72" s="1">
        <v>58.4</v>
      </c>
      <c r="V72" s="1">
        <v>58.6</v>
      </c>
      <c r="W72" s="1">
        <v>65.2</v>
      </c>
      <c r="X72" s="1">
        <v>60.6</v>
      </c>
      <c r="Y72" s="1">
        <v>47.4</v>
      </c>
      <c r="Z72" s="1">
        <v>52.6</v>
      </c>
      <c r="AA72" s="1"/>
      <c r="AB72" s="1">
        <f t="shared" si="14"/>
        <v>144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39</v>
      </c>
      <c r="C73" s="1">
        <v>106</v>
      </c>
      <c r="D73" s="1">
        <v>60</v>
      </c>
      <c r="E73" s="1">
        <v>58</v>
      </c>
      <c r="F73" s="1">
        <v>91</v>
      </c>
      <c r="G73" s="6">
        <v>0.4</v>
      </c>
      <c r="H73" s="1">
        <v>30</v>
      </c>
      <c r="I73" s="1" t="s">
        <v>33</v>
      </c>
      <c r="J73" s="1">
        <v>58</v>
      </c>
      <c r="K73" s="1">
        <f t="shared" si="13"/>
        <v>0</v>
      </c>
      <c r="L73" s="1"/>
      <c r="M73" s="1"/>
      <c r="N73" s="1">
        <v>10</v>
      </c>
      <c r="O73" s="1">
        <f t="shared" si="15"/>
        <v>11.6</v>
      </c>
      <c r="P73" s="5">
        <f t="shared" si="12"/>
        <v>15</v>
      </c>
      <c r="Q73" s="5"/>
      <c r="R73" s="1"/>
      <c r="S73" s="1">
        <f t="shared" si="16"/>
        <v>10</v>
      </c>
      <c r="T73" s="1">
        <f t="shared" si="17"/>
        <v>8.7068965517241388</v>
      </c>
      <c r="U73" s="1">
        <v>11.8</v>
      </c>
      <c r="V73" s="1">
        <v>12.4</v>
      </c>
      <c r="W73" s="1">
        <v>15</v>
      </c>
      <c r="X73" s="1">
        <v>14.4</v>
      </c>
      <c r="Y73" s="1">
        <v>8.8000000000000007</v>
      </c>
      <c r="Z73" s="1">
        <v>3.4</v>
      </c>
      <c r="AA73" s="1"/>
      <c r="AB73" s="1">
        <f t="shared" si="14"/>
        <v>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39</v>
      </c>
      <c r="C74" s="1">
        <v>530</v>
      </c>
      <c r="D74" s="1">
        <v>264</v>
      </c>
      <c r="E74" s="1">
        <v>311</v>
      </c>
      <c r="F74" s="1">
        <v>340</v>
      </c>
      <c r="G74" s="6">
        <v>0.6</v>
      </c>
      <c r="H74" s="1">
        <v>55</v>
      </c>
      <c r="I74" s="1" t="s">
        <v>33</v>
      </c>
      <c r="J74" s="1">
        <v>309</v>
      </c>
      <c r="K74" s="1">
        <f t="shared" si="13"/>
        <v>2</v>
      </c>
      <c r="L74" s="1"/>
      <c r="M74" s="1"/>
      <c r="N74" s="1">
        <v>230</v>
      </c>
      <c r="O74" s="1">
        <f t="shared" si="15"/>
        <v>62.2</v>
      </c>
      <c r="P74" s="5">
        <f t="shared" si="12"/>
        <v>52</v>
      </c>
      <c r="Q74" s="5"/>
      <c r="R74" s="1"/>
      <c r="S74" s="1">
        <f t="shared" si="16"/>
        <v>10</v>
      </c>
      <c r="T74" s="1">
        <f t="shared" si="17"/>
        <v>9.163987138263666</v>
      </c>
      <c r="U74" s="1">
        <v>71</v>
      </c>
      <c r="V74" s="1">
        <v>64.8</v>
      </c>
      <c r="W74" s="1">
        <v>54.2</v>
      </c>
      <c r="X74" s="1">
        <v>60.4</v>
      </c>
      <c r="Y74" s="1">
        <v>59</v>
      </c>
      <c r="Z74" s="1">
        <v>49.4</v>
      </c>
      <c r="AA74" s="1" t="s">
        <v>73</v>
      </c>
      <c r="AB74" s="1">
        <f t="shared" si="14"/>
        <v>31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39</v>
      </c>
      <c r="C75" s="1">
        <v>186</v>
      </c>
      <c r="D75" s="1"/>
      <c r="E75" s="1">
        <v>164</v>
      </c>
      <c r="F75" s="1">
        <v>7</v>
      </c>
      <c r="G75" s="6">
        <v>0.45</v>
      </c>
      <c r="H75" s="1">
        <v>40</v>
      </c>
      <c r="I75" s="1" t="s">
        <v>33</v>
      </c>
      <c r="J75" s="1">
        <v>171</v>
      </c>
      <c r="K75" s="1">
        <f t="shared" si="13"/>
        <v>-7</v>
      </c>
      <c r="L75" s="1"/>
      <c r="M75" s="1"/>
      <c r="N75" s="1">
        <v>85.600000000000023</v>
      </c>
      <c r="O75" s="1">
        <f t="shared" si="15"/>
        <v>32.799999999999997</v>
      </c>
      <c r="P75" s="5">
        <f t="shared" si="12"/>
        <v>235.39999999999998</v>
      </c>
      <c r="Q75" s="5"/>
      <c r="R75" s="1"/>
      <c r="S75" s="1">
        <f t="shared" si="16"/>
        <v>10</v>
      </c>
      <c r="T75" s="1">
        <f t="shared" si="17"/>
        <v>2.823170731707318</v>
      </c>
      <c r="U75" s="1">
        <v>16.600000000000001</v>
      </c>
      <c r="V75" s="1">
        <v>2.4</v>
      </c>
      <c r="W75" s="1">
        <v>3.6</v>
      </c>
      <c r="X75" s="1">
        <v>16.8</v>
      </c>
      <c r="Y75" s="1">
        <v>21.6</v>
      </c>
      <c r="Z75" s="1">
        <v>9.6</v>
      </c>
      <c r="AA75" s="1" t="s">
        <v>112</v>
      </c>
      <c r="AB75" s="1">
        <f t="shared" si="14"/>
        <v>106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39</v>
      </c>
      <c r="C76" s="1">
        <v>307</v>
      </c>
      <c r="D76" s="1">
        <v>102</v>
      </c>
      <c r="E76" s="1">
        <v>154</v>
      </c>
      <c r="F76" s="1">
        <v>196</v>
      </c>
      <c r="G76" s="6">
        <v>0.4</v>
      </c>
      <c r="H76" s="1">
        <v>50</v>
      </c>
      <c r="I76" s="1" t="s">
        <v>33</v>
      </c>
      <c r="J76" s="1">
        <v>164</v>
      </c>
      <c r="K76" s="1">
        <f t="shared" si="13"/>
        <v>-10</v>
      </c>
      <c r="L76" s="1"/>
      <c r="M76" s="1"/>
      <c r="N76" s="1">
        <v>60.600000000000023</v>
      </c>
      <c r="O76" s="1">
        <f t="shared" si="15"/>
        <v>30.8</v>
      </c>
      <c r="P76" s="5">
        <f t="shared" si="12"/>
        <v>51.399999999999977</v>
      </c>
      <c r="Q76" s="5"/>
      <c r="R76" s="1"/>
      <c r="S76" s="1">
        <f t="shared" si="16"/>
        <v>10</v>
      </c>
      <c r="T76" s="1">
        <f t="shared" si="17"/>
        <v>8.3311688311688314</v>
      </c>
      <c r="U76" s="1">
        <v>32.6</v>
      </c>
      <c r="V76" s="1">
        <v>34.6</v>
      </c>
      <c r="W76" s="1">
        <v>19.2</v>
      </c>
      <c r="X76" s="1">
        <v>18</v>
      </c>
      <c r="Y76" s="1">
        <v>19.600000000000001</v>
      </c>
      <c r="Z76" s="1">
        <v>20.399999999999999</v>
      </c>
      <c r="AA76" s="1"/>
      <c r="AB76" s="1">
        <f t="shared" si="14"/>
        <v>21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114</v>
      </c>
      <c r="B77" s="14" t="s">
        <v>39</v>
      </c>
      <c r="C77" s="14">
        <v>1</v>
      </c>
      <c r="D77" s="14">
        <v>4</v>
      </c>
      <c r="E77" s="14">
        <v>5</v>
      </c>
      <c r="F77" s="14"/>
      <c r="G77" s="15">
        <v>0</v>
      </c>
      <c r="H77" s="14" t="e">
        <v>#N/A</v>
      </c>
      <c r="I77" s="14" t="s">
        <v>115</v>
      </c>
      <c r="J77" s="14">
        <v>5</v>
      </c>
      <c r="K77" s="14">
        <f t="shared" si="13"/>
        <v>0</v>
      </c>
      <c r="L77" s="14"/>
      <c r="M77" s="14"/>
      <c r="N77" s="14"/>
      <c r="O77" s="14">
        <f t="shared" si="15"/>
        <v>1</v>
      </c>
      <c r="P77" s="16"/>
      <c r="Q77" s="16"/>
      <c r="R77" s="14"/>
      <c r="S77" s="14">
        <f t="shared" si="16"/>
        <v>0</v>
      </c>
      <c r="T77" s="14">
        <f t="shared" si="17"/>
        <v>0</v>
      </c>
      <c r="U77" s="14">
        <v>1</v>
      </c>
      <c r="V77" s="14">
        <v>9.1999999999999993</v>
      </c>
      <c r="W77" s="14">
        <v>12.2</v>
      </c>
      <c r="X77" s="14">
        <v>4.8</v>
      </c>
      <c r="Y77" s="14">
        <v>3.4</v>
      </c>
      <c r="Z77" s="14">
        <v>2.2000000000000002</v>
      </c>
      <c r="AA77" s="14"/>
      <c r="AB77" s="14">
        <f t="shared" si="1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39</v>
      </c>
      <c r="C78" s="1">
        <v>137</v>
      </c>
      <c r="D78" s="1"/>
      <c r="E78" s="1">
        <v>87</v>
      </c>
      <c r="F78" s="1">
        <v>49</v>
      </c>
      <c r="G78" s="6">
        <v>0.11</v>
      </c>
      <c r="H78" s="1">
        <v>150</v>
      </c>
      <c r="I78" s="1" t="s">
        <v>33</v>
      </c>
      <c r="J78" s="1">
        <v>92</v>
      </c>
      <c r="K78" s="1">
        <f t="shared" si="13"/>
        <v>-5</v>
      </c>
      <c r="L78" s="1"/>
      <c r="M78" s="1"/>
      <c r="N78" s="1"/>
      <c r="O78" s="1">
        <f t="shared" si="15"/>
        <v>17.399999999999999</v>
      </c>
      <c r="P78" s="5">
        <f t="shared" ref="P78:P83" si="18">10*O78-N78-F78</f>
        <v>125</v>
      </c>
      <c r="Q78" s="5"/>
      <c r="R78" s="1"/>
      <c r="S78" s="1">
        <f t="shared" si="16"/>
        <v>10</v>
      </c>
      <c r="T78" s="1">
        <f t="shared" si="17"/>
        <v>2.8160919540229887</v>
      </c>
      <c r="U78" s="1">
        <v>0.6</v>
      </c>
      <c r="V78" s="1">
        <v>0.2</v>
      </c>
      <c r="W78" s="1">
        <v>1.6</v>
      </c>
      <c r="X78" s="1">
        <v>1.4</v>
      </c>
      <c r="Y78" s="1">
        <v>0.6</v>
      </c>
      <c r="Z78" s="1">
        <v>0.4</v>
      </c>
      <c r="AA78" s="1"/>
      <c r="AB78" s="1">
        <f t="shared" si="14"/>
        <v>14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39</v>
      </c>
      <c r="C79" s="1">
        <v>129</v>
      </c>
      <c r="D79" s="1">
        <v>15</v>
      </c>
      <c r="E79" s="1">
        <v>124</v>
      </c>
      <c r="F79" s="1">
        <v>-2</v>
      </c>
      <c r="G79" s="6">
        <v>0.06</v>
      </c>
      <c r="H79" s="1">
        <v>60</v>
      </c>
      <c r="I79" s="1" t="s">
        <v>33</v>
      </c>
      <c r="J79" s="1">
        <v>127</v>
      </c>
      <c r="K79" s="1">
        <f t="shared" si="13"/>
        <v>-3</v>
      </c>
      <c r="L79" s="1"/>
      <c r="M79" s="1"/>
      <c r="N79" s="1">
        <v>86.6</v>
      </c>
      <c r="O79" s="1">
        <f t="shared" si="15"/>
        <v>24.8</v>
      </c>
      <c r="P79" s="5">
        <f t="shared" si="18"/>
        <v>163.4</v>
      </c>
      <c r="Q79" s="5"/>
      <c r="R79" s="1"/>
      <c r="S79" s="1">
        <f t="shared" si="16"/>
        <v>10</v>
      </c>
      <c r="T79" s="1">
        <f t="shared" si="17"/>
        <v>3.411290322580645</v>
      </c>
      <c r="U79" s="1">
        <v>15.6</v>
      </c>
      <c r="V79" s="1">
        <v>18.2</v>
      </c>
      <c r="W79" s="1">
        <v>23.2</v>
      </c>
      <c r="X79" s="1">
        <v>19.2</v>
      </c>
      <c r="Y79" s="1">
        <v>23.8</v>
      </c>
      <c r="Z79" s="1">
        <v>25.2</v>
      </c>
      <c r="AA79" s="1"/>
      <c r="AB79" s="1">
        <f t="shared" si="14"/>
        <v>10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39</v>
      </c>
      <c r="C80" s="1">
        <v>54</v>
      </c>
      <c r="D80" s="1"/>
      <c r="E80" s="1">
        <v>40</v>
      </c>
      <c r="F80" s="1">
        <v>1</v>
      </c>
      <c r="G80" s="6">
        <v>0.15</v>
      </c>
      <c r="H80" s="1">
        <v>60</v>
      </c>
      <c r="I80" s="1" t="s">
        <v>33</v>
      </c>
      <c r="J80" s="1">
        <v>52</v>
      </c>
      <c r="K80" s="1">
        <f t="shared" si="13"/>
        <v>-12</v>
      </c>
      <c r="L80" s="1"/>
      <c r="M80" s="1"/>
      <c r="N80" s="1">
        <v>135.80000000000001</v>
      </c>
      <c r="O80" s="1">
        <f t="shared" si="15"/>
        <v>8</v>
      </c>
      <c r="P80" s="5"/>
      <c r="Q80" s="5"/>
      <c r="R80" s="1"/>
      <c r="S80" s="1">
        <f t="shared" si="16"/>
        <v>17.100000000000001</v>
      </c>
      <c r="T80" s="1">
        <f t="shared" si="17"/>
        <v>17.100000000000001</v>
      </c>
      <c r="U80" s="1">
        <v>17.2</v>
      </c>
      <c r="V80" s="1">
        <v>12.6</v>
      </c>
      <c r="W80" s="1">
        <v>4.4000000000000004</v>
      </c>
      <c r="X80" s="1">
        <v>5.2</v>
      </c>
      <c r="Y80" s="1">
        <v>10</v>
      </c>
      <c r="Z80" s="1">
        <v>8.8000000000000007</v>
      </c>
      <c r="AA80" s="1" t="s">
        <v>119</v>
      </c>
      <c r="AB80" s="1">
        <f t="shared" si="1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122.41500000000001</v>
      </c>
      <c r="D81" s="1">
        <v>137.32</v>
      </c>
      <c r="E81" s="1">
        <v>145.136</v>
      </c>
      <c r="F81" s="1">
        <v>98.66</v>
      </c>
      <c r="G81" s="6">
        <v>1</v>
      </c>
      <c r="H81" s="1">
        <v>55</v>
      </c>
      <c r="I81" s="1" t="s">
        <v>33</v>
      </c>
      <c r="J81" s="1">
        <v>145.1</v>
      </c>
      <c r="K81" s="1">
        <f t="shared" si="13"/>
        <v>3.6000000000001364E-2</v>
      </c>
      <c r="L81" s="1"/>
      <c r="M81" s="1"/>
      <c r="N81" s="1">
        <v>140.89580000000001</v>
      </c>
      <c r="O81" s="1">
        <f t="shared" si="15"/>
        <v>29.027200000000001</v>
      </c>
      <c r="P81" s="5">
        <f t="shared" si="18"/>
        <v>50.716199999999986</v>
      </c>
      <c r="Q81" s="5"/>
      <c r="R81" s="1"/>
      <c r="S81" s="1">
        <f t="shared" si="16"/>
        <v>10</v>
      </c>
      <c r="T81" s="1">
        <f t="shared" si="17"/>
        <v>8.2528042663432917</v>
      </c>
      <c r="U81" s="1">
        <v>30.323799999999999</v>
      </c>
      <c r="V81" s="1">
        <v>23.129799999999999</v>
      </c>
      <c r="W81" s="1">
        <v>17.3964</v>
      </c>
      <c r="X81" s="1">
        <v>19.855599999999999</v>
      </c>
      <c r="Y81" s="1">
        <v>21.050799999999999</v>
      </c>
      <c r="Z81" s="1">
        <v>21.970400000000001</v>
      </c>
      <c r="AA81" s="1"/>
      <c r="AB81" s="1">
        <f t="shared" si="14"/>
        <v>51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39</v>
      </c>
      <c r="C82" s="1">
        <v>162</v>
      </c>
      <c r="D82" s="1"/>
      <c r="E82" s="1">
        <v>74</v>
      </c>
      <c r="F82" s="1">
        <v>69</v>
      </c>
      <c r="G82" s="6">
        <v>0.4</v>
      </c>
      <c r="H82" s="1">
        <v>55</v>
      </c>
      <c r="I82" s="1" t="s">
        <v>33</v>
      </c>
      <c r="J82" s="1">
        <v>60</v>
      </c>
      <c r="K82" s="1">
        <f t="shared" si="13"/>
        <v>14</v>
      </c>
      <c r="L82" s="1"/>
      <c r="M82" s="1"/>
      <c r="N82" s="1"/>
      <c r="O82" s="1">
        <f t="shared" si="15"/>
        <v>14.8</v>
      </c>
      <c r="P82" s="5">
        <f t="shared" si="18"/>
        <v>79</v>
      </c>
      <c r="Q82" s="5"/>
      <c r="R82" s="1"/>
      <c r="S82" s="1">
        <f t="shared" si="16"/>
        <v>10</v>
      </c>
      <c r="T82" s="1">
        <f t="shared" si="17"/>
        <v>4.6621621621621623</v>
      </c>
      <c r="U82" s="1">
        <v>7.4</v>
      </c>
      <c r="V82" s="1">
        <v>7</v>
      </c>
      <c r="W82" s="1">
        <v>4.5999999999999996</v>
      </c>
      <c r="X82" s="1">
        <v>4.5999999999999996</v>
      </c>
      <c r="Y82" s="1">
        <v>18.399999999999999</v>
      </c>
      <c r="Z82" s="1">
        <v>18.399999999999999</v>
      </c>
      <c r="AA82" s="1"/>
      <c r="AB82" s="1">
        <f t="shared" si="14"/>
        <v>32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594.58500000000004</v>
      </c>
      <c r="D83" s="1">
        <v>224.958</v>
      </c>
      <c r="E83" s="1">
        <v>438.13900000000001</v>
      </c>
      <c r="F83" s="1">
        <v>343.35300000000001</v>
      </c>
      <c r="G83" s="6">
        <v>1</v>
      </c>
      <c r="H83" s="1">
        <v>55</v>
      </c>
      <c r="I83" s="1" t="s">
        <v>33</v>
      </c>
      <c r="J83" s="1">
        <v>383.8</v>
      </c>
      <c r="K83" s="1">
        <f t="shared" si="13"/>
        <v>54.338999999999999</v>
      </c>
      <c r="L83" s="1"/>
      <c r="M83" s="1"/>
      <c r="N83" s="1">
        <v>315.59819999999968</v>
      </c>
      <c r="O83" s="1">
        <f t="shared" si="15"/>
        <v>87.627800000000008</v>
      </c>
      <c r="P83" s="5">
        <f t="shared" si="18"/>
        <v>217.32680000000033</v>
      </c>
      <c r="Q83" s="5"/>
      <c r="R83" s="1"/>
      <c r="S83" s="1">
        <f t="shared" si="16"/>
        <v>10</v>
      </c>
      <c r="T83" s="1">
        <f t="shared" si="17"/>
        <v>7.519887524278821</v>
      </c>
      <c r="U83" s="1">
        <v>84.878599999999992</v>
      </c>
      <c r="V83" s="1">
        <v>75.385400000000004</v>
      </c>
      <c r="W83" s="1">
        <v>77.515999999999991</v>
      </c>
      <c r="X83" s="1">
        <v>76.613599999999991</v>
      </c>
      <c r="Y83" s="1">
        <v>92.018600000000006</v>
      </c>
      <c r="Z83" s="1">
        <v>119.47880000000001</v>
      </c>
      <c r="AA83" s="1"/>
      <c r="AB83" s="1">
        <f t="shared" si="14"/>
        <v>217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123</v>
      </c>
      <c r="B84" s="17" t="s">
        <v>39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13"/>
        <v>0</v>
      </c>
      <c r="L84" s="17"/>
      <c r="M84" s="17"/>
      <c r="N84" s="17"/>
      <c r="O84" s="17">
        <f t="shared" si="15"/>
        <v>0</v>
      </c>
      <c r="P84" s="19"/>
      <c r="Q84" s="19"/>
      <c r="R84" s="17"/>
      <c r="S84" s="17" t="e">
        <f t="shared" si="16"/>
        <v>#DIV/0!</v>
      </c>
      <c r="T84" s="17" t="e">
        <f t="shared" si="17"/>
        <v>#DIV/0!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 t="s">
        <v>67</v>
      </c>
      <c r="AB84" s="17">
        <f t="shared" si="1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39</v>
      </c>
      <c r="C85" s="1">
        <v>6</v>
      </c>
      <c r="D85" s="1">
        <v>30</v>
      </c>
      <c r="E85" s="1">
        <v>3</v>
      </c>
      <c r="F85" s="1">
        <v>29</v>
      </c>
      <c r="G85" s="6">
        <v>0.4</v>
      </c>
      <c r="H85" s="1">
        <v>55</v>
      </c>
      <c r="I85" s="1" t="s">
        <v>33</v>
      </c>
      <c r="J85" s="1">
        <v>16</v>
      </c>
      <c r="K85" s="1">
        <f t="shared" si="13"/>
        <v>-13</v>
      </c>
      <c r="L85" s="1"/>
      <c r="M85" s="1"/>
      <c r="N85" s="1"/>
      <c r="O85" s="1">
        <f t="shared" si="15"/>
        <v>0.6</v>
      </c>
      <c r="P85" s="5"/>
      <c r="Q85" s="5"/>
      <c r="R85" s="1"/>
      <c r="S85" s="1">
        <f t="shared" si="16"/>
        <v>48.333333333333336</v>
      </c>
      <c r="T85" s="1">
        <f t="shared" si="17"/>
        <v>48.333333333333336</v>
      </c>
      <c r="U85" s="1">
        <v>2.2000000000000002</v>
      </c>
      <c r="V85" s="1">
        <v>2.6</v>
      </c>
      <c r="W85" s="1">
        <v>1.4</v>
      </c>
      <c r="X85" s="1">
        <v>1</v>
      </c>
      <c r="Y85" s="1">
        <v>1.4</v>
      </c>
      <c r="Z85" s="1">
        <v>1.2</v>
      </c>
      <c r="AA85" s="1"/>
      <c r="AB85" s="1">
        <f t="shared" si="1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441.70499999999998</v>
      </c>
      <c r="D86" s="1">
        <v>620.29399999999998</v>
      </c>
      <c r="E86" s="1">
        <v>376.22699999999998</v>
      </c>
      <c r="F86" s="1">
        <v>616.66200000000003</v>
      </c>
      <c r="G86" s="6">
        <v>1</v>
      </c>
      <c r="H86" s="1">
        <v>50</v>
      </c>
      <c r="I86" s="1" t="s">
        <v>33</v>
      </c>
      <c r="J86" s="1">
        <v>349.3</v>
      </c>
      <c r="K86" s="1">
        <f t="shared" si="13"/>
        <v>26.926999999999964</v>
      </c>
      <c r="L86" s="1"/>
      <c r="M86" s="1"/>
      <c r="N86" s="1">
        <v>68.415400000000091</v>
      </c>
      <c r="O86" s="1">
        <f t="shared" si="15"/>
        <v>75.245399999999989</v>
      </c>
      <c r="P86" s="5">
        <f t="shared" ref="P86:P87" si="19">10*O86-N86-F86</f>
        <v>67.376599999999826</v>
      </c>
      <c r="Q86" s="5"/>
      <c r="R86" s="1"/>
      <c r="S86" s="1">
        <f t="shared" si="16"/>
        <v>10</v>
      </c>
      <c r="T86" s="1">
        <f t="shared" si="17"/>
        <v>9.104575163398696</v>
      </c>
      <c r="U86" s="1">
        <v>89.32820000000001</v>
      </c>
      <c r="V86" s="1">
        <v>98.116200000000006</v>
      </c>
      <c r="W86" s="1">
        <v>86.011200000000002</v>
      </c>
      <c r="X86" s="1">
        <v>84.864999999999995</v>
      </c>
      <c r="Y86" s="1">
        <v>71.099999999999994</v>
      </c>
      <c r="Z86" s="1">
        <v>73.757599999999996</v>
      </c>
      <c r="AA86" s="1"/>
      <c r="AB86" s="1">
        <f t="shared" si="14"/>
        <v>67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32</v>
      </c>
      <c r="C87" s="1">
        <v>1629.7190000000001</v>
      </c>
      <c r="D87" s="1">
        <v>1349.4159999999999</v>
      </c>
      <c r="E87" s="1">
        <v>1485.816</v>
      </c>
      <c r="F87" s="1">
        <v>1189.165</v>
      </c>
      <c r="G87" s="6">
        <v>1</v>
      </c>
      <c r="H87" s="1" t="e">
        <v>#N/A</v>
      </c>
      <c r="I87" s="1" t="s">
        <v>33</v>
      </c>
      <c r="J87" s="1">
        <v>1473.4</v>
      </c>
      <c r="K87" s="1">
        <f t="shared" si="13"/>
        <v>12.41599999999994</v>
      </c>
      <c r="L87" s="1"/>
      <c r="M87" s="1"/>
      <c r="N87" s="1">
        <v>741.22479999999882</v>
      </c>
      <c r="O87" s="1">
        <f t="shared" si="15"/>
        <v>297.16320000000002</v>
      </c>
      <c r="P87" s="5">
        <f t="shared" si="19"/>
        <v>1041.2422000000015</v>
      </c>
      <c r="Q87" s="5"/>
      <c r="R87" s="1"/>
      <c r="S87" s="1">
        <f t="shared" si="16"/>
        <v>10.000000000000002</v>
      </c>
      <c r="T87" s="1">
        <f t="shared" si="17"/>
        <v>6.496059404394618</v>
      </c>
      <c r="U87" s="1">
        <v>265.24079999999998</v>
      </c>
      <c r="V87" s="1">
        <v>265.94</v>
      </c>
      <c r="W87" s="1">
        <v>286.91500000000002</v>
      </c>
      <c r="X87" s="1">
        <v>277.48039999999997</v>
      </c>
      <c r="Y87" s="1">
        <v>198.69659999999999</v>
      </c>
      <c r="Z87" s="1">
        <v>205.59559999999999</v>
      </c>
      <c r="AA87" s="1" t="s">
        <v>127</v>
      </c>
      <c r="AB87" s="1">
        <f t="shared" si="14"/>
        <v>1041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7" t="s">
        <v>128</v>
      </c>
      <c r="B88" s="17" t="s">
        <v>39</v>
      </c>
      <c r="C88" s="17"/>
      <c r="D88" s="17"/>
      <c r="E88" s="17"/>
      <c r="F88" s="17"/>
      <c r="G88" s="18">
        <v>0</v>
      </c>
      <c r="H88" s="17">
        <v>30</v>
      </c>
      <c r="I88" s="17" t="s">
        <v>33</v>
      </c>
      <c r="J88" s="17"/>
      <c r="K88" s="17">
        <f t="shared" si="13"/>
        <v>0</v>
      </c>
      <c r="L88" s="17"/>
      <c r="M88" s="17"/>
      <c r="N88" s="17"/>
      <c r="O88" s="17">
        <f t="shared" si="15"/>
        <v>0</v>
      </c>
      <c r="P88" s="19"/>
      <c r="Q88" s="19"/>
      <c r="R88" s="17"/>
      <c r="S88" s="17" t="e">
        <f t="shared" si="16"/>
        <v>#DIV/0!</v>
      </c>
      <c r="T88" s="17" t="e">
        <f t="shared" si="17"/>
        <v>#DIV/0!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 t="s">
        <v>67</v>
      </c>
      <c r="AB88" s="17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129</v>
      </c>
      <c r="B89" s="17" t="s">
        <v>39</v>
      </c>
      <c r="C89" s="17"/>
      <c r="D89" s="17"/>
      <c r="E89" s="17"/>
      <c r="F89" s="17"/>
      <c r="G89" s="18">
        <v>0</v>
      </c>
      <c r="H89" s="17">
        <v>30</v>
      </c>
      <c r="I89" s="17" t="s">
        <v>33</v>
      </c>
      <c r="J89" s="17"/>
      <c r="K89" s="17">
        <f t="shared" si="13"/>
        <v>0</v>
      </c>
      <c r="L89" s="17"/>
      <c r="M89" s="17"/>
      <c r="N89" s="17"/>
      <c r="O89" s="17">
        <f t="shared" si="15"/>
        <v>0</v>
      </c>
      <c r="P89" s="19"/>
      <c r="Q89" s="19"/>
      <c r="R89" s="17"/>
      <c r="S89" s="17" t="e">
        <f t="shared" si="16"/>
        <v>#DIV/0!</v>
      </c>
      <c r="T89" s="17" t="e">
        <f t="shared" si="17"/>
        <v>#DIV/0!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 t="s">
        <v>67</v>
      </c>
      <c r="AB89" s="17">
        <f t="shared" si="1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s="13" customFormat="1" x14ac:dyDescent="0.25">
      <c r="A90" s="10" t="s">
        <v>130</v>
      </c>
      <c r="B90" s="10" t="s">
        <v>32</v>
      </c>
      <c r="C90" s="10">
        <v>1849.615</v>
      </c>
      <c r="D90" s="10">
        <v>2042.625</v>
      </c>
      <c r="E90" s="10">
        <v>1770.9159999999999</v>
      </c>
      <c r="F90" s="10">
        <v>1773.9690000000001</v>
      </c>
      <c r="G90" s="11">
        <v>1</v>
      </c>
      <c r="H90" s="10">
        <v>60</v>
      </c>
      <c r="I90" s="10" t="s">
        <v>33</v>
      </c>
      <c r="J90" s="10">
        <v>1700</v>
      </c>
      <c r="K90" s="10">
        <f t="shared" si="13"/>
        <v>70.91599999999994</v>
      </c>
      <c r="L90" s="10"/>
      <c r="M90" s="10"/>
      <c r="N90" s="10">
        <v>710.42111000000068</v>
      </c>
      <c r="O90" s="10">
        <f t="shared" ref="O90" si="20">E90/5</f>
        <v>354.1832</v>
      </c>
      <c r="P90" s="5">
        <f t="shared" ref="P90:P93" si="21">10*O90-N90-F90</f>
        <v>1057.4418899999991</v>
      </c>
      <c r="Q90" s="12"/>
      <c r="R90" s="10"/>
      <c r="S90" s="10">
        <f t="shared" ref="S90" si="22">(F90+N90+P90)/O90</f>
        <v>10</v>
      </c>
      <c r="T90" s="10">
        <f t="shared" ref="T90" si="23">(F90+N90)/O90</f>
        <v>7.0144210962010645</v>
      </c>
      <c r="U90" s="10">
        <v>317.91980000000001</v>
      </c>
      <c r="V90" s="10">
        <v>351.14640000000003</v>
      </c>
      <c r="W90" s="10">
        <v>366.08640000000003</v>
      </c>
      <c r="X90" s="10">
        <v>336.81819999999999</v>
      </c>
      <c r="Y90" s="10">
        <v>308.28320000000002</v>
      </c>
      <c r="Z90" s="10">
        <v>343.23399999999998</v>
      </c>
      <c r="AA90" s="10"/>
      <c r="AB90" s="10">
        <f t="shared" si="14"/>
        <v>1057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" t="s">
        <v>131</v>
      </c>
      <c r="B91" s="1" t="s">
        <v>39</v>
      </c>
      <c r="C91" s="1">
        <v>11</v>
      </c>
      <c r="D91" s="1"/>
      <c r="E91" s="1">
        <v>4</v>
      </c>
      <c r="F91" s="1">
        <v>2</v>
      </c>
      <c r="G91" s="6">
        <v>0.1</v>
      </c>
      <c r="H91" s="1">
        <v>60</v>
      </c>
      <c r="I91" s="1" t="s">
        <v>33</v>
      </c>
      <c r="J91" s="1">
        <v>4</v>
      </c>
      <c r="K91" s="1">
        <f t="shared" si="13"/>
        <v>0</v>
      </c>
      <c r="L91" s="1"/>
      <c r="M91" s="1"/>
      <c r="N91" s="1">
        <v>10</v>
      </c>
      <c r="O91" s="1">
        <f t="shared" si="15"/>
        <v>0.8</v>
      </c>
      <c r="P91" s="5"/>
      <c r="Q91" s="5"/>
      <c r="R91" s="1"/>
      <c r="S91" s="1">
        <f t="shared" si="16"/>
        <v>15</v>
      </c>
      <c r="T91" s="1">
        <f t="shared" si="17"/>
        <v>15</v>
      </c>
      <c r="U91" s="1">
        <v>2.8</v>
      </c>
      <c r="V91" s="1">
        <v>2.6</v>
      </c>
      <c r="W91" s="1">
        <v>0.4</v>
      </c>
      <c r="X91" s="1">
        <v>0</v>
      </c>
      <c r="Y91" s="1">
        <v>0</v>
      </c>
      <c r="Z91" s="1">
        <v>0</v>
      </c>
      <c r="AA91" s="1"/>
      <c r="AB91" s="1">
        <f t="shared" si="1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32</v>
      </c>
      <c r="C92" s="1">
        <v>3958.1909999999998</v>
      </c>
      <c r="D92" s="1">
        <v>1445.09</v>
      </c>
      <c r="E92" s="1">
        <v>2391.2489999999998</v>
      </c>
      <c r="F92" s="1">
        <v>2531.848</v>
      </c>
      <c r="G92" s="6">
        <v>1</v>
      </c>
      <c r="H92" s="1">
        <v>60</v>
      </c>
      <c r="I92" s="1" t="s">
        <v>33</v>
      </c>
      <c r="J92" s="1">
        <v>2308.5</v>
      </c>
      <c r="K92" s="1">
        <f t="shared" si="13"/>
        <v>82.748999999999796</v>
      </c>
      <c r="L92" s="1"/>
      <c r="M92" s="1"/>
      <c r="N92" s="1">
        <v>1424.065789999999</v>
      </c>
      <c r="O92" s="1">
        <f t="shared" si="15"/>
        <v>478.24979999999994</v>
      </c>
      <c r="P92" s="5">
        <f t="shared" si="21"/>
        <v>826.58421000000089</v>
      </c>
      <c r="Q92" s="5"/>
      <c r="R92" s="1"/>
      <c r="S92" s="1">
        <f t="shared" si="16"/>
        <v>10</v>
      </c>
      <c r="T92" s="1">
        <f t="shared" si="17"/>
        <v>8.2716475574061903</v>
      </c>
      <c r="U92" s="1">
        <v>470.86099999999999</v>
      </c>
      <c r="V92" s="1">
        <v>489.2192</v>
      </c>
      <c r="W92" s="1">
        <v>579.75119999999993</v>
      </c>
      <c r="X92" s="1">
        <v>617.9982</v>
      </c>
      <c r="Y92" s="1">
        <v>568.05320000000006</v>
      </c>
      <c r="Z92" s="1">
        <v>552.74080000000004</v>
      </c>
      <c r="AA92" s="1"/>
      <c r="AB92" s="1">
        <f t="shared" si="14"/>
        <v>827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32</v>
      </c>
      <c r="C93" s="1">
        <v>2291.5050000000001</v>
      </c>
      <c r="D93" s="1">
        <v>2642.47</v>
      </c>
      <c r="E93" s="21">
        <f>2142.481+E22</f>
        <v>2145.0610000000001</v>
      </c>
      <c r="F93" s="21">
        <f>2353.403+F22</f>
        <v>2350.8229999999999</v>
      </c>
      <c r="G93" s="6">
        <v>1</v>
      </c>
      <c r="H93" s="1">
        <v>60</v>
      </c>
      <c r="I93" s="1" t="s">
        <v>33</v>
      </c>
      <c r="J93" s="1">
        <v>2067.5</v>
      </c>
      <c r="K93" s="1">
        <f t="shared" si="13"/>
        <v>77.561000000000149</v>
      </c>
      <c r="L93" s="1"/>
      <c r="M93" s="1"/>
      <c r="N93" s="1">
        <v>1315.28684</v>
      </c>
      <c r="O93" s="1">
        <f t="shared" si="15"/>
        <v>429.01220000000001</v>
      </c>
      <c r="P93" s="5">
        <f t="shared" si="21"/>
        <v>624.01216000000068</v>
      </c>
      <c r="Q93" s="5"/>
      <c r="R93" s="1"/>
      <c r="S93" s="1">
        <f t="shared" si="16"/>
        <v>10.000000000000002</v>
      </c>
      <c r="T93" s="1">
        <f t="shared" si="17"/>
        <v>8.5454675647918634</v>
      </c>
      <c r="U93" s="1">
        <v>429.87160000000011</v>
      </c>
      <c r="V93" s="1">
        <v>447.25119999999998</v>
      </c>
      <c r="W93" s="1">
        <v>424.45400000000001</v>
      </c>
      <c r="X93" s="1">
        <v>394.90839999999997</v>
      </c>
      <c r="Y93" s="1">
        <v>444.67500000000001</v>
      </c>
      <c r="Z93" s="1">
        <v>489.11739999999998</v>
      </c>
      <c r="AA93" s="1" t="s">
        <v>54</v>
      </c>
      <c r="AB93" s="1">
        <f t="shared" si="14"/>
        <v>624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7" t="s">
        <v>134</v>
      </c>
      <c r="B94" s="17" t="s">
        <v>39</v>
      </c>
      <c r="C94" s="17"/>
      <c r="D94" s="17"/>
      <c r="E94" s="17"/>
      <c r="F94" s="17"/>
      <c r="G94" s="18">
        <v>0</v>
      </c>
      <c r="H94" s="17">
        <v>30</v>
      </c>
      <c r="I94" s="17" t="s">
        <v>33</v>
      </c>
      <c r="J94" s="17"/>
      <c r="K94" s="17">
        <f t="shared" si="13"/>
        <v>0</v>
      </c>
      <c r="L94" s="17"/>
      <c r="M94" s="17"/>
      <c r="N94" s="17"/>
      <c r="O94" s="17">
        <f t="shared" si="15"/>
        <v>0</v>
      </c>
      <c r="P94" s="19"/>
      <c r="Q94" s="19"/>
      <c r="R94" s="17"/>
      <c r="S94" s="17" t="e">
        <f t="shared" si="16"/>
        <v>#DIV/0!</v>
      </c>
      <c r="T94" s="17" t="e">
        <f t="shared" si="17"/>
        <v>#DIV/0!</v>
      </c>
      <c r="U94" s="17">
        <v>0</v>
      </c>
      <c r="V94" s="17">
        <v>0</v>
      </c>
      <c r="W94" s="17">
        <v>1.4</v>
      </c>
      <c r="X94" s="17">
        <v>1.4</v>
      </c>
      <c r="Y94" s="17">
        <v>2</v>
      </c>
      <c r="Z94" s="17">
        <v>20.399999999999999</v>
      </c>
      <c r="AA94" s="17" t="s">
        <v>67</v>
      </c>
      <c r="AB94" s="17">
        <f t="shared" si="1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32</v>
      </c>
      <c r="C95" s="1">
        <v>106.974</v>
      </c>
      <c r="D95" s="1">
        <v>270.33999999999997</v>
      </c>
      <c r="E95" s="1">
        <v>128.77099999999999</v>
      </c>
      <c r="F95" s="1">
        <v>207.99600000000001</v>
      </c>
      <c r="G95" s="6">
        <v>1</v>
      </c>
      <c r="H95" s="1" t="e">
        <v>#N/A</v>
      </c>
      <c r="I95" s="1" t="s">
        <v>33</v>
      </c>
      <c r="J95" s="1">
        <v>157.5</v>
      </c>
      <c r="K95" s="1">
        <f t="shared" si="13"/>
        <v>-28.729000000000013</v>
      </c>
      <c r="L95" s="1"/>
      <c r="M95" s="1"/>
      <c r="N95" s="1">
        <v>74.361000000000018</v>
      </c>
      <c r="O95" s="1">
        <f t="shared" si="15"/>
        <v>25.754199999999997</v>
      </c>
      <c r="P95" s="5"/>
      <c r="Q95" s="5"/>
      <c r="R95" s="1"/>
      <c r="S95" s="1">
        <f t="shared" si="16"/>
        <v>10.963532161744494</v>
      </c>
      <c r="T95" s="1">
        <f t="shared" si="17"/>
        <v>10.963532161744494</v>
      </c>
      <c r="U95" s="1">
        <v>33.331000000000003</v>
      </c>
      <c r="V95" s="1">
        <v>35.1066</v>
      </c>
      <c r="W95" s="1">
        <v>20.802399999999999</v>
      </c>
      <c r="X95" s="1">
        <v>24.902799999999999</v>
      </c>
      <c r="Y95" s="1">
        <v>13.9636</v>
      </c>
      <c r="Z95" s="1">
        <v>10.7692</v>
      </c>
      <c r="AA95" s="1" t="s">
        <v>136</v>
      </c>
      <c r="AB95" s="1">
        <f t="shared" si="1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137</v>
      </c>
      <c r="B96" s="14" t="s">
        <v>39</v>
      </c>
      <c r="C96" s="14">
        <v>514</v>
      </c>
      <c r="D96" s="20">
        <v>534</v>
      </c>
      <c r="E96" s="21">
        <v>346</v>
      </c>
      <c r="F96" s="21">
        <v>616</v>
      </c>
      <c r="G96" s="15">
        <v>0</v>
      </c>
      <c r="H96" s="14">
        <v>40</v>
      </c>
      <c r="I96" s="14" t="s">
        <v>53</v>
      </c>
      <c r="J96" s="14">
        <v>370</v>
      </c>
      <c r="K96" s="14">
        <f t="shared" si="13"/>
        <v>-24</v>
      </c>
      <c r="L96" s="14"/>
      <c r="M96" s="14"/>
      <c r="N96" s="14"/>
      <c r="O96" s="14">
        <f t="shared" si="15"/>
        <v>69.2</v>
      </c>
      <c r="P96" s="16"/>
      <c r="Q96" s="16"/>
      <c r="R96" s="14"/>
      <c r="S96" s="14">
        <f t="shared" si="16"/>
        <v>8.901734104046243</v>
      </c>
      <c r="T96" s="14">
        <f t="shared" si="17"/>
        <v>8.901734104046243</v>
      </c>
      <c r="U96" s="14">
        <v>87.8</v>
      </c>
      <c r="V96" s="14">
        <v>96</v>
      </c>
      <c r="W96" s="14">
        <v>92.8</v>
      </c>
      <c r="X96" s="14">
        <v>90.8</v>
      </c>
      <c r="Y96" s="14">
        <v>97</v>
      </c>
      <c r="Z96" s="14">
        <v>75.8</v>
      </c>
      <c r="AA96" s="20" t="s">
        <v>138</v>
      </c>
      <c r="AB96" s="14">
        <f t="shared" si="1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96" xr:uid="{3D5155FC-D7B2-4374-A5E3-30248A1F1F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2024-08-21T13:06:04Z</dcterms:created>
  <dcterms:modified xsi:type="dcterms:W3CDTF">2024-08-21T13:21:09Z</dcterms:modified>
</cp:coreProperties>
</file>