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8,24 ПОКОМ КИ филиалы\"/>
    </mc:Choice>
  </mc:AlternateContent>
  <xr:revisionPtr revIDLastSave="0" documentId="13_ncr:1_{5850BE85-4507-4767-872E-E58301CEAF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7" i="1" l="1"/>
  <c r="P53" i="1"/>
  <c r="P52" i="1"/>
  <c r="P37" i="1"/>
  <c r="P36" i="1"/>
  <c r="P17" i="1"/>
  <c r="P8" i="1"/>
  <c r="P7" i="1"/>
  <c r="P25" i="1"/>
  <c r="P24" i="1"/>
  <c r="P23" i="1"/>
  <c r="P22" i="1"/>
  <c r="P32" i="1"/>
  <c r="P42" i="1"/>
  <c r="P99" i="1"/>
  <c r="P98" i="1"/>
  <c r="P96" i="1"/>
  <c r="P19" i="1"/>
  <c r="P18" i="1"/>
  <c r="AB56" i="1" l="1"/>
  <c r="AB46" i="1"/>
  <c r="AB40" i="1"/>
  <c r="AB10" i="1"/>
  <c r="AB11" i="1"/>
  <c r="AB12" i="1"/>
  <c r="AB13" i="1"/>
  <c r="AB14" i="1"/>
  <c r="AB16" i="1"/>
  <c r="AB20" i="1"/>
  <c r="AB21" i="1"/>
  <c r="AB30" i="1"/>
  <c r="AB31" i="1"/>
  <c r="AB39" i="1"/>
  <c r="AB41" i="1"/>
  <c r="AB43" i="1"/>
  <c r="AB44" i="1"/>
  <c r="AB45" i="1"/>
  <c r="AB49" i="1"/>
  <c r="AB50" i="1"/>
  <c r="AB51" i="1"/>
  <c r="AB55" i="1"/>
  <c r="AB59" i="1"/>
  <c r="AB63" i="1"/>
  <c r="AB65" i="1"/>
  <c r="AB66" i="1"/>
  <c r="AB67" i="1"/>
  <c r="AB72" i="1"/>
  <c r="AB73" i="1"/>
  <c r="AB74" i="1"/>
  <c r="AB75" i="1"/>
  <c r="AB77" i="1"/>
  <c r="AB78" i="1"/>
  <c r="AB79" i="1"/>
  <c r="AB80" i="1"/>
  <c r="AB81" i="1"/>
  <c r="AB82" i="1"/>
  <c r="AB83" i="1"/>
  <c r="AB84" i="1"/>
  <c r="AB90" i="1"/>
  <c r="AB92" i="1"/>
  <c r="AB101" i="1"/>
  <c r="L7" i="1"/>
  <c r="O7" i="1" s="1"/>
  <c r="L8" i="1"/>
  <c r="O8" i="1" s="1"/>
  <c r="L9" i="1"/>
  <c r="O9" i="1" s="1"/>
  <c r="L10" i="1"/>
  <c r="O10" i="1" s="1"/>
  <c r="S10" i="1" s="1"/>
  <c r="L11" i="1"/>
  <c r="O11" i="1" s="1"/>
  <c r="S11" i="1" s="1"/>
  <c r="L12" i="1"/>
  <c r="O12" i="1" s="1"/>
  <c r="S12" i="1" s="1"/>
  <c r="L13" i="1"/>
  <c r="O13" i="1" s="1"/>
  <c r="S13" i="1" s="1"/>
  <c r="L14" i="1"/>
  <c r="O14" i="1" s="1"/>
  <c r="S14" i="1" s="1"/>
  <c r="L15" i="1"/>
  <c r="O15" i="1" s="1"/>
  <c r="L16" i="1"/>
  <c r="O16" i="1" s="1"/>
  <c r="S16" i="1" s="1"/>
  <c r="L17" i="1"/>
  <c r="O17" i="1" s="1"/>
  <c r="L18" i="1"/>
  <c r="O18" i="1" s="1"/>
  <c r="L19" i="1"/>
  <c r="O19" i="1" s="1"/>
  <c r="L20" i="1"/>
  <c r="O20" i="1" s="1"/>
  <c r="S20" i="1" s="1"/>
  <c r="L21" i="1"/>
  <c r="O21" i="1" s="1"/>
  <c r="S21" i="1" s="1"/>
  <c r="L22" i="1"/>
  <c r="O22" i="1" s="1"/>
  <c r="L23" i="1"/>
  <c r="O23" i="1" s="1"/>
  <c r="L24" i="1"/>
  <c r="O24" i="1" s="1"/>
  <c r="L25" i="1"/>
  <c r="O25" i="1" s="1"/>
  <c r="L26" i="1"/>
  <c r="O26" i="1" s="1"/>
  <c r="L27" i="1"/>
  <c r="O27" i="1" s="1"/>
  <c r="L28" i="1"/>
  <c r="O28" i="1" s="1"/>
  <c r="L29" i="1"/>
  <c r="O29" i="1" s="1"/>
  <c r="L30" i="1"/>
  <c r="O30" i="1" s="1"/>
  <c r="S30" i="1" s="1"/>
  <c r="L31" i="1"/>
  <c r="O31" i="1" s="1"/>
  <c r="S31" i="1" s="1"/>
  <c r="L32" i="1"/>
  <c r="O32" i="1" s="1"/>
  <c r="L33" i="1"/>
  <c r="O33" i="1" s="1"/>
  <c r="L34" i="1"/>
  <c r="O34" i="1" s="1"/>
  <c r="L35" i="1"/>
  <c r="O35" i="1" s="1"/>
  <c r="L36" i="1"/>
  <c r="O36" i="1" s="1"/>
  <c r="L37" i="1"/>
  <c r="O37" i="1" s="1"/>
  <c r="L38" i="1"/>
  <c r="O38" i="1" s="1"/>
  <c r="L39" i="1"/>
  <c r="O39" i="1" s="1"/>
  <c r="S39" i="1" s="1"/>
  <c r="L40" i="1"/>
  <c r="O40" i="1" s="1"/>
  <c r="L41" i="1"/>
  <c r="O41" i="1" s="1"/>
  <c r="S41" i="1" s="1"/>
  <c r="L42" i="1"/>
  <c r="O42" i="1" s="1"/>
  <c r="L43" i="1"/>
  <c r="O43" i="1" s="1"/>
  <c r="S43" i="1" s="1"/>
  <c r="L44" i="1"/>
  <c r="O44" i="1" s="1"/>
  <c r="S44" i="1" s="1"/>
  <c r="L45" i="1"/>
  <c r="O45" i="1" s="1"/>
  <c r="S45" i="1" s="1"/>
  <c r="L46" i="1"/>
  <c r="O46" i="1" s="1"/>
  <c r="L47" i="1"/>
  <c r="O47" i="1" s="1"/>
  <c r="L48" i="1"/>
  <c r="O48" i="1" s="1"/>
  <c r="P48" i="1" s="1"/>
  <c r="AB48" i="1" s="1"/>
  <c r="L49" i="1"/>
  <c r="O49" i="1" s="1"/>
  <c r="S49" i="1" s="1"/>
  <c r="L50" i="1"/>
  <c r="O50" i="1" s="1"/>
  <c r="S50" i="1" s="1"/>
  <c r="L51" i="1"/>
  <c r="O51" i="1" s="1"/>
  <c r="S51" i="1" s="1"/>
  <c r="L52" i="1"/>
  <c r="O52" i="1" s="1"/>
  <c r="L53" i="1"/>
  <c r="O53" i="1" s="1"/>
  <c r="L54" i="1"/>
  <c r="O54" i="1" s="1"/>
  <c r="L55" i="1"/>
  <c r="O55" i="1" s="1"/>
  <c r="S55" i="1" s="1"/>
  <c r="L56" i="1"/>
  <c r="O56" i="1" s="1"/>
  <c r="L57" i="1"/>
  <c r="O57" i="1" s="1"/>
  <c r="L58" i="1"/>
  <c r="O58" i="1" s="1"/>
  <c r="P58" i="1" s="1"/>
  <c r="AB58" i="1" s="1"/>
  <c r="L59" i="1"/>
  <c r="O59" i="1" s="1"/>
  <c r="S59" i="1" s="1"/>
  <c r="L60" i="1"/>
  <c r="O60" i="1" s="1"/>
  <c r="L61" i="1"/>
  <c r="O61" i="1" s="1"/>
  <c r="L62" i="1"/>
  <c r="O62" i="1" s="1"/>
  <c r="L63" i="1"/>
  <c r="O63" i="1" s="1"/>
  <c r="S63" i="1" s="1"/>
  <c r="L64" i="1"/>
  <c r="O64" i="1" s="1"/>
  <c r="P64" i="1" s="1"/>
  <c r="AB64" i="1" s="1"/>
  <c r="L65" i="1"/>
  <c r="O65" i="1" s="1"/>
  <c r="S65" i="1" s="1"/>
  <c r="L66" i="1"/>
  <c r="O66" i="1" s="1"/>
  <c r="S66" i="1" s="1"/>
  <c r="L67" i="1"/>
  <c r="O67" i="1" s="1"/>
  <c r="S67" i="1" s="1"/>
  <c r="L68" i="1"/>
  <c r="O68" i="1" s="1"/>
  <c r="L69" i="1"/>
  <c r="O69" i="1" s="1"/>
  <c r="L70" i="1"/>
  <c r="O70" i="1" s="1"/>
  <c r="L71" i="1"/>
  <c r="O71" i="1" s="1"/>
  <c r="L72" i="1"/>
  <c r="O72" i="1" s="1"/>
  <c r="S72" i="1" s="1"/>
  <c r="L73" i="1"/>
  <c r="O73" i="1" s="1"/>
  <c r="S73" i="1" s="1"/>
  <c r="L74" i="1"/>
  <c r="O74" i="1" s="1"/>
  <c r="S74" i="1" s="1"/>
  <c r="L75" i="1"/>
  <c r="O75" i="1" s="1"/>
  <c r="S75" i="1" s="1"/>
  <c r="L76" i="1"/>
  <c r="O76" i="1" s="1"/>
  <c r="L77" i="1"/>
  <c r="O77" i="1" s="1"/>
  <c r="S77" i="1" s="1"/>
  <c r="L78" i="1"/>
  <c r="O78" i="1" s="1"/>
  <c r="S78" i="1" s="1"/>
  <c r="L79" i="1"/>
  <c r="O79" i="1" s="1"/>
  <c r="S79" i="1" s="1"/>
  <c r="L80" i="1"/>
  <c r="O80" i="1" s="1"/>
  <c r="S80" i="1" s="1"/>
  <c r="L81" i="1"/>
  <c r="O81" i="1" s="1"/>
  <c r="S81" i="1" s="1"/>
  <c r="L82" i="1"/>
  <c r="O82" i="1" s="1"/>
  <c r="S82" i="1" s="1"/>
  <c r="L83" i="1"/>
  <c r="O83" i="1" s="1"/>
  <c r="S83" i="1" s="1"/>
  <c r="L84" i="1"/>
  <c r="O84" i="1" s="1"/>
  <c r="S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O90" i="1" s="1"/>
  <c r="S90" i="1" s="1"/>
  <c r="L91" i="1"/>
  <c r="O91" i="1" s="1"/>
  <c r="L92" i="1"/>
  <c r="O92" i="1" s="1"/>
  <c r="T92" i="1" s="1"/>
  <c r="L93" i="1"/>
  <c r="O93" i="1" s="1"/>
  <c r="L94" i="1"/>
  <c r="O94" i="1" s="1"/>
  <c r="T94" i="1" s="1"/>
  <c r="L95" i="1"/>
  <c r="O95" i="1" s="1"/>
  <c r="L96" i="1"/>
  <c r="O96" i="1" s="1"/>
  <c r="T96" i="1" s="1"/>
  <c r="L97" i="1"/>
  <c r="O97" i="1" s="1"/>
  <c r="L98" i="1"/>
  <c r="O98" i="1" s="1"/>
  <c r="T98" i="1" s="1"/>
  <c r="L99" i="1"/>
  <c r="O99" i="1" s="1"/>
  <c r="L100" i="1"/>
  <c r="O100" i="1" s="1"/>
  <c r="T100" i="1" s="1"/>
  <c r="L101" i="1"/>
  <c r="O101" i="1" s="1"/>
  <c r="T101" i="1" s="1"/>
  <c r="L6" i="1"/>
  <c r="O6" i="1" s="1"/>
  <c r="T99" i="1" l="1"/>
  <c r="AB99" i="1"/>
  <c r="T97" i="1"/>
  <c r="AB97" i="1"/>
  <c r="T95" i="1"/>
  <c r="AB95" i="1"/>
  <c r="T93" i="1"/>
  <c r="P93" i="1"/>
  <c r="AB93" i="1" s="1"/>
  <c r="P91" i="1"/>
  <c r="AB91" i="1" s="1"/>
  <c r="P89" i="1"/>
  <c r="AB89" i="1" s="1"/>
  <c r="P87" i="1"/>
  <c r="AB87" i="1" s="1"/>
  <c r="P85" i="1"/>
  <c r="AB85" i="1" s="1"/>
  <c r="P71" i="1"/>
  <c r="AB71" i="1" s="1"/>
  <c r="P69" i="1"/>
  <c r="AB69" i="1" s="1"/>
  <c r="P61" i="1"/>
  <c r="AB61" i="1" s="1"/>
  <c r="AB57" i="1"/>
  <c r="AB53" i="1"/>
  <c r="P47" i="1"/>
  <c r="AB47" i="1" s="1"/>
  <c r="AB37" i="1"/>
  <c r="P35" i="1"/>
  <c r="AB35" i="1" s="1"/>
  <c r="P15" i="1"/>
  <c r="AB15" i="1" s="1"/>
  <c r="P9" i="1"/>
  <c r="AB9" i="1" s="1"/>
  <c r="AB19" i="1"/>
  <c r="AB25" i="1"/>
  <c r="P29" i="1"/>
  <c r="AB29" i="1" s="1"/>
  <c r="AB7" i="1"/>
  <c r="AB17" i="1"/>
  <c r="AB23" i="1"/>
  <c r="AB27" i="1"/>
  <c r="P33" i="1"/>
  <c r="AB33" i="1" s="1"/>
  <c r="P6" i="1"/>
  <c r="AB6" i="1" s="1"/>
  <c r="AB8" i="1"/>
  <c r="AB18" i="1"/>
  <c r="AB22" i="1"/>
  <c r="AB24" i="1"/>
  <c r="P26" i="1"/>
  <c r="AB26" i="1" s="1"/>
  <c r="P28" i="1"/>
  <c r="AB28" i="1" s="1"/>
  <c r="AB32" i="1"/>
  <c r="AB34" i="1"/>
  <c r="AB36" i="1"/>
  <c r="AB38" i="1"/>
  <c r="AB42" i="1"/>
  <c r="AB52" i="1"/>
  <c r="AB54" i="1"/>
  <c r="AB60" i="1"/>
  <c r="AB62" i="1"/>
  <c r="P68" i="1"/>
  <c r="AB68" i="1" s="1"/>
  <c r="P70" i="1"/>
  <c r="AB70" i="1" s="1"/>
  <c r="AB76" i="1"/>
  <c r="AB86" i="1"/>
  <c r="AB88" i="1"/>
  <c r="AB94" i="1"/>
  <c r="AB96" i="1"/>
  <c r="AB98" i="1"/>
  <c r="AB100" i="1"/>
  <c r="S64" i="1"/>
  <c r="S58" i="1"/>
  <c r="S56" i="1"/>
  <c r="S48" i="1"/>
  <c r="S46" i="1"/>
  <c r="S40" i="1"/>
  <c r="S95" i="1"/>
  <c r="T6" i="1"/>
  <c r="S98" i="1"/>
  <c r="S101" i="1"/>
  <c r="S97" i="1"/>
  <c r="S94" i="1"/>
  <c r="S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29" i="1" l="1"/>
  <c r="S15" i="1"/>
  <c r="S19" i="1"/>
  <c r="AB5" i="1"/>
  <c r="S18" i="1"/>
  <c r="S24" i="1"/>
  <c r="S28" i="1"/>
  <c r="S34" i="1"/>
  <c r="S38" i="1"/>
  <c r="S52" i="1"/>
  <c r="S60" i="1"/>
  <c r="S68" i="1"/>
  <c r="S76" i="1"/>
  <c r="S88" i="1"/>
  <c r="S9" i="1"/>
  <c r="S25" i="1"/>
  <c r="P5" i="1"/>
  <c r="S96" i="1"/>
  <c r="S99" i="1"/>
  <c r="S93" i="1"/>
  <c r="S100" i="1"/>
  <c r="S8" i="1"/>
  <c r="S22" i="1"/>
  <c r="S26" i="1"/>
  <c r="S32" i="1"/>
  <c r="S36" i="1"/>
  <c r="S42" i="1"/>
  <c r="S54" i="1"/>
  <c r="S62" i="1"/>
  <c r="S70" i="1"/>
  <c r="S86" i="1"/>
  <c r="S6" i="1"/>
  <c r="S7" i="1"/>
  <c r="S17" i="1"/>
  <c r="S23" i="1"/>
  <c r="S27" i="1"/>
  <c r="S33" i="1"/>
  <c r="S35" i="1"/>
  <c r="S37" i="1"/>
  <c r="S47" i="1"/>
  <c r="S53" i="1"/>
  <c r="S57" i="1"/>
  <c r="S61" i="1"/>
  <c r="S69" i="1"/>
  <c r="S71" i="1"/>
  <c r="S85" i="1"/>
  <c r="S87" i="1"/>
  <c r="S89" i="1"/>
  <c r="S91" i="1"/>
  <c r="K5" i="1"/>
</calcChain>
</file>

<file path=xl/sharedStrings.xml><?xml version="1.0" encoding="utf-8"?>
<sst xmlns="http://schemas.openxmlformats.org/spreadsheetml/2006/main" count="360" uniqueCount="136">
  <si>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</si>
  <si>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</si>
  <si>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</si>
  <si>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</si>
  <si>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</si>
  <si>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</si>
  <si>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</si>
  <si>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</si>
  <si>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</si>
  <si>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</si>
  <si>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</si>
  <si>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</si>
  <si>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</si>
  <si>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</si>
  <si>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</si>
  <si>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</si>
  <si>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</si>
  <si>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</si>
  <si>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</si>
  <si>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</si>
  <si>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</si>
  <si>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</si>
  <si>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19,08,</t>
  </si>
  <si>
    <t>21,08,</t>
  </si>
  <si>
    <t>15,08,</t>
  </si>
  <si>
    <t>14,08,</t>
  </si>
  <si>
    <t>08,08,</t>
  </si>
  <si>
    <t>07,08,</t>
  </si>
  <si>
    <t>01,08,</t>
  </si>
  <si>
    <t>31,07,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</si>
  <si>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</si>
  <si>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</si>
  <si>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</si>
  <si>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</si>
  <si>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</si>
  <si>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</si>
  <si>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</si>
  <si>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</si>
  <si>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</si>
  <si>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</si>
  <si>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</si>
  <si>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</si>
  <si>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</si>
  <si>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</si>
  <si>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</si>
  <si>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</si>
  <si>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</si>
  <si>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</si>
  <si>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</si>
  <si>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не в матрице</t>
  </si>
  <si>
    <t>ротация на 449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</si>
  <si>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</si>
  <si>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</si>
  <si>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</si>
  <si>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</si>
  <si>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</si>
  <si>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</si>
  <si>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</si>
  <si>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</si>
  <si>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</si>
  <si>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</si>
  <si>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</si>
  <si>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</si>
  <si>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</si>
  <si>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</si>
  <si>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</si>
  <si>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</si>
  <si>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</si>
  <si>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</si>
  <si>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</si>
  <si>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</si>
  <si>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</si>
  <si>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</si>
  <si>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</si>
  <si>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</si>
  <si>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</si>
  <si>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</si>
  <si>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</si>
  <si>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</si>
  <si>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</si>
  <si>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</si>
  <si>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</si>
  <si>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</si>
  <si>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</si>
  <si>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</si>
  <si>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</si>
  <si>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</si>
  <si>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</si>
  <si>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</si>
  <si>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</si>
  <si>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</si>
  <si>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</si>
  <si>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</si>
  <si>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</si>
  <si>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</si>
  <si>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</si>
  <si>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</si>
  <si>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</si>
  <si>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</si>
  <si>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</si>
  <si>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</si>
  <si>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</si>
  <si>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</si>
  <si>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</si>
  <si>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361  Колбаса Сервелат Филейбургский с копченой грудинкой, в/у 0,35 кг срез, БАВАРУШКА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</si>
  <si>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</si>
  <si>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</si>
  <si>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</si>
  <si>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</si>
  <si>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</si>
  <si>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</si>
  <si>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</si>
  <si>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</si>
  <si>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</si>
  <si>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</si>
  <si>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</si>
  <si>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</si>
  <si>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нужно увеличить продажи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</si>
  <si>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</si>
  <si>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</si>
  <si>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</si>
  <si>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</si>
  <si>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</si>
  <si>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</si>
  <si>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</si>
  <si>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</si>
  <si>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</si>
  <si>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</si>
  <si>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ТМ Особый рецепт в оболочке полиамид большой батон.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</si>
  <si>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</si>
  <si>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</si>
  <si>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</si>
  <si>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</si>
  <si>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</si>
  <si>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заказ</t>
  </si>
  <si>
    <t>24,08,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</si>
</sst>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R24" sqref="R24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28515625" style="8" customWidth="1"/>
    <col min="8" max="8" width="5.28515625" customWidth="1"/>
    <col min="9" max="9" width="11.5703125" customWidth="1"/>
    <col min="10" max="13" width="7.140625" customWidth="1"/>
    <col min="14" max="15" width="6.28515625" customWidth="1"/>
    <col min="16" max="16" width="6.85546875" customWidth="1"/>
    <col min="17" max="17" width="6.28515625" customWidth="1"/>
    <col min="18" max="18" width="21.28515625" customWidth="1"/>
    <col min="19" max="20" width="5.42578125" customWidth="1"/>
    <col min="21" max="26" width="6.42578125" customWidth="1"/>
    <col min="27" max="27" width="24.5703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134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135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49939.55</v>
      </c>
      <c r="F5" s="4">
        <f>SUM(F6:F498)</f>
        <v>22787.906000000003</v>
      </c>
      <c r="G5" s="6"/>
      <c r="H5" s="1"/>
      <c r="I5" s="1"/>
      <c r="J5" s="4">
        <f t="shared" ref="J5:Q5" si="0">SUM(J6:J498)</f>
        <v>49742.387999999999</v>
      </c>
      <c r="K5" s="4">
        <f t="shared" si="0"/>
        <v>197.16200000000089</v>
      </c>
      <c r="L5" s="4">
        <f t="shared" si="0"/>
        <v>18533.771999999997</v>
      </c>
      <c r="M5" s="4">
        <f t="shared" si="0"/>
        <v>31405.777999999998</v>
      </c>
      <c r="N5" s="4">
        <f t="shared" si="0"/>
        <v>6259.3728399999927</v>
      </c>
      <c r="O5" s="4">
        <f t="shared" si="0"/>
        <v>3706.7544000000007</v>
      </c>
      <c r="P5" s="4">
        <f t="shared" si="0"/>
        <v>11420.161840000008</v>
      </c>
      <c r="Q5" s="4">
        <f t="shared" si="0"/>
        <v>0</v>
      </c>
      <c r="R5" s="1"/>
      <c r="S5" s="1"/>
      <c r="T5" s="1"/>
      <c r="U5" s="4">
        <f t="shared" ref="U5:Z5" si="1">SUM(U6:U498)</f>
        <v>3775.4416000000001</v>
      </c>
      <c r="V5" s="4">
        <f t="shared" si="1"/>
        <v>3821.6251999999999</v>
      </c>
      <c r="W5" s="4">
        <f t="shared" si="1"/>
        <v>3940.4031999999997</v>
      </c>
      <c r="X5" s="4">
        <f t="shared" si="1"/>
        <v>3768.7783999999997</v>
      </c>
      <c r="Y5" s="4">
        <f t="shared" si="1"/>
        <v>4129.2209999999995</v>
      </c>
      <c r="Z5" s="4">
        <f t="shared" si="1"/>
        <v>4094.6413999999995</v>
      </c>
      <c r="AA5" s="1"/>
      <c r="AB5" s="4">
        <f>SUM(AB6:AB498)</f>
        <v>10524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122.09399999999999</v>
      </c>
      <c r="D6" s="1">
        <v>176.88800000000001</v>
      </c>
      <c r="E6" s="1">
        <v>113.742</v>
      </c>
      <c r="F6" s="1">
        <v>157.774</v>
      </c>
      <c r="G6" s="6">
        <v>1</v>
      </c>
      <c r="H6" s="1">
        <v>50</v>
      </c>
      <c r="I6" s="1" t="s">
        <v>32</v>
      </c>
      <c r="J6" s="1">
        <v>101.3</v>
      </c>
      <c r="K6" s="1">
        <f t="shared" ref="K6:K37" si="2">E6-J6</f>
        <v>12.442000000000007</v>
      </c>
      <c r="L6" s="1">
        <f>E6-M6</f>
        <v>113.742</v>
      </c>
      <c r="M6" s="1"/>
      <c r="N6" s="1">
        <v>43.704999999999977</v>
      </c>
      <c r="O6" s="1">
        <f>L6/5</f>
        <v>22.7484</v>
      </c>
      <c r="P6" s="5">
        <f>10*O6-N6-F6</f>
        <v>26.005000000000024</v>
      </c>
      <c r="Q6" s="5"/>
      <c r="R6" s="1"/>
      <c r="S6" s="1">
        <f>(F6+N6+P6)/O6</f>
        <v>10</v>
      </c>
      <c r="T6" s="1">
        <f>(F6+N6)/O6</f>
        <v>8.8568426790455579</v>
      </c>
      <c r="U6" s="1">
        <v>24.899000000000001</v>
      </c>
      <c r="V6" s="1">
        <v>25.5518</v>
      </c>
      <c r="W6" s="1">
        <v>20.429200000000002</v>
      </c>
      <c r="X6" s="1">
        <v>19.338000000000001</v>
      </c>
      <c r="Y6" s="1">
        <v>24.883400000000002</v>
      </c>
      <c r="Z6" s="1">
        <v>20.828600000000002</v>
      </c>
      <c r="AA6" s="1"/>
      <c r="AB6" s="1">
        <f t="shared" ref="AB6:AB37" si="3">ROUND(P6*G6,0)</f>
        <v>26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>
        <v>325.34699999999998</v>
      </c>
      <c r="D7" s="1">
        <v>571.22</v>
      </c>
      <c r="E7" s="1">
        <v>353.17899999999997</v>
      </c>
      <c r="F7" s="1">
        <v>454.49799999999999</v>
      </c>
      <c r="G7" s="6">
        <v>1</v>
      </c>
      <c r="H7" s="1">
        <v>45</v>
      </c>
      <c r="I7" s="1" t="s">
        <v>32</v>
      </c>
      <c r="J7" s="1">
        <v>312.39999999999998</v>
      </c>
      <c r="K7" s="1">
        <f t="shared" si="2"/>
        <v>40.778999999999996</v>
      </c>
      <c r="L7" s="1">
        <f t="shared" ref="L7:L70" si="4">E7-M7</f>
        <v>353.17899999999997</v>
      </c>
      <c r="M7" s="1"/>
      <c r="N7" s="1">
        <v>88.484199999999987</v>
      </c>
      <c r="O7" s="1">
        <f t="shared" ref="O7:O70" si="5">L7/5</f>
        <v>70.635799999999989</v>
      </c>
      <c r="P7" s="5">
        <f>10.4*O7-N7-F7</f>
        <v>191.63011999999998</v>
      </c>
      <c r="Q7" s="5"/>
      <c r="R7" s="1"/>
      <c r="S7" s="1">
        <f t="shared" ref="S7:S70" si="6">(F7+N7+P7)/O7</f>
        <v>10.4</v>
      </c>
      <c r="T7" s="1">
        <f t="shared" ref="T7:T70" si="7">(F7+N7)/O7</f>
        <v>7.6870680306586747</v>
      </c>
      <c r="U7" s="1">
        <v>71.004199999999997</v>
      </c>
      <c r="V7" s="1">
        <v>74.619</v>
      </c>
      <c r="W7" s="1">
        <v>80.491399999999999</v>
      </c>
      <c r="X7" s="1">
        <v>76.481799999999993</v>
      </c>
      <c r="Y7" s="1">
        <v>81.713200000000001</v>
      </c>
      <c r="Z7" s="1">
        <v>85.976199999999992</v>
      </c>
      <c r="AA7" s="1"/>
      <c r="AB7" s="1">
        <f t="shared" si="3"/>
        <v>192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31</v>
      </c>
      <c r="C8" s="1">
        <v>148.71299999999999</v>
      </c>
      <c r="D8" s="1">
        <v>1125.7159999999999</v>
      </c>
      <c r="E8" s="1">
        <v>449.733</v>
      </c>
      <c r="F8" s="1">
        <v>686.702</v>
      </c>
      <c r="G8" s="6">
        <v>1</v>
      </c>
      <c r="H8" s="1">
        <v>45</v>
      </c>
      <c r="I8" s="1" t="s">
        <v>32</v>
      </c>
      <c r="J8" s="1">
        <v>411.7</v>
      </c>
      <c r="K8" s="1">
        <f t="shared" si="2"/>
        <v>38.033000000000015</v>
      </c>
      <c r="L8" s="1">
        <f t="shared" si="4"/>
        <v>449.733</v>
      </c>
      <c r="M8" s="1"/>
      <c r="N8" s="1">
        <v>49.222000000000087</v>
      </c>
      <c r="O8" s="1">
        <f t="shared" si="5"/>
        <v>89.946600000000004</v>
      </c>
      <c r="P8" s="5">
        <f>10.4*O8-N8-F8</f>
        <v>199.52063999999996</v>
      </c>
      <c r="Q8" s="5"/>
      <c r="R8" s="1"/>
      <c r="S8" s="1">
        <f t="shared" si="6"/>
        <v>10.4</v>
      </c>
      <c r="T8" s="1">
        <f t="shared" si="7"/>
        <v>8.1817878607974066</v>
      </c>
      <c r="U8" s="1">
        <v>98.414000000000001</v>
      </c>
      <c r="V8" s="1">
        <v>108.22320000000001</v>
      </c>
      <c r="W8" s="1">
        <v>109.523</v>
      </c>
      <c r="X8" s="1">
        <v>102.462</v>
      </c>
      <c r="Y8" s="1">
        <v>84.994600000000005</v>
      </c>
      <c r="Z8" s="1">
        <v>74.835599999999999</v>
      </c>
      <c r="AA8" s="1"/>
      <c r="AB8" s="1">
        <f t="shared" si="3"/>
        <v>200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31</v>
      </c>
      <c r="C9" s="1">
        <v>47.588000000000001</v>
      </c>
      <c r="D9" s="1">
        <v>228.10300000000001</v>
      </c>
      <c r="E9" s="1">
        <v>103.604</v>
      </c>
      <c r="F9" s="1">
        <v>108.83199999999999</v>
      </c>
      <c r="G9" s="6">
        <v>1</v>
      </c>
      <c r="H9" s="1">
        <v>40</v>
      </c>
      <c r="I9" s="1" t="s">
        <v>32</v>
      </c>
      <c r="J9" s="1">
        <v>108.9</v>
      </c>
      <c r="K9" s="1">
        <f t="shared" si="2"/>
        <v>-5.2960000000000065</v>
      </c>
      <c r="L9" s="1">
        <f t="shared" si="4"/>
        <v>103.604</v>
      </c>
      <c r="M9" s="1"/>
      <c r="N9" s="1"/>
      <c r="O9" s="1">
        <f t="shared" si="5"/>
        <v>20.720800000000001</v>
      </c>
      <c r="P9" s="5">
        <f t="shared" ref="P9" si="8">10*O9-N9-F9</f>
        <v>98.376000000000005</v>
      </c>
      <c r="Q9" s="5"/>
      <c r="R9" s="1"/>
      <c r="S9" s="1">
        <f t="shared" si="6"/>
        <v>10</v>
      </c>
      <c r="T9" s="1">
        <f t="shared" si="7"/>
        <v>5.2523068607389671</v>
      </c>
      <c r="U9" s="1">
        <v>18.052199999999999</v>
      </c>
      <c r="V9" s="1">
        <v>20.190000000000001</v>
      </c>
      <c r="W9" s="1">
        <v>26.143599999999999</v>
      </c>
      <c r="X9" s="1">
        <v>25.653600000000001</v>
      </c>
      <c r="Y9" s="1">
        <v>22.8324</v>
      </c>
      <c r="Z9" s="1">
        <v>26.044599999999999</v>
      </c>
      <c r="AA9" s="1"/>
      <c r="AB9" s="1">
        <f t="shared" si="3"/>
        <v>98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7" t="s">
        <v>36</v>
      </c>
      <c r="B10" s="17" t="s">
        <v>37</v>
      </c>
      <c r="C10" s="17"/>
      <c r="D10" s="17"/>
      <c r="E10" s="17"/>
      <c r="F10" s="17"/>
      <c r="G10" s="18">
        <v>0</v>
      </c>
      <c r="H10" s="17">
        <v>45</v>
      </c>
      <c r="I10" s="17" t="s">
        <v>32</v>
      </c>
      <c r="J10" s="17"/>
      <c r="K10" s="17">
        <f t="shared" si="2"/>
        <v>0</v>
      </c>
      <c r="L10" s="17">
        <f t="shared" si="4"/>
        <v>0</v>
      </c>
      <c r="M10" s="17"/>
      <c r="N10" s="17"/>
      <c r="O10" s="17">
        <f t="shared" si="5"/>
        <v>0</v>
      </c>
      <c r="P10" s="19"/>
      <c r="Q10" s="19"/>
      <c r="R10" s="17"/>
      <c r="S10" s="17" t="e">
        <f t="shared" si="6"/>
        <v>#DIV/0!</v>
      </c>
      <c r="T10" s="17" t="e">
        <f t="shared" si="7"/>
        <v>#DIV/0!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 t="s">
        <v>38</v>
      </c>
      <c r="AB10" s="17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7" t="s">
        <v>39</v>
      </c>
      <c r="B11" s="17" t="s">
        <v>37</v>
      </c>
      <c r="C11" s="17"/>
      <c r="D11" s="17"/>
      <c r="E11" s="17"/>
      <c r="F11" s="17"/>
      <c r="G11" s="18">
        <v>0</v>
      </c>
      <c r="H11" s="17">
        <v>45</v>
      </c>
      <c r="I11" s="17" t="s">
        <v>32</v>
      </c>
      <c r="J11" s="17"/>
      <c r="K11" s="17">
        <f t="shared" si="2"/>
        <v>0</v>
      </c>
      <c r="L11" s="17">
        <f t="shared" si="4"/>
        <v>0</v>
      </c>
      <c r="M11" s="17"/>
      <c r="N11" s="17"/>
      <c r="O11" s="17">
        <f t="shared" si="5"/>
        <v>0</v>
      </c>
      <c r="P11" s="19"/>
      <c r="Q11" s="19"/>
      <c r="R11" s="17"/>
      <c r="S11" s="17" t="e">
        <f t="shared" si="6"/>
        <v>#DIV/0!</v>
      </c>
      <c r="T11" s="17" t="e">
        <f t="shared" si="7"/>
        <v>#DIV/0!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 t="s">
        <v>38</v>
      </c>
      <c r="AB11" s="17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7" t="s">
        <v>40</v>
      </c>
      <c r="B12" s="17" t="s">
        <v>37</v>
      </c>
      <c r="C12" s="17"/>
      <c r="D12" s="17"/>
      <c r="E12" s="17"/>
      <c r="F12" s="17"/>
      <c r="G12" s="18">
        <v>0</v>
      </c>
      <c r="H12" s="17">
        <v>180</v>
      </c>
      <c r="I12" s="17" t="s">
        <v>32</v>
      </c>
      <c r="J12" s="17"/>
      <c r="K12" s="17">
        <f t="shared" si="2"/>
        <v>0</v>
      </c>
      <c r="L12" s="17">
        <f t="shared" si="4"/>
        <v>0</v>
      </c>
      <c r="M12" s="17"/>
      <c r="N12" s="17"/>
      <c r="O12" s="17">
        <f t="shared" si="5"/>
        <v>0</v>
      </c>
      <c r="P12" s="19"/>
      <c r="Q12" s="19"/>
      <c r="R12" s="17"/>
      <c r="S12" s="17" t="e">
        <f t="shared" si="6"/>
        <v>#DIV/0!</v>
      </c>
      <c r="T12" s="17" t="e">
        <f t="shared" si="7"/>
        <v>#DIV/0!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 t="s">
        <v>38</v>
      </c>
      <c r="AB12" s="17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7" t="s">
        <v>41</v>
      </c>
      <c r="B13" s="17" t="s">
        <v>37</v>
      </c>
      <c r="C13" s="17"/>
      <c r="D13" s="17"/>
      <c r="E13" s="17"/>
      <c r="F13" s="17"/>
      <c r="G13" s="18">
        <v>0</v>
      </c>
      <c r="H13" s="17">
        <v>40</v>
      </c>
      <c r="I13" s="17" t="s">
        <v>32</v>
      </c>
      <c r="J13" s="17"/>
      <c r="K13" s="17">
        <f t="shared" si="2"/>
        <v>0</v>
      </c>
      <c r="L13" s="17">
        <f t="shared" si="4"/>
        <v>0</v>
      </c>
      <c r="M13" s="17"/>
      <c r="N13" s="17"/>
      <c r="O13" s="17">
        <f t="shared" si="5"/>
        <v>0</v>
      </c>
      <c r="P13" s="19"/>
      <c r="Q13" s="19"/>
      <c r="R13" s="17"/>
      <c r="S13" s="17" t="e">
        <f t="shared" si="6"/>
        <v>#DIV/0!</v>
      </c>
      <c r="T13" s="17" t="e">
        <f t="shared" si="7"/>
        <v>#DIV/0!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 t="s">
        <v>38</v>
      </c>
      <c r="AB13" s="17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7" t="s">
        <v>42</v>
      </c>
      <c r="B14" s="17" t="s">
        <v>37</v>
      </c>
      <c r="C14" s="17"/>
      <c r="D14" s="17"/>
      <c r="E14" s="17"/>
      <c r="F14" s="17"/>
      <c r="G14" s="18">
        <v>0</v>
      </c>
      <c r="H14" s="17">
        <v>50</v>
      </c>
      <c r="I14" s="17" t="s">
        <v>32</v>
      </c>
      <c r="J14" s="17"/>
      <c r="K14" s="17">
        <f t="shared" si="2"/>
        <v>0</v>
      </c>
      <c r="L14" s="17">
        <f t="shared" si="4"/>
        <v>0</v>
      </c>
      <c r="M14" s="17"/>
      <c r="N14" s="17"/>
      <c r="O14" s="17">
        <f t="shared" si="5"/>
        <v>0</v>
      </c>
      <c r="P14" s="19"/>
      <c r="Q14" s="19"/>
      <c r="R14" s="17"/>
      <c r="S14" s="17" t="e">
        <f t="shared" si="6"/>
        <v>#DIV/0!</v>
      </c>
      <c r="T14" s="17" t="e">
        <f t="shared" si="7"/>
        <v>#DIV/0!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 t="s">
        <v>38</v>
      </c>
      <c r="AB14" s="17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43</v>
      </c>
      <c r="B15" s="1" t="s">
        <v>37</v>
      </c>
      <c r="C15" s="1">
        <v>71</v>
      </c>
      <c r="D15" s="1">
        <v>15</v>
      </c>
      <c r="E15" s="1">
        <v>66</v>
      </c>
      <c r="F15" s="1">
        <v>15</v>
      </c>
      <c r="G15" s="6">
        <v>0.17</v>
      </c>
      <c r="H15" s="1">
        <v>120</v>
      </c>
      <c r="I15" s="1" t="s">
        <v>32</v>
      </c>
      <c r="J15" s="1">
        <v>67</v>
      </c>
      <c r="K15" s="1">
        <f t="shared" si="2"/>
        <v>-1</v>
      </c>
      <c r="L15" s="1">
        <f t="shared" si="4"/>
        <v>66</v>
      </c>
      <c r="M15" s="1"/>
      <c r="N15" s="1">
        <v>96.800000000000011</v>
      </c>
      <c r="O15" s="1">
        <f t="shared" si="5"/>
        <v>13.2</v>
      </c>
      <c r="P15" s="5">
        <f>10*O15-N15-F15</f>
        <v>20.199999999999989</v>
      </c>
      <c r="Q15" s="5"/>
      <c r="R15" s="1"/>
      <c r="S15" s="1">
        <f t="shared" si="6"/>
        <v>10</v>
      </c>
      <c r="T15" s="1">
        <f t="shared" si="7"/>
        <v>8.4696969696969706</v>
      </c>
      <c r="U15" s="1">
        <v>12.8</v>
      </c>
      <c r="V15" s="1">
        <v>7.2</v>
      </c>
      <c r="W15" s="1">
        <v>7.6</v>
      </c>
      <c r="X15" s="1">
        <v>9</v>
      </c>
      <c r="Y15" s="1">
        <v>10.8</v>
      </c>
      <c r="Z15" s="1">
        <v>8.8000000000000007</v>
      </c>
      <c r="AA15" s="1"/>
      <c r="AB15" s="1">
        <f t="shared" si="3"/>
        <v>3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7" t="s">
        <v>44</v>
      </c>
      <c r="B16" s="17" t="s">
        <v>37</v>
      </c>
      <c r="C16" s="17"/>
      <c r="D16" s="17">
        <v>12</v>
      </c>
      <c r="E16" s="17"/>
      <c r="F16" s="17"/>
      <c r="G16" s="18">
        <v>0</v>
      </c>
      <c r="H16" s="17">
        <v>45</v>
      </c>
      <c r="I16" s="17" t="s">
        <v>32</v>
      </c>
      <c r="J16" s="17"/>
      <c r="K16" s="17">
        <f t="shared" si="2"/>
        <v>0</v>
      </c>
      <c r="L16" s="17">
        <f t="shared" si="4"/>
        <v>0</v>
      </c>
      <c r="M16" s="17"/>
      <c r="N16" s="17"/>
      <c r="O16" s="17">
        <f t="shared" si="5"/>
        <v>0</v>
      </c>
      <c r="P16" s="19"/>
      <c r="Q16" s="19"/>
      <c r="R16" s="17"/>
      <c r="S16" s="17" t="e">
        <f t="shared" si="6"/>
        <v>#DIV/0!</v>
      </c>
      <c r="T16" s="17" t="e">
        <f t="shared" si="7"/>
        <v>#DIV/0!</v>
      </c>
      <c r="U16" s="17">
        <v>-0.4</v>
      </c>
      <c r="V16" s="17">
        <v>-0.4</v>
      </c>
      <c r="W16" s="17">
        <v>0</v>
      </c>
      <c r="X16" s="17">
        <v>0</v>
      </c>
      <c r="Y16" s="17">
        <v>0</v>
      </c>
      <c r="Z16" s="17">
        <v>0</v>
      </c>
      <c r="AA16" s="17" t="s">
        <v>38</v>
      </c>
      <c r="AB16" s="17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45</v>
      </c>
      <c r="B17" s="1" t="s">
        <v>37</v>
      </c>
      <c r="C17" s="1">
        <v>150</v>
      </c>
      <c r="D17" s="1">
        <v>48</v>
      </c>
      <c r="E17" s="1">
        <v>93</v>
      </c>
      <c r="F17" s="1">
        <v>40</v>
      </c>
      <c r="G17" s="6">
        <v>0.35</v>
      </c>
      <c r="H17" s="1">
        <v>45</v>
      </c>
      <c r="I17" s="1" t="s">
        <v>32</v>
      </c>
      <c r="J17" s="1">
        <v>89</v>
      </c>
      <c r="K17" s="1">
        <f t="shared" si="2"/>
        <v>4</v>
      </c>
      <c r="L17" s="1">
        <f t="shared" si="4"/>
        <v>93</v>
      </c>
      <c r="M17" s="1"/>
      <c r="N17" s="1">
        <v>55.800000000000011</v>
      </c>
      <c r="O17" s="1">
        <f t="shared" si="5"/>
        <v>18.600000000000001</v>
      </c>
      <c r="P17" s="5">
        <f>11*O17-N17-F17</f>
        <v>108.80000000000001</v>
      </c>
      <c r="Q17" s="5"/>
      <c r="R17" s="1"/>
      <c r="S17" s="1">
        <f t="shared" si="6"/>
        <v>11</v>
      </c>
      <c r="T17" s="1">
        <f t="shared" si="7"/>
        <v>5.150537634408602</v>
      </c>
      <c r="U17" s="1">
        <v>14.8</v>
      </c>
      <c r="V17" s="1">
        <v>10.6</v>
      </c>
      <c r="W17" s="1">
        <v>12</v>
      </c>
      <c r="X17" s="1">
        <v>13.8</v>
      </c>
      <c r="Y17" s="1">
        <v>22.8</v>
      </c>
      <c r="Z17" s="1">
        <v>22</v>
      </c>
      <c r="AA17" s="1"/>
      <c r="AB17" s="1">
        <f t="shared" si="3"/>
        <v>38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46</v>
      </c>
      <c r="B18" s="1" t="s">
        <v>31</v>
      </c>
      <c r="C18" s="1">
        <v>434.565</v>
      </c>
      <c r="D18" s="1">
        <v>436.27699999999999</v>
      </c>
      <c r="E18" s="1">
        <v>350.29</v>
      </c>
      <c r="F18" s="1">
        <v>451.19799999999998</v>
      </c>
      <c r="G18" s="6">
        <v>1</v>
      </c>
      <c r="H18" s="1">
        <v>55</v>
      </c>
      <c r="I18" s="1" t="s">
        <v>32</v>
      </c>
      <c r="J18" s="1">
        <v>320.18</v>
      </c>
      <c r="K18" s="1">
        <f t="shared" si="2"/>
        <v>30.110000000000014</v>
      </c>
      <c r="L18" s="1">
        <f t="shared" si="4"/>
        <v>350.29</v>
      </c>
      <c r="M18" s="1"/>
      <c r="N18" s="1">
        <v>114.0866800000001</v>
      </c>
      <c r="O18" s="1">
        <f t="shared" si="5"/>
        <v>70.058000000000007</v>
      </c>
      <c r="P18" s="5">
        <f>11*O18-N18-F18</f>
        <v>205.35331999999994</v>
      </c>
      <c r="Q18" s="5"/>
      <c r="R18" s="1"/>
      <c r="S18" s="1">
        <f t="shared" si="6"/>
        <v>11</v>
      </c>
      <c r="T18" s="1">
        <f t="shared" si="7"/>
        <v>8.0688098432727173</v>
      </c>
      <c r="U18" s="1">
        <v>73.703599999999994</v>
      </c>
      <c r="V18" s="1">
        <v>76.190799999999996</v>
      </c>
      <c r="W18" s="1">
        <v>84.332399999999993</v>
      </c>
      <c r="X18" s="1">
        <v>87.506399999999999</v>
      </c>
      <c r="Y18" s="1">
        <v>90.756600000000006</v>
      </c>
      <c r="Z18" s="1">
        <v>88.044000000000011</v>
      </c>
      <c r="AA18" s="1"/>
      <c r="AB18" s="1">
        <f t="shared" si="3"/>
        <v>205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47</v>
      </c>
      <c r="B19" s="1" t="s">
        <v>31</v>
      </c>
      <c r="C19" s="1">
        <v>2379.933</v>
      </c>
      <c r="D19" s="1">
        <v>10487.950999999999</v>
      </c>
      <c r="E19" s="1">
        <v>8857.3040000000001</v>
      </c>
      <c r="F19" s="1">
        <v>2078.998</v>
      </c>
      <c r="G19" s="6">
        <v>1</v>
      </c>
      <c r="H19" s="1">
        <v>50</v>
      </c>
      <c r="I19" s="1" t="s">
        <v>32</v>
      </c>
      <c r="J19" s="1">
        <v>8850.9519999999993</v>
      </c>
      <c r="K19" s="1">
        <f t="shared" si="2"/>
        <v>6.3520000000007713</v>
      </c>
      <c r="L19" s="1">
        <f t="shared" si="4"/>
        <v>1757.652</v>
      </c>
      <c r="M19" s="1">
        <v>7099.652</v>
      </c>
      <c r="N19" s="1">
        <v>791.12613999999871</v>
      </c>
      <c r="O19" s="1">
        <f t="shared" si="5"/>
        <v>351.53039999999999</v>
      </c>
      <c r="P19" s="5">
        <f>11*O19-N19-F19</f>
        <v>996.7102600000012</v>
      </c>
      <c r="Q19" s="5"/>
      <c r="R19" s="1"/>
      <c r="S19" s="1">
        <f t="shared" si="6"/>
        <v>11.000000000000002</v>
      </c>
      <c r="T19" s="1">
        <f t="shared" si="7"/>
        <v>8.1646541522440135</v>
      </c>
      <c r="U19" s="1">
        <v>348.56220000000002</v>
      </c>
      <c r="V19" s="1">
        <v>335.74860000000012</v>
      </c>
      <c r="W19" s="1">
        <v>343.67439999999999</v>
      </c>
      <c r="X19" s="1">
        <v>335.77220000000011</v>
      </c>
      <c r="Y19" s="1">
        <v>415.45359999999999</v>
      </c>
      <c r="Z19" s="1">
        <v>405.10959999999989</v>
      </c>
      <c r="AA19" s="1"/>
      <c r="AB19" s="1">
        <f t="shared" si="3"/>
        <v>997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4" t="s">
        <v>48</v>
      </c>
      <c r="B20" s="14" t="s">
        <v>31</v>
      </c>
      <c r="C20" s="14">
        <v>-21.131</v>
      </c>
      <c r="D20" s="14">
        <v>21.131</v>
      </c>
      <c r="E20" s="14"/>
      <c r="F20" s="14"/>
      <c r="G20" s="15">
        <v>0</v>
      </c>
      <c r="H20" s="14">
        <v>55</v>
      </c>
      <c r="I20" s="14" t="s">
        <v>49</v>
      </c>
      <c r="J20" s="14"/>
      <c r="K20" s="14">
        <f t="shared" si="2"/>
        <v>0</v>
      </c>
      <c r="L20" s="14">
        <f t="shared" si="4"/>
        <v>0</v>
      </c>
      <c r="M20" s="14"/>
      <c r="N20" s="14"/>
      <c r="O20" s="14">
        <f t="shared" si="5"/>
        <v>0</v>
      </c>
      <c r="P20" s="16"/>
      <c r="Q20" s="16"/>
      <c r="R20" s="14"/>
      <c r="S20" s="14" t="e">
        <f t="shared" si="6"/>
        <v>#DIV/0!</v>
      </c>
      <c r="T20" s="14" t="e">
        <f t="shared" si="7"/>
        <v>#DIV/0!</v>
      </c>
      <c r="U20" s="14">
        <v>0</v>
      </c>
      <c r="V20" s="14">
        <v>-7.1999999999999995E-2</v>
      </c>
      <c r="W20" s="14">
        <v>-0.23200000000000001</v>
      </c>
      <c r="X20" s="14">
        <v>-0.16</v>
      </c>
      <c r="Y20" s="14">
        <v>8.091800000000001</v>
      </c>
      <c r="Z20" s="14">
        <v>12.73</v>
      </c>
      <c r="AA20" s="14" t="s">
        <v>50</v>
      </c>
      <c r="AB20" s="14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7" t="s">
        <v>51</v>
      </c>
      <c r="B21" s="17" t="s">
        <v>31</v>
      </c>
      <c r="C21" s="17"/>
      <c r="D21" s="17">
        <v>116.24</v>
      </c>
      <c r="E21" s="17">
        <v>53.33</v>
      </c>
      <c r="F21" s="17"/>
      <c r="G21" s="18">
        <v>0</v>
      </c>
      <c r="H21" s="17">
        <v>50</v>
      </c>
      <c r="I21" s="17" t="s">
        <v>32</v>
      </c>
      <c r="J21" s="17">
        <v>53.33</v>
      </c>
      <c r="K21" s="17">
        <f t="shared" si="2"/>
        <v>0</v>
      </c>
      <c r="L21" s="17">
        <f t="shared" si="4"/>
        <v>0</v>
      </c>
      <c r="M21" s="17">
        <v>53.33</v>
      </c>
      <c r="N21" s="17"/>
      <c r="O21" s="17">
        <f t="shared" si="5"/>
        <v>0</v>
      </c>
      <c r="P21" s="19"/>
      <c r="Q21" s="19"/>
      <c r="R21" s="17"/>
      <c r="S21" s="17" t="e">
        <f t="shared" si="6"/>
        <v>#DIV/0!</v>
      </c>
      <c r="T21" s="17" t="e">
        <f t="shared" si="7"/>
        <v>#DIV/0!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 t="s">
        <v>38</v>
      </c>
      <c r="AB21" s="17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52</v>
      </c>
      <c r="B22" s="1" t="s">
        <v>31</v>
      </c>
      <c r="C22" s="1">
        <v>810.99300000000005</v>
      </c>
      <c r="D22" s="1">
        <v>672.94299999999998</v>
      </c>
      <c r="E22" s="1">
        <v>540.29</v>
      </c>
      <c r="F22" s="1">
        <v>830.61800000000005</v>
      </c>
      <c r="G22" s="6">
        <v>1</v>
      </c>
      <c r="H22" s="1">
        <v>55</v>
      </c>
      <c r="I22" s="1" t="s">
        <v>32</v>
      </c>
      <c r="J22" s="1">
        <v>531.42999999999995</v>
      </c>
      <c r="K22" s="1">
        <f t="shared" si="2"/>
        <v>8.8600000000000136</v>
      </c>
      <c r="L22" s="1">
        <f t="shared" si="4"/>
        <v>540.29</v>
      </c>
      <c r="M22" s="1"/>
      <c r="N22" s="1">
        <v>45.582000000000107</v>
      </c>
      <c r="O22" s="1">
        <f t="shared" si="5"/>
        <v>108.05799999999999</v>
      </c>
      <c r="P22" s="5">
        <f t="shared" ref="P22:P25" si="9">11*O22-N22-F22</f>
        <v>312.43799999999976</v>
      </c>
      <c r="Q22" s="5"/>
      <c r="R22" s="1"/>
      <c r="S22" s="1">
        <f t="shared" si="6"/>
        <v>11</v>
      </c>
      <c r="T22" s="1">
        <f t="shared" si="7"/>
        <v>8.108608339965576</v>
      </c>
      <c r="U22" s="1">
        <v>121.26300000000001</v>
      </c>
      <c r="V22" s="1">
        <v>125.011</v>
      </c>
      <c r="W22" s="1">
        <v>89.950800000000001</v>
      </c>
      <c r="X22" s="1">
        <v>84.6464</v>
      </c>
      <c r="Y22" s="1">
        <v>136.87459999999999</v>
      </c>
      <c r="Z22" s="1">
        <v>133.54339999999999</v>
      </c>
      <c r="AA22" s="1"/>
      <c r="AB22" s="1">
        <f t="shared" si="3"/>
        <v>312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53</v>
      </c>
      <c r="B23" s="1" t="s">
        <v>31</v>
      </c>
      <c r="C23" s="1">
        <v>242.47</v>
      </c>
      <c r="D23" s="1">
        <v>222.41800000000001</v>
      </c>
      <c r="E23" s="1">
        <v>263.14999999999998</v>
      </c>
      <c r="F23" s="1">
        <v>157.42599999999999</v>
      </c>
      <c r="G23" s="6">
        <v>1</v>
      </c>
      <c r="H23" s="1">
        <v>60</v>
      </c>
      <c r="I23" s="1" t="s">
        <v>32</v>
      </c>
      <c r="J23" s="1">
        <v>239.75</v>
      </c>
      <c r="K23" s="1">
        <f t="shared" si="2"/>
        <v>23.399999999999977</v>
      </c>
      <c r="L23" s="1">
        <f t="shared" si="4"/>
        <v>263.14999999999998</v>
      </c>
      <c r="M23" s="1"/>
      <c r="N23" s="1">
        <v>108.2919999999999</v>
      </c>
      <c r="O23" s="1">
        <f t="shared" si="5"/>
        <v>52.629999999999995</v>
      </c>
      <c r="P23" s="5">
        <f t="shared" si="9"/>
        <v>313.21200000000005</v>
      </c>
      <c r="Q23" s="5"/>
      <c r="R23" s="1"/>
      <c r="S23" s="1">
        <f t="shared" si="6"/>
        <v>11</v>
      </c>
      <c r="T23" s="1">
        <f t="shared" si="7"/>
        <v>5.0487934638039125</v>
      </c>
      <c r="U23" s="1">
        <v>42.595999999999997</v>
      </c>
      <c r="V23" s="1">
        <v>41.499200000000002</v>
      </c>
      <c r="W23" s="1">
        <v>48.694800000000001</v>
      </c>
      <c r="X23" s="1">
        <v>47.313599999999987</v>
      </c>
      <c r="Y23" s="1">
        <v>50.7776</v>
      </c>
      <c r="Z23" s="1">
        <v>42.588799999999999</v>
      </c>
      <c r="AA23" s="1"/>
      <c r="AB23" s="1">
        <f t="shared" si="3"/>
        <v>313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54</v>
      </c>
      <c r="B24" s="1" t="s">
        <v>31</v>
      </c>
      <c r="C24" s="1">
        <v>207.37100000000001</v>
      </c>
      <c r="D24" s="1">
        <v>242.89500000000001</v>
      </c>
      <c r="E24" s="1">
        <v>221.65899999999999</v>
      </c>
      <c r="F24" s="1">
        <v>190.87200000000001</v>
      </c>
      <c r="G24" s="6">
        <v>1</v>
      </c>
      <c r="H24" s="1">
        <v>60</v>
      </c>
      <c r="I24" s="1" t="s">
        <v>32</v>
      </c>
      <c r="J24" s="1">
        <v>207.49199999999999</v>
      </c>
      <c r="K24" s="1">
        <f t="shared" si="2"/>
        <v>14.167000000000002</v>
      </c>
      <c r="L24" s="1">
        <f t="shared" si="4"/>
        <v>163.65699999999998</v>
      </c>
      <c r="M24" s="1">
        <v>58.002000000000002</v>
      </c>
      <c r="N24" s="1">
        <v>74.542199999999951</v>
      </c>
      <c r="O24" s="1">
        <f t="shared" si="5"/>
        <v>32.731399999999994</v>
      </c>
      <c r="P24" s="5">
        <f t="shared" si="9"/>
        <v>94.631199999999978</v>
      </c>
      <c r="Q24" s="5"/>
      <c r="R24" s="1"/>
      <c r="S24" s="1">
        <f t="shared" si="6"/>
        <v>11</v>
      </c>
      <c r="T24" s="1">
        <f t="shared" si="7"/>
        <v>8.1088557165290815</v>
      </c>
      <c r="U24" s="1">
        <v>34.588200000000001</v>
      </c>
      <c r="V24" s="1">
        <v>33.368400000000001</v>
      </c>
      <c r="W24" s="1">
        <v>33.543999999999997</v>
      </c>
      <c r="X24" s="1">
        <v>33.877000000000002</v>
      </c>
      <c r="Y24" s="1">
        <v>38.991799999999998</v>
      </c>
      <c r="Z24" s="1">
        <v>39.518799999999999</v>
      </c>
      <c r="AA24" s="1"/>
      <c r="AB24" s="1">
        <f t="shared" si="3"/>
        <v>95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55</v>
      </c>
      <c r="B25" s="1" t="s">
        <v>31</v>
      </c>
      <c r="C25" s="1">
        <v>296.97000000000003</v>
      </c>
      <c r="D25" s="1">
        <v>287.911</v>
      </c>
      <c r="E25" s="1">
        <v>241.44200000000001</v>
      </c>
      <c r="F25" s="1">
        <v>290.52999999999997</v>
      </c>
      <c r="G25" s="6">
        <v>1</v>
      </c>
      <c r="H25" s="1">
        <v>60</v>
      </c>
      <c r="I25" s="1" t="s">
        <v>32</v>
      </c>
      <c r="J25" s="1">
        <v>228.01</v>
      </c>
      <c r="K25" s="1">
        <f t="shared" si="2"/>
        <v>13.432000000000016</v>
      </c>
      <c r="L25" s="1">
        <f t="shared" si="4"/>
        <v>241.44200000000001</v>
      </c>
      <c r="M25" s="1"/>
      <c r="N25" s="1">
        <v>145.11739999999989</v>
      </c>
      <c r="O25" s="1">
        <f t="shared" si="5"/>
        <v>48.288400000000003</v>
      </c>
      <c r="P25" s="5">
        <f t="shared" si="9"/>
        <v>95.525000000000205</v>
      </c>
      <c r="Q25" s="5"/>
      <c r="R25" s="1"/>
      <c r="S25" s="1">
        <f t="shared" si="6"/>
        <v>11</v>
      </c>
      <c r="T25" s="1">
        <f t="shared" si="7"/>
        <v>9.0217816287141392</v>
      </c>
      <c r="U25" s="1">
        <v>54.958399999999997</v>
      </c>
      <c r="V25" s="1">
        <v>47.753</v>
      </c>
      <c r="W25" s="1">
        <v>37.827599999999997</v>
      </c>
      <c r="X25" s="1">
        <v>36.601199999999992</v>
      </c>
      <c r="Y25" s="1">
        <v>51.321000000000012</v>
      </c>
      <c r="Z25" s="1">
        <v>51.672199999999997</v>
      </c>
      <c r="AA25" s="1"/>
      <c r="AB25" s="1">
        <f t="shared" si="3"/>
        <v>96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56</v>
      </c>
      <c r="B26" s="1" t="s">
        <v>31</v>
      </c>
      <c r="C26" s="1">
        <v>4.202</v>
      </c>
      <c r="D26" s="1">
        <v>273.98099999999999</v>
      </c>
      <c r="E26" s="1">
        <v>73.680999999999997</v>
      </c>
      <c r="F26" s="1">
        <v>39.127000000000002</v>
      </c>
      <c r="G26" s="6">
        <v>1</v>
      </c>
      <c r="H26" s="1">
        <v>35</v>
      </c>
      <c r="I26" s="1" t="s">
        <v>32</v>
      </c>
      <c r="J26" s="1">
        <v>85.2</v>
      </c>
      <c r="K26" s="1">
        <f t="shared" si="2"/>
        <v>-11.519000000000005</v>
      </c>
      <c r="L26" s="1">
        <f t="shared" si="4"/>
        <v>73.680999999999997</v>
      </c>
      <c r="M26" s="1"/>
      <c r="N26" s="1">
        <v>10</v>
      </c>
      <c r="O26" s="1">
        <f t="shared" si="5"/>
        <v>14.7362</v>
      </c>
      <c r="P26" s="5">
        <f t="shared" ref="P26:P29" si="10">10*O26-N26-F26</f>
        <v>98.234999999999985</v>
      </c>
      <c r="Q26" s="5"/>
      <c r="R26" s="1"/>
      <c r="S26" s="1">
        <f t="shared" si="6"/>
        <v>10</v>
      </c>
      <c r="T26" s="1">
        <f t="shared" si="7"/>
        <v>3.3337631139642516</v>
      </c>
      <c r="U26" s="1">
        <v>10.936199999999999</v>
      </c>
      <c r="V26" s="1">
        <v>11.9152</v>
      </c>
      <c r="W26" s="1">
        <v>11.7088</v>
      </c>
      <c r="X26" s="1">
        <v>12.9702</v>
      </c>
      <c r="Y26" s="1">
        <v>11.634</v>
      </c>
      <c r="Z26" s="1">
        <v>12.900600000000001</v>
      </c>
      <c r="AA26" s="1"/>
      <c r="AB26" s="1">
        <f t="shared" si="3"/>
        <v>98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57</v>
      </c>
      <c r="B27" s="1" t="s">
        <v>31</v>
      </c>
      <c r="C27" s="1">
        <v>101.485</v>
      </c>
      <c r="D27" s="1">
        <v>1074.856</v>
      </c>
      <c r="E27" s="1">
        <v>704.66600000000005</v>
      </c>
      <c r="F27" s="1">
        <v>273.48</v>
      </c>
      <c r="G27" s="6">
        <v>1</v>
      </c>
      <c r="H27" s="1">
        <v>30</v>
      </c>
      <c r="I27" s="1" t="s">
        <v>32</v>
      </c>
      <c r="J27" s="1">
        <v>716.21400000000006</v>
      </c>
      <c r="K27" s="1">
        <f t="shared" si="2"/>
        <v>-11.548000000000002</v>
      </c>
      <c r="L27" s="1">
        <f t="shared" si="4"/>
        <v>108.75200000000007</v>
      </c>
      <c r="M27" s="1">
        <v>595.91399999999999</v>
      </c>
      <c r="N27" s="1"/>
      <c r="O27" s="1">
        <f t="shared" si="5"/>
        <v>21.750400000000013</v>
      </c>
      <c r="P27" s="5"/>
      <c r="Q27" s="5"/>
      <c r="R27" s="1"/>
      <c r="S27" s="1">
        <f t="shared" si="6"/>
        <v>12.573561865528903</v>
      </c>
      <c r="T27" s="1">
        <f t="shared" si="7"/>
        <v>12.573561865528903</v>
      </c>
      <c r="U27" s="1">
        <v>33.339200000000012</v>
      </c>
      <c r="V27" s="1">
        <v>39.850799999999992</v>
      </c>
      <c r="W27" s="1">
        <v>26.00139999999999</v>
      </c>
      <c r="X27" s="1">
        <v>17.79679999999998</v>
      </c>
      <c r="Y27" s="1">
        <v>1.275399999999999</v>
      </c>
      <c r="Z27" s="1">
        <v>6.5485999999999986</v>
      </c>
      <c r="AA27" s="1"/>
      <c r="AB27" s="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58</v>
      </c>
      <c r="B28" s="1" t="s">
        <v>31</v>
      </c>
      <c r="C28" s="1">
        <v>162.63300000000001</v>
      </c>
      <c r="D28" s="1">
        <v>1973.46</v>
      </c>
      <c r="E28" s="1">
        <v>1354.528</v>
      </c>
      <c r="F28" s="1">
        <v>298.61599999999999</v>
      </c>
      <c r="G28" s="6">
        <v>1</v>
      </c>
      <c r="H28" s="1">
        <v>30</v>
      </c>
      <c r="I28" s="1" t="s">
        <v>32</v>
      </c>
      <c r="J28" s="1">
        <v>1348.8050000000001</v>
      </c>
      <c r="K28" s="1">
        <f t="shared" si="2"/>
        <v>5.7229999999999563</v>
      </c>
      <c r="L28" s="1">
        <f t="shared" si="4"/>
        <v>241.32300000000009</v>
      </c>
      <c r="M28" s="1">
        <v>1113.2049999999999</v>
      </c>
      <c r="N28" s="1">
        <v>57.133400000000172</v>
      </c>
      <c r="O28" s="1">
        <f t="shared" si="5"/>
        <v>48.264600000000016</v>
      </c>
      <c r="P28" s="5">
        <f t="shared" si="10"/>
        <v>126.89660000000003</v>
      </c>
      <c r="Q28" s="5"/>
      <c r="R28" s="1"/>
      <c r="S28" s="1">
        <f t="shared" si="6"/>
        <v>10</v>
      </c>
      <c r="T28" s="1">
        <f t="shared" si="7"/>
        <v>7.3708142199458822</v>
      </c>
      <c r="U28" s="1">
        <v>52.396800000000013</v>
      </c>
      <c r="V28" s="1">
        <v>55.285999999999987</v>
      </c>
      <c r="W28" s="1">
        <v>50.001400000000011</v>
      </c>
      <c r="X28" s="1">
        <v>50.011600000000001</v>
      </c>
      <c r="Y28" s="1">
        <v>53.009999999999991</v>
      </c>
      <c r="Z28" s="1">
        <v>57.867199999999997</v>
      </c>
      <c r="AA28" s="1"/>
      <c r="AB28" s="1">
        <f t="shared" si="3"/>
        <v>127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59</v>
      </c>
      <c r="B29" s="1" t="s">
        <v>31</v>
      </c>
      <c r="C29" s="1">
        <v>136.62299999999999</v>
      </c>
      <c r="D29" s="1">
        <v>647.73500000000001</v>
      </c>
      <c r="E29" s="1">
        <v>353.22399999999999</v>
      </c>
      <c r="F29" s="1">
        <v>366.71800000000002</v>
      </c>
      <c r="G29" s="6">
        <v>1</v>
      </c>
      <c r="H29" s="1">
        <v>30</v>
      </c>
      <c r="I29" s="1" t="s">
        <v>32</v>
      </c>
      <c r="J29" s="1">
        <v>353.49900000000002</v>
      </c>
      <c r="K29" s="1">
        <f t="shared" si="2"/>
        <v>-0.27500000000003411</v>
      </c>
      <c r="L29" s="1">
        <f t="shared" si="4"/>
        <v>297.52499999999998</v>
      </c>
      <c r="M29" s="1">
        <v>55.698999999999998</v>
      </c>
      <c r="N29" s="1"/>
      <c r="O29" s="1">
        <f t="shared" si="5"/>
        <v>59.504999999999995</v>
      </c>
      <c r="P29" s="5">
        <f t="shared" si="10"/>
        <v>228.33199999999994</v>
      </c>
      <c r="Q29" s="5"/>
      <c r="R29" s="1"/>
      <c r="S29" s="1">
        <f t="shared" si="6"/>
        <v>10</v>
      </c>
      <c r="T29" s="1">
        <f t="shared" si="7"/>
        <v>6.1628098479119409</v>
      </c>
      <c r="U29" s="1">
        <v>27.838799999999999</v>
      </c>
      <c r="V29" s="1">
        <v>22.575800000000001</v>
      </c>
      <c r="W29" s="1">
        <v>63.135200000000012</v>
      </c>
      <c r="X29" s="1">
        <v>71.475199999999987</v>
      </c>
      <c r="Y29" s="1">
        <v>48.413200000000003</v>
      </c>
      <c r="Z29" s="1">
        <v>39.475200000000001</v>
      </c>
      <c r="AA29" s="1"/>
      <c r="AB29" s="1">
        <f t="shared" si="3"/>
        <v>228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7" t="s">
        <v>60</v>
      </c>
      <c r="B30" s="17" t="s">
        <v>31</v>
      </c>
      <c r="C30" s="17"/>
      <c r="D30" s="17"/>
      <c r="E30" s="17"/>
      <c r="F30" s="17"/>
      <c r="G30" s="18">
        <v>0</v>
      </c>
      <c r="H30" s="17">
        <v>45</v>
      </c>
      <c r="I30" s="17" t="s">
        <v>32</v>
      </c>
      <c r="J30" s="17"/>
      <c r="K30" s="17">
        <f t="shared" si="2"/>
        <v>0</v>
      </c>
      <c r="L30" s="17">
        <f t="shared" si="4"/>
        <v>0</v>
      </c>
      <c r="M30" s="17"/>
      <c r="N30" s="17"/>
      <c r="O30" s="17">
        <f t="shared" si="5"/>
        <v>0</v>
      </c>
      <c r="P30" s="19"/>
      <c r="Q30" s="19"/>
      <c r="R30" s="17"/>
      <c r="S30" s="17" t="e">
        <f t="shared" si="6"/>
        <v>#DIV/0!</v>
      </c>
      <c r="T30" s="17" t="e">
        <f t="shared" si="7"/>
        <v>#DIV/0!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 t="s">
        <v>38</v>
      </c>
      <c r="AB30" s="17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7" t="s">
        <v>61</v>
      </c>
      <c r="B31" s="17" t="s">
        <v>31</v>
      </c>
      <c r="C31" s="17"/>
      <c r="D31" s="17"/>
      <c r="E31" s="17"/>
      <c r="F31" s="17"/>
      <c r="G31" s="18">
        <v>0</v>
      </c>
      <c r="H31" s="17">
        <v>40</v>
      </c>
      <c r="I31" s="17" t="s">
        <v>32</v>
      </c>
      <c r="J31" s="17"/>
      <c r="K31" s="17">
        <f t="shared" si="2"/>
        <v>0</v>
      </c>
      <c r="L31" s="17">
        <f t="shared" si="4"/>
        <v>0</v>
      </c>
      <c r="M31" s="17"/>
      <c r="N31" s="17"/>
      <c r="O31" s="17">
        <f t="shared" si="5"/>
        <v>0</v>
      </c>
      <c r="P31" s="19"/>
      <c r="Q31" s="19"/>
      <c r="R31" s="17"/>
      <c r="S31" s="17" t="e">
        <f t="shared" si="6"/>
        <v>#DIV/0!</v>
      </c>
      <c r="T31" s="17" t="e">
        <f t="shared" si="7"/>
        <v>#DIV/0!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 t="s">
        <v>38</v>
      </c>
      <c r="AB31" s="17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62</v>
      </c>
      <c r="B32" s="1" t="s">
        <v>31</v>
      </c>
      <c r="C32" s="1">
        <v>560.94200000000001</v>
      </c>
      <c r="D32" s="1">
        <v>1410.7339999999999</v>
      </c>
      <c r="E32" s="1">
        <v>1084.329</v>
      </c>
      <c r="F32" s="1">
        <v>619.42499999999995</v>
      </c>
      <c r="G32" s="6">
        <v>1</v>
      </c>
      <c r="H32" s="1">
        <v>40</v>
      </c>
      <c r="I32" s="1" t="s">
        <v>32</v>
      </c>
      <c r="J32" s="1">
        <v>1098.413</v>
      </c>
      <c r="K32" s="1">
        <f t="shared" si="2"/>
        <v>-14.08400000000006</v>
      </c>
      <c r="L32" s="1">
        <f t="shared" si="4"/>
        <v>565.71599999999989</v>
      </c>
      <c r="M32" s="1">
        <v>518.61300000000006</v>
      </c>
      <c r="N32" s="1">
        <v>199.08199999999999</v>
      </c>
      <c r="O32" s="1">
        <f t="shared" si="5"/>
        <v>113.14319999999998</v>
      </c>
      <c r="P32" s="5">
        <f>10.4*O32-N32-F32</f>
        <v>358.18227999999988</v>
      </c>
      <c r="Q32" s="5"/>
      <c r="R32" s="1"/>
      <c r="S32" s="1">
        <f t="shared" si="6"/>
        <v>10.4</v>
      </c>
      <c r="T32" s="1">
        <f t="shared" si="7"/>
        <v>7.2342571184127733</v>
      </c>
      <c r="U32" s="1">
        <v>115.086</v>
      </c>
      <c r="V32" s="1">
        <v>118.0454</v>
      </c>
      <c r="W32" s="1">
        <v>125.7516</v>
      </c>
      <c r="X32" s="1">
        <v>127.3128</v>
      </c>
      <c r="Y32" s="1">
        <v>140.0412</v>
      </c>
      <c r="Z32" s="1">
        <v>136.55600000000001</v>
      </c>
      <c r="AA32" s="1"/>
      <c r="AB32" s="1">
        <f t="shared" si="3"/>
        <v>358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63</v>
      </c>
      <c r="B33" s="1" t="s">
        <v>31</v>
      </c>
      <c r="C33" s="1">
        <v>193.774</v>
      </c>
      <c r="D33" s="1">
        <v>392.07400000000001</v>
      </c>
      <c r="E33" s="1">
        <v>202.398</v>
      </c>
      <c r="F33" s="1">
        <v>180.71199999999999</v>
      </c>
      <c r="G33" s="6">
        <v>1</v>
      </c>
      <c r="H33" s="1">
        <v>35</v>
      </c>
      <c r="I33" s="1" t="s">
        <v>32</v>
      </c>
      <c r="J33" s="1">
        <v>193.1</v>
      </c>
      <c r="K33" s="1">
        <f t="shared" si="2"/>
        <v>9.2980000000000018</v>
      </c>
      <c r="L33" s="1">
        <f t="shared" si="4"/>
        <v>202.398</v>
      </c>
      <c r="M33" s="1"/>
      <c r="N33" s="1">
        <v>64.004799999999818</v>
      </c>
      <c r="O33" s="1">
        <f t="shared" si="5"/>
        <v>40.479599999999998</v>
      </c>
      <c r="P33" s="5">
        <f t="shared" ref="P33:P35" si="11">10*O33-N33-F33</f>
        <v>160.07920000000018</v>
      </c>
      <c r="Q33" s="5"/>
      <c r="R33" s="1"/>
      <c r="S33" s="1">
        <f t="shared" si="6"/>
        <v>10</v>
      </c>
      <c r="T33" s="1">
        <f t="shared" si="7"/>
        <v>6.0454352315734301</v>
      </c>
      <c r="U33" s="1">
        <v>36.980400000000003</v>
      </c>
      <c r="V33" s="1">
        <v>38.626399999999997</v>
      </c>
      <c r="W33" s="1">
        <v>43.554400000000001</v>
      </c>
      <c r="X33" s="1">
        <v>42.469999999999992</v>
      </c>
      <c r="Y33" s="1">
        <v>44.410000000000011</v>
      </c>
      <c r="Z33" s="1">
        <v>41.730800000000002</v>
      </c>
      <c r="AA33" s="1"/>
      <c r="AB33" s="1">
        <f t="shared" si="3"/>
        <v>160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64</v>
      </c>
      <c r="B34" s="1" t="s">
        <v>31</v>
      </c>
      <c r="C34" s="1">
        <v>64.444000000000003</v>
      </c>
      <c r="D34" s="1">
        <v>137.18799999999999</v>
      </c>
      <c r="E34" s="1">
        <v>48.295999999999999</v>
      </c>
      <c r="F34" s="1">
        <v>125.855</v>
      </c>
      <c r="G34" s="6">
        <v>1</v>
      </c>
      <c r="H34" s="1">
        <v>45</v>
      </c>
      <c r="I34" s="1" t="s">
        <v>32</v>
      </c>
      <c r="J34" s="1">
        <v>45.8</v>
      </c>
      <c r="K34" s="1">
        <f t="shared" si="2"/>
        <v>2.4960000000000022</v>
      </c>
      <c r="L34" s="1">
        <f t="shared" si="4"/>
        <v>48.295999999999999</v>
      </c>
      <c r="M34" s="1"/>
      <c r="N34" s="1">
        <v>28.74179999999998</v>
      </c>
      <c r="O34" s="1">
        <f t="shared" si="5"/>
        <v>9.6592000000000002</v>
      </c>
      <c r="P34" s="5"/>
      <c r="Q34" s="5"/>
      <c r="R34" s="1"/>
      <c r="S34" s="1">
        <f t="shared" si="6"/>
        <v>16.005135000828222</v>
      </c>
      <c r="T34" s="1">
        <f t="shared" si="7"/>
        <v>16.005135000828222</v>
      </c>
      <c r="U34" s="1">
        <v>16.1508</v>
      </c>
      <c r="V34" s="1">
        <v>16.386600000000001</v>
      </c>
      <c r="W34" s="1">
        <v>12.0092</v>
      </c>
      <c r="X34" s="1">
        <v>11.9016</v>
      </c>
      <c r="Y34" s="1">
        <v>12.020799999999999</v>
      </c>
      <c r="Z34" s="1">
        <v>13.8588</v>
      </c>
      <c r="AA34" s="1"/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65</v>
      </c>
      <c r="B35" s="1" t="s">
        <v>31</v>
      </c>
      <c r="C35" s="1">
        <v>83.807000000000002</v>
      </c>
      <c r="D35" s="1">
        <v>40.188000000000002</v>
      </c>
      <c r="E35" s="1">
        <v>53.399000000000001</v>
      </c>
      <c r="F35" s="1">
        <v>15.358000000000001</v>
      </c>
      <c r="G35" s="6">
        <v>1</v>
      </c>
      <c r="H35" s="1">
        <v>30</v>
      </c>
      <c r="I35" s="1" t="s">
        <v>32</v>
      </c>
      <c r="J35" s="1">
        <v>53.1</v>
      </c>
      <c r="K35" s="1">
        <f t="shared" si="2"/>
        <v>0.29899999999999949</v>
      </c>
      <c r="L35" s="1">
        <f t="shared" si="4"/>
        <v>53.399000000000001</v>
      </c>
      <c r="M35" s="1"/>
      <c r="N35" s="1">
        <v>22.14889999999998</v>
      </c>
      <c r="O35" s="1">
        <f t="shared" si="5"/>
        <v>10.6798</v>
      </c>
      <c r="P35" s="5">
        <f t="shared" si="11"/>
        <v>69.291100000000014</v>
      </c>
      <c r="Q35" s="5"/>
      <c r="R35" s="1"/>
      <c r="S35" s="1">
        <f t="shared" si="6"/>
        <v>10</v>
      </c>
      <c r="T35" s="1">
        <f t="shared" si="7"/>
        <v>3.5119477892844415</v>
      </c>
      <c r="U35" s="1">
        <v>8.2277999999999984</v>
      </c>
      <c r="V35" s="1">
        <v>6.6747999999999994</v>
      </c>
      <c r="W35" s="1">
        <v>8.0036000000000005</v>
      </c>
      <c r="X35" s="1">
        <v>10.063599999999999</v>
      </c>
      <c r="Y35" s="1">
        <v>13.5966</v>
      </c>
      <c r="Z35" s="1">
        <v>11.0046</v>
      </c>
      <c r="AA35" s="1"/>
      <c r="AB35" s="1">
        <f t="shared" si="3"/>
        <v>69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66</v>
      </c>
      <c r="B36" s="1" t="s">
        <v>31</v>
      </c>
      <c r="C36" s="1">
        <v>461.99400000000003</v>
      </c>
      <c r="D36" s="1">
        <v>439.15499999999997</v>
      </c>
      <c r="E36" s="1">
        <v>327.13900000000001</v>
      </c>
      <c r="F36" s="1">
        <v>466.15800000000002</v>
      </c>
      <c r="G36" s="6">
        <v>1</v>
      </c>
      <c r="H36" s="1">
        <v>45</v>
      </c>
      <c r="I36" s="1" t="s">
        <v>32</v>
      </c>
      <c r="J36" s="1">
        <v>323.89999999999998</v>
      </c>
      <c r="K36" s="1">
        <f t="shared" si="2"/>
        <v>3.2390000000000327</v>
      </c>
      <c r="L36" s="1">
        <f t="shared" si="4"/>
        <v>327.13900000000001</v>
      </c>
      <c r="M36" s="1"/>
      <c r="N36" s="1">
        <v>161.43039999999999</v>
      </c>
      <c r="O36" s="1">
        <f t="shared" si="5"/>
        <v>65.427800000000005</v>
      </c>
      <c r="P36" s="5">
        <f t="shared" ref="P36:P37" si="12">10.4*O36-N36-F36</f>
        <v>52.860720000000128</v>
      </c>
      <c r="Q36" s="5"/>
      <c r="R36" s="1"/>
      <c r="S36" s="1">
        <f t="shared" si="6"/>
        <v>10.4</v>
      </c>
      <c r="T36" s="1">
        <f t="shared" si="7"/>
        <v>9.5920755397552711</v>
      </c>
      <c r="U36" s="1">
        <v>77.504400000000004</v>
      </c>
      <c r="V36" s="1">
        <v>75.805599999999998</v>
      </c>
      <c r="W36" s="1">
        <v>59.394199999999998</v>
      </c>
      <c r="X36" s="1">
        <v>50.877800000000001</v>
      </c>
      <c r="Y36" s="1">
        <v>84.154399999999995</v>
      </c>
      <c r="Z36" s="1">
        <v>92.208600000000004</v>
      </c>
      <c r="AA36" s="1"/>
      <c r="AB36" s="1">
        <f t="shared" si="3"/>
        <v>53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67</v>
      </c>
      <c r="B37" s="1" t="s">
        <v>31</v>
      </c>
      <c r="C37" s="1">
        <v>319.83800000000002</v>
      </c>
      <c r="D37" s="1">
        <v>241.959</v>
      </c>
      <c r="E37" s="1">
        <v>233.828</v>
      </c>
      <c r="F37" s="1">
        <v>251.02</v>
      </c>
      <c r="G37" s="6">
        <v>1</v>
      </c>
      <c r="H37" s="1">
        <v>45</v>
      </c>
      <c r="I37" s="1" t="s">
        <v>32</v>
      </c>
      <c r="J37" s="1">
        <v>238.81899999999999</v>
      </c>
      <c r="K37" s="1">
        <f t="shared" si="2"/>
        <v>-4.9909999999999854</v>
      </c>
      <c r="L37" s="1">
        <f t="shared" si="4"/>
        <v>182.00900000000001</v>
      </c>
      <c r="M37" s="1">
        <v>51.819000000000003</v>
      </c>
      <c r="N37" s="1">
        <v>73.546000000000021</v>
      </c>
      <c r="O37" s="1">
        <f t="shared" si="5"/>
        <v>36.401800000000001</v>
      </c>
      <c r="P37" s="5">
        <f t="shared" si="12"/>
        <v>54.01272000000003</v>
      </c>
      <c r="Q37" s="5"/>
      <c r="R37" s="1"/>
      <c r="S37" s="1">
        <f t="shared" si="6"/>
        <v>10.400000000000002</v>
      </c>
      <c r="T37" s="1">
        <f t="shared" si="7"/>
        <v>8.916207440291414</v>
      </c>
      <c r="U37" s="1">
        <v>42.399000000000001</v>
      </c>
      <c r="V37" s="1">
        <v>43.011000000000003</v>
      </c>
      <c r="W37" s="1">
        <v>46.671999999999997</v>
      </c>
      <c r="X37" s="1">
        <v>47.281999999999996</v>
      </c>
      <c r="Y37" s="1">
        <v>56.666600000000003</v>
      </c>
      <c r="Z37" s="1">
        <v>56.041999999999987</v>
      </c>
      <c r="AA37" s="1"/>
      <c r="AB37" s="1">
        <f t="shared" si="3"/>
        <v>54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68</v>
      </c>
      <c r="B38" s="1" t="s">
        <v>31</v>
      </c>
      <c r="C38" s="1">
        <v>220.816</v>
      </c>
      <c r="D38" s="1">
        <v>246.53899999999999</v>
      </c>
      <c r="E38" s="1">
        <v>158.29400000000001</v>
      </c>
      <c r="F38" s="1">
        <v>221.19499999999999</v>
      </c>
      <c r="G38" s="6">
        <v>1</v>
      </c>
      <c r="H38" s="1">
        <v>45</v>
      </c>
      <c r="I38" s="1" t="s">
        <v>32</v>
      </c>
      <c r="J38" s="1">
        <v>166.279</v>
      </c>
      <c r="K38" s="1">
        <f t="shared" ref="K38:K69" si="13">E38-J38</f>
        <v>-7.9849999999999852</v>
      </c>
      <c r="L38" s="1">
        <f t="shared" si="4"/>
        <v>123.51500000000001</v>
      </c>
      <c r="M38" s="1">
        <v>34.779000000000003</v>
      </c>
      <c r="N38" s="1">
        <v>50.082400000000121</v>
      </c>
      <c r="O38" s="1">
        <f t="shared" si="5"/>
        <v>24.703000000000003</v>
      </c>
      <c r="P38" s="5"/>
      <c r="Q38" s="5"/>
      <c r="R38" s="1"/>
      <c r="S38" s="1">
        <f t="shared" si="6"/>
        <v>10.981556895923575</v>
      </c>
      <c r="T38" s="1">
        <f t="shared" si="7"/>
        <v>10.981556895923575</v>
      </c>
      <c r="U38" s="1">
        <v>33.292400000000001</v>
      </c>
      <c r="V38" s="1">
        <v>33.903599999999997</v>
      </c>
      <c r="W38" s="1">
        <v>28.261199999999999</v>
      </c>
      <c r="X38" s="1">
        <v>29.858799999999999</v>
      </c>
      <c r="Y38" s="1">
        <v>38.774999999999999</v>
      </c>
      <c r="Z38" s="1">
        <v>39.186199999999999</v>
      </c>
      <c r="AA38" s="1"/>
      <c r="AB38" s="1">
        <f t="shared" ref="AB38:AB69" si="14"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4" t="s">
        <v>69</v>
      </c>
      <c r="B39" s="14" t="s">
        <v>31</v>
      </c>
      <c r="C39" s="14"/>
      <c r="D39" s="14">
        <v>34.67</v>
      </c>
      <c r="E39" s="14">
        <v>34.67</v>
      </c>
      <c r="F39" s="14"/>
      <c r="G39" s="15">
        <v>0</v>
      </c>
      <c r="H39" s="14" t="e">
        <v>#N/A</v>
      </c>
      <c r="I39" s="14" t="s">
        <v>49</v>
      </c>
      <c r="J39" s="14">
        <v>34.67</v>
      </c>
      <c r="K39" s="14">
        <f t="shared" si="13"/>
        <v>0</v>
      </c>
      <c r="L39" s="14">
        <f t="shared" si="4"/>
        <v>0</v>
      </c>
      <c r="M39" s="14">
        <v>34.67</v>
      </c>
      <c r="N39" s="14"/>
      <c r="O39" s="14">
        <f t="shared" si="5"/>
        <v>0</v>
      </c>
      <c r="P39" s="16"/>
      <c r="Q39" s="16"/>
      <c r="R39" s="14"/>
      <c r="S39" s="14" t="e">
        <f t="shared" si="6"/>
        <v>#DIV/0!</v>
      </c>
      <c r="T39" s="14" t="e">
        <f t="shared" si="7"/>
        <v>#DIV/0!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/>
      <c r="AB39" s="14">
        <f t="shared" si="1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70</v>
      </c>
      <c r="B40" s="1" t="s">
        <v>37</v>
      </c>
      <c r="C40" s="1">
        <v>365</v>
      </c>
      <c r="D40" s="1">
        <v>1241</v>
      </c>
      <c r="E40" s="1">
        <v>701</v>
      </c>
      <c r="F40" s="1">
        <v>651</v>
      </c>
      <c r="G40" s="6">
        <v>0.4</v>
      </c>
      <c r="H40" s="1">
        <v>45</v>
      </c>
      <c r="I40" s="1" t="s">
        <v>32</v>
      </c>
      <c r="J40" s="1">
        <v>744</v>
      </c>
      <c r="K40" s="1">
        <f t="shared" si="13"/>
        <v>-43</v>
      </c>
      <c r="L40" s="1">
        <f t="shared" si="4"/>
        <v>341</v>
      </c>
      <c r="M40" s="1">
        <v>360</v>
      </c>
      <c r="N40" s="1">
        <v>334.2000000000001</v>
      </c>
      <c r="O40" s="1">
        <f t="shared" si="5"/>
        <v>68.2</v>
      </c>
      <c r="P40" s="5"/>
      <c r="Q40" s="5"/>
      <c r="R40" s="1"/>
      <c r="S40" s="1">
        <f t="shared" si="6"/>
        <v>14.44574780058651</v>
      </c>
      <c r="T40" s="1">
        <f t="shared" si="7"/>
        <v>14.44574780058651</v>
      </c>
      <c r="U40" s="1">
        <v>106.2</v>
      </c>
      <c r="V40" s="1">
        <v>98</v>
      </c>
      <c r="W40" s="1">
        <v>83.2</v>
      </c>
      <c r="X40" s="1">
        <v>77</v>
      </c>
      <c r="Y40" s="1">
        <v>93.6</v>
      </c>
      <c r="Z40" s="1">
        <v>98.8</v>
      </c>
      <c r="AA40" s="1"/>
      <c r="AB40" s="1">
        <f t="shared" si="1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7" t="s">
        <v>71</v>
      </c>
      <c r="B41" s="17" t="s">
        <v>37</v>
      </c>
      <c r="C41" s="17"/>
      <c r="D41" s="17"/>
      <c r="E41" s="17"/>
      <c r="F41" s="17"/>
      <c r="G41" s="18">
        <v>0</v>
      </c>
      <c r="H41" s="17">
        <v>50</v>
      </c>
      <c r="I41" s="17" t="s">
        <v>32</v>
      </c>
      <c r="J41" s="17"/>
      <c r="K41" s="17">
        <f t="shared" si="13"/>
        <v>0</v>
      </c>
      <c r="L41" s="17">
        <f t="shared" si="4"/>
        <v>0</v>
      </c>
      <c r="M41" s="17"/>
      <c r="N41" s="17"/>
      <c r="O41" s="17">
        <f t="shared" si="5"/>
        <v>0</v>
      </c>
      <c r="P41" s="19"/>
      <c r="Q41" s="19"/>
      <c r="R41" s="17"/>
      <c r="S41" s="17" t="e">
        <f t="shared" si="6"/>
        <v>#DIV/0!</v>
      </c>
      <c r="T41" s="17" t="e">
        <f t="shared" si="7"/>
        <v>#DIV/0!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 t="s">
        <v>38</v>
      </c>
      <c r="AB41" s="17">
        <f t="shared" si="1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72</v>
      </c>
      <c r="B42" s="1" t="s">
        <v>37</v>
      </c>
      <c r="C42" s="1">
        <v>282</v>
      </c>
      <c r="D42" s="1">
        <v>1884</v>
      </c>
      <c r="E42" s="1">
        <v>1012</v>
      </c>
      <c r="F42" s="1">
        <v>517</v>
      </c>
      <c r="G42" s="6">
        <v>0.4</v>
      </c>
      <c r="H42" s="1">
        <v>45</v>
      </c>
      <c r="I42" s="1" t="s">
        <v>32</v>
      </c>
      <c r="J42" s="1">
        <v>1018</v>
      </c>
      <c r="K42" s="1">
        <f t="shared" si="13"/>
        <v>-6</v>
      </c>
      <c r="L42" s="1">
        <f t="shared" si="4"/>
        <v>472</v>
      </c>
      <c r="M42" s="1">
        <v>540</v>
      </c>
      <c r="N42" s="1">
        <v>182.2</v>
      </c>
      <c r="O42" s="1">
        <f t="shared" si="5"/>
        <v>94.4</v>
      </c>
      <c r="P42" s="5">
        <f>11*O42-N42-F42</f>
        <v>339.20000000000005</v>
      </c>
      <c r="Q42" s="5"/>
      <c r="R42" s="1"/>
      <c r="S42" s="1">
        <f t="shared" si="6"/>
        <v>11</v>
      </c>
      <c r="T42" s="1">
        <f t="shared" si="7"/>
        <v>7.406779661016949</v>
      </c>
      <c r="U42" s="1">
        <v>98.2</v>
      </c>
      <c r="V42" s="1">
        <v>99.8</v>
      </c>
      <c r="W42" s="1">
        <v>112.8</v>
      </c>
      <c r="X42" s="1">
        <v>104.6</v>
      </c>
      <c r="Y42" s="1">
        <v>98.4</v>
      </c>
      <c r="Z42" s="1">
        <v>104.6</v>
      </c>
      <c r="AA42" s="1"/>
      <c r="AB42" s="1">
        <f t="shared" si="14"/>
        <v>136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7" t="s">
        <v>73</v>
      </c>
      <c r="B43" s="17" t="s">
        <v>31</v>
      </c>
      <c r="C43" s="17"/>
      <c r="D43" s="17"/>
      <c r="E43" s="17"/>
      <c r="F43" s="17"/>
      <c r="G43" s="18">
        <v>0</v>
      </c>
      <c r="H43" s="17">
        <v>45</v>
      </c>
      <c r="I43" s="17" t="s">
        <v>32</v>
      </c>
      <c r="J43" s="17"/>
      <c r="K43" s="17">
        <f t="shared" si="13"/>
        <v>0</v>
      </c>
      <c r="L43" s="17">
        <f t="shared" si="4"/>
        <v>0</v>
      </c>
      <c r="M43" s="17"/>
      <c r="N43" s="17"/>
      <c r="O43" s="17">
        <f t="shared" si="5"/>
        <v>0</v>
      </c>
      <c r="P43" s="19"/>
      <c r="Q43" s="19"/>
      <c r="R43" s="17"/>
      <c r="S43" s="17" t="e">
        <f t="shared" si="6"/>
        <v>#DIV/0!</v>
      </c>
      <c r="T43" s="17" t="e">
        <f t="shared" si="7"/>
        <v>#DIV/0!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 t="s">
        <v>38</v>
      </c>
      <c r="AB43" s="17">
        <f t="shared" si="1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7" t="s">
        <v>74</v>
      </c>
      <c r="B44" s="17" t="s">
        <v>37</v>
      </c>
      <c r="C44" s="17"/>
      <c r="D44" s="17"/>
      <c r="E44" s="17"/>
      <c r="F44" s="17"/>
      <c r="G44" s="18">
        <v>0</v>
      </c>
      <c r="H44" s="17">
        <v>45</v>
      </c>
      <c r="I44" s="17" t="s">
        <v>32</v>
      </c>
      <c r="J44" s="17"/>
      <c r="K44" s="17">
        <f t="shared" si="13"/>
        <v>0</v>
      </c>
      <c r="L44" s="17">
        <f t="shared" si="4"/>
        <v>0</v>
      </c>
      <c r="M44" s="17"/>
      <c r="N44" s="17"/>
      <c r="O44" s="17">
        <f t="shared" si="5"/>
        <v>0</v>
      </c>
      <c r="P44" s="19"/>
      <c r="Q44" s="19"/>
      <c r="R44" s="17"/>
      <c r="S44" s="17" t="e">
        <f t="shared" si="6"/>
        <v>#DIV/0!</v>
      </c>
      <c r="T44" s="17" t="e">
        <f t="shared" si="7"/>
        <v>#DIV/0!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 t="s">
        <v>38</v>
      </c>
      <c r="AB44" s="17">
        <f t="shared" si="14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7" t="s">
        <v>75</v>
      </c>
      <c r="B45" s="17" t="s">
        <v>37</v>
      </c>
      <c r="C45" s="17"/>
      <c r="D45" s="17"/>
      <c r="E45" s="17"/>
      <c r="F45" s="17"/>
      <c r="G45" s="18">
        <v>0</v>
      </c>
      <c r="H45" s="17">
        <v>40</v>
      </c>
      <c r="I45" s="17" t="s">
        <v>32</v>
      </c>
      <c r="J45" s="17"/>
      <c r="K45" s="17">
        <f t="shared" si="13"/>
        <v>0</v>
      </c>
      <c r="L45" s="17">
        <f t="shared" si="4"/>
        <v>0</v>
      </c>
      <c r="M45" s="17"/>
      <c r="N45" s="17"/>
      <c r="O45" s="17">
        <f t="shared" si="5"/>
        <v>0</v>
      </c>
      <c r="P45" s="19"/>
      <c r="Q45" s="19"/>
      <c r="R45" s="17"/>
      <c r="S45" s="17" t="e">
        <f t="shared" si="6"/>
        <v>#DIV/0!</v>
      </c>
      <c r="T45" s="17" t="e">
        <f t="shared" si="7"/>
        <v>#DIV/0!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 t="s">
        <v>38</v>
      </c>
      <c r="AB45" s="17">
        <f t="shared" si="1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76</v>
      </c>
      <c r="B46" s="1" t="s">
        <v>31</v>
      </c>
      <c r="C46" s="1">
        <v>160.05199999999999</v>
      </c>
      <c r="D46" s="1">
        <v>277.02499999999998</v>
      </c>
      <c r="E46" s="1">
        <v>149.98699999999999</v>
      </c>
      <c r="F46" s="1">
        <v>225.68899999999999</v>
      </c>
      <c r="G46" s="6">
        <v>1</v>
      </c>
      <c r="H46" s="1">
        <v>40</v>
      </c>
      <c r="I46" s="1" t="s">
        <v>32</v>
      </c>
      <c r="J46" s="1">
        <v>180.363</v>
      </c>
      <c r="K46" s="1">
        <f t="shared" si="13"/>
        <v>-30.376000000000005</v>
      </c>
      <c r="L46" s="1">
        <f t="shared" si="4"/>
        <v>99.323999999999998</v>
      </c>
      <c r="M46" s="1">
        <v>50.662999999999997</v>
      </c>
      <c r="N46" s="1">
        <v>29.453799999999859</v>
      </c>
      <c r="O46" s="1">
        <f t="shared" si="5"/>
        <v>19.864799999999999</v>
      </c>
      <c r="P46" s="5"/>
      <c r="Q46" s="5"/>
      <c r="R46" s="1"/>
      <c r="S46" s="1">
        <f t="shared" si="6"/>
        <v>12.843965204784336</v>
      </c>
      <c r="T46" s="1">
        <f t="shared" si="7"/>
        <v>12.843965204784336</v>
      </c>
      <c r="U46" s="1">
        <v>30.399799999999999</v>
      </c>
      <c r="V46" s="1">
        <v>32.937199999999997</v>
      </c>
      <c r="W46" s="1">
        <v>20.602799999999991</v>
      </c>
      <c r="X46" s="1">
        <v>19.883400000000002</v>
      </c>
      <c r="Y46" s="1">
        <v>31.177</v>
      </c>
      <c r="Z46" s="1">
        <v>32.4208</v>
      </c>
      <c r="AA46" s="1"/>
      <c r="AB46" s="1">
        <f t="shared" si="14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77</v>
      </c>
      <c r="B47" s="1" t="s">
        <v>37</v>
      </c>
      <c r="C47" s="1">
        <v>150</v>
      </c>
      <c r="D47" s="1">
        <v>526</v>
      </c>
      <c r="E47" s="1">
        <v>251</v>
      </c>
      <c r="F47" s="1">
        <v>357</v>
      </c>
      <c r="G47" s="6">
        <v>0.4</v>
      </c>
      <c r="H47" s="1">
        <v>40</v>
      </c>
      <c r="I47" s="1" t="s">
        <v>32</v>
      </c>
      <c r="J47" s="1">
        <v>274</v>
      </c>
      <c r="K47" s="1">
        <f t="shared" si="13"/>
        <v>-23</v>
      </c>
      <c r="L47" s="1">
        <f t="shared" si="4"/>
        <v>251</v>
      </c>
      <c r="M47" s="1"/>
      <c r="N47" s="1">
        <v>111.2</v>
      </c>
      <c r="O47" s="1">
        <f t="shared" si="5"/>
        <v>50.2</v>
      </c>
      <c r="P47" s="5">
        <f t="shared" ref="P47:P48" si="15">10*O47-N47-F47</f>
        <v>33.800000000000011</v>
      </c>
      <c r="Q47" s="5"/>
      <c r="R47" s="1"/>
      <c r="S47" s="1">
        <f t="shared" si="6"/>
        <v>10</v>
      </c>
      <c r="T47" s="1">
        <f t="shared" si="7"/>
        <v>9.3266932270916332</v>
      </c>
      <c r="U47" s="1">
        <v>60.2</v>
      </c>
      <c r="V47" s="1">
        <v>62</v>
      </c>
      <c r="W47" s="1">
        <v>55.2</v>
      </c>
      <c r="X47" s="1">
        <v>50.4</v>
      </c>
      <c r="Y47" s="1">
        <v>53.6</v>
      </c>
      <c r="Z47" s="1">
        <v>57</v>
      </c>
      <c r="AA47" s="1"/>
      <c r="AB47" s="1">
        <f t="shared" si="14"/>
        <v>14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78</v>
      </c>
      <c r="B48" s="1" t="s">
        <v>37</v>
      </c>
      <c r="C48" s="1">
        <v>187</v>
      </c>
      <c r="D48" s="1">
        <v>642</v>
      </c>
      <c r="E48" s="1">
        <v>296</v>
      </c>
      <c r="F48" s="1">
        <v>442</v>
      </c>
      <c r="G48" s="6">
        <v>0.4</v>
      </c>
      <c r="H48" s="1">
        <v>45</v>
      </c>
      <c r="I48" s="1" t="s">
        <v>32</v>
      </c>
      <c r="J48" s="1">
        <v>297</v>
      </c>
      <c r="K48" s="1">
        <f t="shared" si="13"/>
        <v>-1</v>
      </c>
      <c r="L48" s="1">
        <f t="shared" si="4"/>
        <v>296</v>
      </c>
      <c r="M48" s="1"/>
      <c r="N48" s="1">
        <v>141.19999999999999</v>
      </c>
      <c r="O48" s="1">
        <f t="shared" si="5"/>
        <v>59.2</v>
      </c>
      <c r="P48" s="5">
        <f t="shared" si="15"/>
        <v>8.8000000000000114</v>
      </c>
      <c r="Q48" s="5"/>
      <c r="R48" s="1"/>
      <c r="S48" s="1">
        <f t="shared" si="6"/>
        <v>10</v>
      </c>
      <c r="T48" s="1">
        <f t="shared" si="7"/>
        <v>9.8513513513513509</v>
      </c>
      <c r="U48" s="1">
        <v>74.2</v>
      </c>
      <c r="V48" s="1">
        <v>74</v>
      </c>
      <c r="W48" s="1">
        <v>63.6</v>
      </c>
      <c r="X48" s="1">
        <v>58.6</v>
      </c>
      <c r="Y48" s="1">
        <v>45.8</v>
      </c>
      <c r="Z48" s="1">
        <v>53.2</v>
      </c>
      <c r="AA48" s="1"/>
      <c r="AB48" s="1">
        <f t="shared" si="14"/>
        <v>4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4" t="s">
        <v>79</v>
      </c>
      <c r="B49" s="14" t="s">
        <v>31</v>
      </c>
      <c r="C49" s="14"/>
      <c r="D49" s="14">
        <v>114.864</v>
      </c>
      <c r="E49" s="14">
        <v>63.564</v>
      </c>
      <c r="F49" s="14"/>
      <c r="G49" s="15">
        <v>0</v>
      </c>
      <c r="H49" s="14" t="e">
        <v>#N/A</v>
      </c>
      <c r="I49" s="14" t="s">
        <v>49</v>
      </c>
      <c r="J49" s="14">
        <v>63.564</v>
      </c>
      <c r="K49" s="14">
        <f t="shared" si="13"/>
        <v>0</v>
      </c>
      <c r="L49" s="14">
        <f t="shared" si="4"/>
        <v>0</v>
      </c>
      <c r="M49" s="14">
        <v>63.564</v>
      </c>
      <c r="N49" s="14"/>
      <c r="O49" s="14">
        <f t="shared" si="5"/>
        <v>0</v>
      </c>
      <c r="P49" s="16"/>
      <c r="Q49" s="16"/>
      <c r="R49" s="14"/>
      <c r="S49" s="14" t="e">
        <f t="shared" si="6"/>
        <v>#DIV/0!</v>
      </c>
      <c r="T49" s="14" t="e">
        <f t="shared" si="7"/>
        <v>#DIV/0!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/>
      <c r="AB49" s="14">
        <f t="shared" si="14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7" t="s">
        <v>80</v>
      </c>
      <c r="B50" s="17" t="s">
        <v>31</v>
      </c>
      <c r="C50" s="17"/>
      <c r="D50" s="17">
        <v>103.57</v>
      </c>
      <c r="E50" s="17">
        <v>52.125</v>
      </c>
      <c r="F50" s="17"/>
      <c r="G50" s="18">
        <v>0</v>
      </c>
      <c r="H50" s="17" t="e">
        <v>#N/A</v>
      </c>
      <c r="I50" s="17" t="s">
        <v>32</v>
      </c>
      <c r="J50" s="17">
        <v>52.125</v>
      </c>
      <c r="K50" s="17">
        <f t="shared" si="13"/>
        <v>0</v>
      </c>
      <c r="L50" s="17">
        <f t="shared" si="4"/>
        <v>0</v>
      </c>
      <c r="M50" s="17">
        <v>52.125</v>
      </c>
      <c r="N50" s="17"/>
      <c r="O50" s="17">
        <f t="shared" si="5"/>
        <v>0</v>
      </c>
      <c r="P50" s="19"/>
      <c r="Q50" s="19"/>
      <c r="R50" s="17"/>
      <c r="S50" s="17" t="e">
        <f t="shared" si="6"/>
        <v>#DIV/0!</v>
      </c>
      <c r="T50" s="17" t="e">
        <f t="shared" si="7"/>
        <v>#DIV/0!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 t="s">
        <v>38</v>
      </c>
      <c r="AB50" s="17">
        <f t="shared" si="14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7" t="s">
        <v>81</v>
      </c>
      <c r="B51" s="17" t="s">
        <v>37</v>
      </c>
      <c r="C51" s="17"/>
      <c r="D51" s="17">
        <v>36</v>
      </c>
      <c r="E51" s="17"/>
      <c r="F51" s="17"/>
      <c r="G51" s="18">
        <v>0</v>
      </c>
      <c r="H51" s="17">
        <v>40</v>
      </c>
      <c r="I51" s="17" t="s">
        <v>32</v>
      </c>
      <c r="J51" s="17"/>
      <c r="K51" s="17">
        <f t="shared" si="13"/>
        <v>0</v>
      </c>
      <c r="L51" s="17">
        <f t="shared" si="4"/>
        <v>0</v>
      </c>
      <c r="M51" s="17"/>
      <c r="N51" s="17"/>
      <c r="O51" s="17">
        <f t="shared" si="5"/>
        <v>0</v>
      </c>
      <c r="P51" s="19"/>
      <c r="Q51" s="19"/>
      <c r="R51" s="17"/>
      <c r="S51" s="17" t="e">
        <f t="shared" si="6"/>
        <v>#DIV/0!</v>
      </c>
      <c r="T51" s="17" t="e">
        <f t="shared" si="7"/>
        <v>#DIV/0!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 t="s">
        <v>38</v>
      </c>
      <c r="AB51" s="17">
        <f t="shared" si="14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82</v>
      </c>
      <c r="B52" s="1" t="s">
        <v>37</v>
      </c>
      <c r="C52" s="1">
        <v>481</v>
      </c>
      <c r="D52" s="1">
        <v>1760</v>
      </c>
      <c r="E52" s="1">
        <v>1058</v>
      </c>
      <c r="F52" s="1">
        <v>491</v>
      </c>
      <c r="G52" s="6">
        <v>0.4</v>
      </c>
      <c r="H52" s="1">
        <v>40</v>
      </c>
      <c r="I52" s="1" t="s">
        <v>32</v>
      </c>
      <c r="J52" s="1">
        <v>1062</v>
      </c>
      <c r="K52" s="1">
        <f t="shared" si="13"/>
        <v>-4</v>
      </c>
      <c r="L52" s="1">
        <f t="shared" si="4"/>
        <v>518</v>
      </c>
      <c r="M52" s="1">
        <v>540</v>
      </c>
      <c r="N52" s="1">
        <v>171</v>
      </c>
      <c r="O52" s="1">
        <f t="shared" si="5"/>
        <v>103.6</v>
      </c>
      <c r="P52" s="5">
        <f t="shared" ref="P52:P53" si="16">10.4*O52-N52-F52</f>
        <v>415.44000000000005</v>
      </c>
      <c r="Q52" s="5"/>
      <c r="R52" s="1"/>
      <c r="S52" s="1">
        <f t="shared" si="6"/>
        <v>10.4</v>
      </c>
      <c r="T52" s="1">
        <f t="shared" si="7"/>
        <v>6.3899613899613907</v>
      </c>
      <c r="U52" s="1">
        <v>97</v>
      </c>
      <c r="V52" s="1">
        <v>101</v>
      </c>
      <c r="W52" s="1">
        <v>121.2</v>
      </c>
      <c r="X52" s="1">
        <v>119.8</v>
      </c>
      <c r="Y52" s="1">
        <v>120.6</v>
      </c>
      <c r="Z52" s="1">
        <v>120.2</v>
      </c>
      <c r="AA52" s="1"/>
      <c r="AB52" s="1">
        <f t="shared" si="14"/>
        <v>166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83</v>
      </c>
      <c r="B53" s="1" t="s">
        <v>31</v>
      </c>
      <c r="C53" s="1">
        <v>67.284999999999997</v>
      </c>
      <c r="D53" s="1">
        <v>235.31700000000001</v>
      </c>
      <c r="E53" s="1">
        <v>109.941</v>
      </c>
      <c r="F53" s="1">
        <v>141.613</v>
      </c>
      <c r="G53" s="6">
        <v>1</v>
      </c>
      <c r="H53" s="1">
        <v>50</v>
      </c>
      <c r="I53" s="1" t="s">
        <v>32</v>
      </c>
      <c r="J53" s="1">
        <v>101.1</v>
      </c>
      <c r="K53" s="1">
        <f t="shared" si="13"/>
        <v>8.8410000000000082</v>
      </c>
      <c r="L53" s="1">
        <f t="shared" si="4"/>
        <v>109.941</v>
      </c>
      <c r="M53" s="1"/>
      <c r="N53" s="1">
        <v>10</v>
      </c>
      <c r="O53" s="1">
        <f t="shared" si="5"/>
        <v>21.988199999999999</v>
      </c>
      <c r="P53" s="5">
        <f t="shared" si="16"/>
        <v>77.064279999999997</v>
      </c>
      <c r="Q53" s="5"/>
      <c r="R53" s="1"/>
      <c r="S53" s="1">
        <f t="shared" si="6"/>
        <v>10.4</v>
      </c>
      <c r="T53" s="1">
        <f t="shared" si="7"/>
        <v>6.8951983336516864</v>
      </c>
      <c r="U53" s="1">
        <v>24.479800000000001</v>
      </c>
      <c r="V53" s="1">
        <v>28.242599999999999</v>
      </c>
      <c r="W53" s="1">
        <v>28.5014</v>
      </c>
      <c r="X53" s="1">
        <v>26.336200000000002</v>
      </c>
      <c r="Y53" s="1">
        <v>20.440000000000001</v>
      </c>
      <c r="Z53" s="1">
        <v>15.6112</v>
      </c>
      <c r="AA53" s="1"/>
      <c r="AB53" s="1">
        <f t="shared" si="14"/>
        <v>77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84</v>
      </c>
      <c r="B54" s="1" t="s">
        <v>31</v>
      </c>
      <c r="C54" s="1">
        <v>136.40899999999999</v>
      </c>
      <c r="D54" s="1">
        <v>230.70400000000001</v>
      </c>
      <c r="E54" s="1">
        <v>79.153999999999996</v>
      </c>
      <c r="F54" s="1">
        <v>226.67599999999999</v>
      </c>
      <c r="G54" s="6">
        <v>1</v>
      </c>
      <c r="H54" s="1">
        <v>50</v>
      </c>
      <c r="I54" s="1" t="s">
        <v>32</v>
      </c>
      <c r="J54" s="1">
        <v>82.85</v>
      </c>
      <c r="K54" s="1">
        <f t="shared" si="13"/>
        <v>-3.695999999999998</v>
      </c>
      <c r="L54" s="1">
        <f t="shared" si="4"/>
        <v>79.153999999999996</v>
      </c>
      <c r="M54" s="1"/>
      <c r="N54" s="1">
        <v>127.42700000000001</v>
      </c>
      <c r="O54" s="1">
        <f t="shared" si="5"/>
        <v>15.8308</v>
      </c>
      <c r="P54" s="5"/>
      <c r="Q54" s="5"/>
      <c r="R54" s="1"/>
      <c r="S54" s="1">
        <f t="shared" si="6"/>
        <v>22.36797887662026</v>
      </c>
      <c r="T54" s="1">
        <f t="shared" si="7"/>
        <v>22.36797887662026</v>
      </c>
      <c r="U54" s="1">
        <v>34.837000000000003</v>
      </c>
      <c r="V54" s="1">
        <v>29.8218</v>
      </c>
      <c r="W54" s="1">
        <v>15.0282</v>
      </c>
      <c r="X54" s="1">
        <v>19.393799999999999</v>
      </c>
      <c r="Y54" s="1">
        <v>24.244800000000001</v>
      </c>
      <c r="Z54" s="1">
        <v>20.731200000000001</v>
      </c>
      <c r="AA54" s="1"/>
      <c r="AB54" s="1">
        <f t="shared" si="14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4" t="s">
        <v>85</v>
      </c>
      <c r="B55" s="14" t="s">
        <v>31</v>
      </c>
      <c r="C55" s="14"/>
      <c r="D55" s="14">
        <v>71.855000000000004</v>
      </c>
      <c r="E55" s="14">
        <v>35.912999999999997</v>
      </c>
      <c r="F55" s="14"/>
      <c r="G55" s="15">
        <v>0</v>
      </c>
      <c r="H55" s="14" t="e">
        <v>#N/A</v>
      </c>
      <c r="I55" s="14" t="s">
        <v>49</v>
      </c>
      <c r="J55" s="14">
        <v>35.912999999999997</v>
      </c>
      <c r="K55" s="14">
        <f t="shared" si="13"/>
        <v>0</v>
      </c>
      <c r="L55" s="14">
        <f t="shared" si="4"/>
        <v>0</v>
      </c>
      <c r="M55" s="14">
        <v>35.912999999999997</v>
      </c>
      <c r="N55" s="14"/>
      <c r="O55" s="14">
        <f t="shared" si="5"/>
        <v>0</v>
      </c>
      <c r="P55" s="16"/>
      <c r="Q55" s="16"/>
      <c r="R55" s="14"/>
      <c r="S55" s="14" t="e">
        <f t="shared" si="6"/>
        <v>#DIV/0!</v>
      </c>
      <c r="T55" s="14" t="e">
        <f t="shared" si="7"/>
        <v>#DIV/0!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/>
      <c r="AB55" s="14">
        <f t="shared" si="14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86</v>
      </c>
      <c r="B56" s="1" t="s">
        <v>31</v>
      </c>
      <c r="C56" s="1">
        <v>98.241</v>
      </c>
      <c r="D56" s="1">
        <v>642.80499999999995</v>
      </c>
      <c r="E56" s="1">
        <v>434.22800000000001</v>
      </c>
      <c r="F56" s="1">
        <v>123.346</v>
      </c>
      <c r="G56" s="6">
        <v>1</v>
      </c>
      <c r="H56" s="1">
        <v>40</v>
      </c>
      <c r="I56" s="1" t="s">
        <v>32</v>
      </c>
      <c r="J56" s="1">
        <v>434.423</v>
      </c>
      <c r="K56" s="1">
        <f t="shared" si="13"/>
        <v>-0.19499999999999318</v>
      </c>
      <c r="L56" s="1">
        <f t="shared" si="4"/>
        <v>74.504999999999995</v>
      </c>
      <c r="M56" s="1">
        <v>359.72300000000001</v>
      </c>
      <c r="N56" s="1">
        <v>29.890599999999878</v>
      </c>
      <c r="O56" s="1">
        <f t="shared" si="5"/>
        <v>14.901</v>
      </c>
      <c r="P56" s="5"/>
      <c r="Q56" s="5"/>
      <c r="R56" s="1"/>
      <c r="S56" s="1">
        <f t="shared" si="6"/>
        <v>10.283645392926642</v>
      </c>
      <c r="T56" s="1">
        <f t="shared" si="7"/>
        <v>10.283645392926642</v>
      </c>
      <c r="U56" s="1">
        <v>19.867599999999989</v>
      </c>
      <c r="V56" s="1">
        <v>19.773399999999999</v>
      </c>
      <c r="W56" s="1">
        <v>19.8916</v>
      </c>
      <c r="X56" s="1">
        <v>20.291599999999999</v>
      </c>
      <c r="Y56" s="1">
        <v>22.3704</v>
      </c>
      <c r="Z56" s="1">
        <v>26.7804</v>
      </c>
      <c r="AA56" s="1"/>
      <c r="AB56" s="1">
        <f t="shared" si="14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87</v>
      </c>
      <c r="B57" s="1" t="s">
        <v>31</v>
      </c>
      <c r="C57" s="1">
        <v>332.66300000000001</v>
      </c>
      <c r="D57" s="1">
        <v>4990.893</v>
      </c>
      <c r="E57" s="1">
        <v>3275.1750000000002</v>
      </c>
      <c r="F57" s="1">
        <v>461.166</v>
      </c>
      <c r="G57" s="6">
        <v>1</v>
      </c>
      <c r="H57" s="1">
        <v>40</v>
      </c>
      <c r="I57" s="1" t="s">
        <v>32</v>
      </c>
      <c r="J57" s="1">
        <v>3269.1959999999999</v>
      </c>
      <c r="K57" s="1">
        <f t="shared" si="13"/>
        <v>5.9790000000002692</v>
      </c>
      <c r="L57" s="1">
        <f t="shared" si="4"/>
        <v>458.17900000000009</v>
      </c>
      <c r="M57" s="1">
        <v>2816.9960000000001</v>
      </c>
      <c r="N57" s="1"/>
      <c r="O57" s="1">
        <f t="shared" si="5"/>
        <v>91.635800000000017</v>
      </c>
      <c r="P57" s="5">
        <f>10.4*O57-N57-F57</f>
        <v>491.84632000000016</v>
      </c>
      <c r="Q57" s="5"/>
      <c r="R57" s="1"/>
      <c r="S57" s="1">
        <f t="shared" si="6"/>
        <v>10.4</v>
      </c>
      <c r="T57" s="1">
        <f t="shared" si="7"/>
        <v>5.0325964306526476</v>
      </c>
      <c r="U57" s="1">
        <v>79.930400000000006</v>
      </c>
      <c r="V57" s="1">
        <v>97.48280000000004</v>
      </c>
      <c r="W57" s="1">
        <v>116.8121999999999</v>
      </c>
      <c r="X57" s="1">
        <v>101.1232</v>
      </c>
      <c r="Y57" s="1">
        <v>107.95</v>
      </c>
      <c r="Z57" s="1">
        <v>105.6266</v>
      </c>
      <c r="AA57" s="1"/>
      <c r="AB57" s="1">
        <f t="shared" si="14"/>
        <v>492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88</v>
      </c>
      <c r="B58" s="1" t="s">
        <v>31</v>
      </c>
      <c r="C58" s="1">
        <v>19.452999999999999</v>
      </c>
      <c r="D58" s="1">
        <v>312.32100000000003</v>
      </c>
      <c r="E58" s="1">
        <v>56.817</v>
      </c>
      <c r="F58" s="1">
        <v>1.3680000000000001</v>
      </c>
      <c r="G58" s="6">
        <v>1</v>
      </c>
      <c r="H58" s="1">
        <v>40</v>
      </c>
      <c r="I58" s="1" t="s">
        <v>32</v>
      </c>
      <c r="J58" s="1">
        <v>59.7</v>
      </c>
      <c r="K58" s="1">
        <f t="shared" si="13"/>
        <v>-2.8830000000000027</v>
      </c>
      <c r="L58" s="1">
        <f t="shared" si="4"/>
        <v>56.817</v>
      </c>
      <c r="M58" s="1"/>
      <c r="N58" s="1"/>
      <c r="O58" s="1">
        <f t="shared" si="5"/>
        <v>11.3634</v>
      </c>
      <c r="P58" s="5">
        <f t="shared" ref="P58" si="17">10*O58-N58-F58</f>
        <v>112.26600000000001</v>
      </c>
      <c r="Q58" s="5"/>
      <c r="R58" s="1"/>
      <c r="S58" s="1">
        <f t="shared" si="6"/>
        <v>10</v>
      </c>
      <c r="T58" s="1">
        <f t="shared" si="7"/>
        <v>0.12038650403928403</v>
      </c>
      <c r="U58" s="1">
        <v>11.940799999999999</v>
      </c>
      <c r="V58" s="1">
        <v>13.2402</v>
      </c>
      <c r="W58" s="1">
        <v>10.0632</v>
      </c>
      <c r="X58" s="1">
        <v>10.742599999999999</v>
      </c>
      <c r="Y58" s="1">
        <v>10.2598</v>
      </c>
      <c r="Z58" s="1">
        <v>14.6592</v>
      </c>
      <c r="AA58" s="1"/>
      <c r="AB58" s="1">
        <f t="shared" si="14"/>
        <v>112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7" t="s">
        <v>89</v>
      </c>
      <c r="B59" s="17" t="s">
        <v>37</v>
      </c>
      <c r="C59" s="17"/>
      <c r="D59" s="17"/>
      <c r="E59" s="17"/>
      <c r="F59" s="17"/>
      <c r="G59" s="18">
        <v>0</v>
      </c>
      <c r="H59" s="17">
        <v>50</v>
      </c>
      <c r="I59" s="17" t="s">
        <v>32</v>
      </c>
      <c r="J59" s="17"/>
      <c r="K59" s="17">
        <f t="shared" si="13"/>
        <v>0</v>
      </c>
      <c r="L59" s="17">
        <f t="shared" si="4"/>
        <v>0</v>
      </c>
      <c r="M59" s="17"/>
      <c r="N59" s="17"/>
      <c r="O59" s="17">
        <f t="shared" si="5"/>
        <v>0</v>
      </c>
      <c r="P59" s="19"/>
      <c r="Q59" s="19"/>
      <c r="R59" s="17"/>
      <c r="S59" s="17" t="e">
        <f t="shared" si="6"/>
        <v>#DIV/0!</v>
      </c>
      <c r="T59" s="17" t="e">
        <f t="shared" si="7"/>
        <v>#DIV/0!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 t="s">
        <v>38</v>
      </c>
      <c r="AB59" s="17">
        <f t="shared" si="14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90</v>
      </c>
      <c r="B60" s="1" t="s">
        <v>31</v>
      </c>
      <c r="C60" s="1">
        <v>161.46700000000001</v>
      </c>
      <c r="D60" s="1">
        <v>713.03599999999994</v>
      </c>
      <c r="E60" s="1">
        <v>463.25599999999997</v>
      </c>
      <c r="F60" s="1">
        <v>279.64100000000002</v>
      </c>
      <c r="G60" s="6">
        <v>1</v>
      </c>
      <c r="H60" s="1">
        <v>40</v>
      </c>
      <c r="I60" s="1" t="s">
        <v>32</v>
      </c>
      <c r="J60" s="1">
        <v>457.464</v>
      </c>
      <c r="K60" s="1">
        <f t="shared" si="13"/>
        <v>5.7919999999999732</v>
      </c>
      <c r="L60" s="1">
        <f t="shared" si="4"/>
        <v>177.59199999999998</v>
      </c>
      <c r="M60" s="1">
        <v>285.66399999999999</v>
      </c>
      <c r="N60" s="1">
        <v>83.057399999999973</v>
      </c>
      <c r="O60" s="1">
        <f t="shared" si="5"/>
        <v>35.5184</v>
      </c>
      <c r="P60" s="5"/>
      <c r="Q60" s="5"/>
      <c r="R60" s="1"/>
      <c r="S60" s="1">
        <f t="shared" si="6"/>
        <v>10.211563583945223</v>
      </c>
      <c r="T60" s="1">
        <f t="shared" si="7"/>
        <v>10.211563583945223</v>
      </c>
      <c r="U60" s="1">
        <v>44.914400000000008</v>
      </c>
      <c r="V60" s="1">
        <v>43.269399999999997</v>
      </c>
      <c r="W60" s="1">
        <v>37.981399999999987</v>
      </c>
      <c r="X60" s="1">
        <v>38.742600000000003</v>
      </c>
      <c r="Y60" s="1">
        <v>47.409599999999998</v>
      </c>
      <c r="Z60" s="1">
        <v>46.1036</v>
      </c>
      <c r="AA60" s="1"/>
      <c r="AB60" s="1">
        <f t="shared" si="14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91</v>
      </c>
      <c r="B61" s="1" t="s">
        <v>37</v>
      </c>
      <c r="C61" s="1">
        <v>213</v>
      </c>
      <c r="D61" s="1">
        <v>867</v>
      </c>
      <c r="E61" s="1">
        <v>440</v>
      </c>
      <c r="F61" s="1">
        <v>428</v>
      </c>
      <c r="G61" s="6">
        <v>0.4</v>
      </c>
      <c r="H61" s="1">
        <v>40</v>
      </c>
      <c r="I61" s="1" t="s">
        <v>32</v>
      </c>
      <c r="J61" s="1">
        <v>444</v>
      </c>
      <c r="K61" s="1">
        <f t="shared" si="13"/>
        <v>-4</v>
      </c>
      <c r="L61" s="1">
        <f t="shared" si="4"/>
        <v>320</v>
      </c>
      <c r="M61" s="1">
        <v>120</v>
      </c>
      <c r="N61" s="1">
        <v>178.99999999999989</v>
      </c>
      <c r="O61" s="1">
        <f t="shared" si="5"/>
        <v>64</v>
      </c>
      <c r="P61" s="5">
        <f t="shared" ref="P61" si="18">10*O61-N61-F61</f>
        <v>33.000000000000114</v>
      </c>
      <c r="Q61" s="5"/>
      <c r="R61" s="1"/>
      <c r="S61" s="1">
        <f t="shared" si="6"/>
        <v>10</v>
      </c>
      <c r="T61" s="1">
        <f t="shared" si="7"/>
        <v>9.4843749999999982</v>
      </c>
      <c r="U61" s="1">
        <v>74</v>
      </c>
      <c r="V61" s="1">
        <v>73.400000000000006</v>
      </c>
      <c r="W61" s="1">
        <v>71.8</v>
      </c>
      <c r="X61" s="1">
        <v>67.599999999999994</v>
      </c>
      <c r="Y61" s="1">
        <v>71.8</v>
      </c>
      <c r="Z61" s="1">
        <v>72.2</v>
      </c>
      <c r="AA61" s="1"/>
      <c r="AB61" s="1">
        <f t="shared" si="14"/>
        <v>13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92</v>
      </c>
      <c r="B62" s="1" t="s">
        <v>37</v>
      </c>
      <c r="C62" s="1">
        <v>300</v>
      </c>
      <c r="D62" s="1">
        <v>650</v>
      </c>
      <c r="E62" s="1">
        <v>360</v>
      </c>
      <c r="F62" s="1">
        <v>529</v>
      </c>
      <c r="G62" s="6">
        <v>0.4</v>
      </c>
      <c r="H62" s="1">
        <v>40</v>
      </c>
      <c r="I62" s="1" t="s">
        <v>32</v>
      </c>
      <c r="J62" s="1">
        <v>393</v>
      </c>
      <c r="K62" s="1">
        <f t="shared" si="13"/>
        <v>-33</v>
      </c>
      <c r="L62" s="1">
        <f t="shared" si="4"/>
        <v>258</v>
      </c>
      <c r="M62" s="1">
        <v>102</v>
      </c>
      <c r="N62" s="1">
        <v>169.2</v>
      </c>
      <c r="O62" s="1">
        <f t="shared" si="5"/>
        <v>51.6</v>
      </c>
      <c r="P62" s="5"/>
      <c r="Q62" s="5"/>
      <c r="R62" s="1"/>
      <c r="S62" s="1">
        <f t="shared" si="6"/>
        <v>13.531007751937985</v>
      </c>
      <c r="T62" s="1">
        <f t="shared" si="7"/>
        <v>13.531007751937985</v>
      </c>
      <c r="U62" s="1">
        <v>79.2</v>
      </c>
      <c r="V62" s="1">
        <v>77.599999999999994</v>
      </c>
      <c r="W62" s="1">
        <v>52.8</v>
      </c>
      <c r="X62" s="1">
        <v>50.2</v>
      </c>
      <c r="Y62" s="1">
        <v>75.599999999999994</v>
      </c>
      <c r="Z62" s="1">
        <v>80.599999999999994</v>
      </c>
      <c r="AA62" s="1"/>
      <c r="AB62" s="1">
        <f t="shared" si="14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7" t="s">
        <v>93</v>
      </c>
      <c r="B63" s="17" t="s">
        <v>31</v>
      </c>
      <c r="C63" s="17"/>
      <c r="D63" s="17"/>
      <c r="E63" s="17"/>
      <c r="F63" s="17"/>
      <c r="G63" s="18">
        <v>0</v>
      </c>
      <c r="H63" s="17">
        <v>55</v>
      </c>
      <c r="I63" s="17" t="s">
        <v>32</v>
      </c>
      <c r="J63" s="17"/>
      <c r="K63" s="17">
        <f t="shared" si="13"/>
        <v>0</v>
      </c>
      <c r="L63" s="17">
        <f t="shared" si="4"/>
        <v>0</v>
      </c>
      <c r="M63" s="17"/>
      <c r="N63" s="17"/>
      <c r="O63" s="17">
        <f t="shared" si="5"/>
        <v>0</v>
      </c>
      <c r="P63" s="19"/>
      <c r="Q63" s="19"/>
      <c r="R63" s="17"/>
      <c r="S63" s="17" t="e">
        <f t="shared" si="6"/>
        <v>#DIV/0!</v>
      </c>
      <c r="T63" s="17" t="e">
        <f t="shared" si="7"/>
        <v>#DIV/0!</v>
      </c>
      <c r="U63" s="17">
        <v>0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17" t="s">
        <v>38</v>
      </c>
      <c r="AB63" s="17">
        <f t="shared" si="14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94</v>
      </c>
      <c r="B64" s="1" t="s">
        <v>31</v>
      </c>
      <c r="C64" s="1">
        <v>90.33</v>
      </c>
      <c r="D64" s="1">
        <v>352.71600000000001</v>
      </c>
      <c r="E64" s="1">
        <v>174.84299999999999</v>
      </c>
      <c r="F64" s="1">
        <v>192.67699999999999</v>
      </c>
      <c r="G64" s="6">
        <v>1</v>
      </c>
      <c r="H64" s="1">
        <v>50</v>
      </c>
      <c r="I64" s="1" t="s">
        <v>32</v>
      </c>
      <c r="J64" s="1">
        <v>160.35</v>
      </c>
      <c r="K64" s="1">
        <f t="shared" si="13"/>
        <v>14.492999999999995</v>
      </c>
      <c r="L64" s="1">
        <f t="shared" si="4"/>
        <v>174.84299999999999</v>
      </c>
      <c r="M64" s="1"/>
      <c r="N64" s="1">
        <v>87.096399999999946</v>
      </c>
      <c r="O64" s="1">
        <f t="shared" si="5"/>
        <v>34.968599999999995</v>
      </c>
      <c r="P64" s="5">
        <f>10*O64-N64-F64</f>
        <v>69.912599999999969</v>
      </c>
      <c r="Q64" s="5"/>
      <c r="R64" s="1"/>
      <c r="S64" s="1">
        <f t="shared" si="6"/>
        <v>10</v>
      </c>
      <c r="T64" s="1">
        <f t="shared" si="7"/>
        <v>8.0007034882723342</v>
      </c>
      <c r="U64" s="1">
        <v>33.791400000000003</v>
      </c>
      <c r="V64" s="1">
        <v>32.6158</v>
      </c>
      <c r="W64" s="1">
        <v>31.732600000000001</v>
      </c>
      <c r="X64" s="1">
        <v>31.738199999999999</v>
      </c>
      <c r="Y64" s="1">
        <v>27.407</v>
      </c>
      <c r="Z64" s="1">
        <v>19.986799999999999</v>
      </c>
      <c r="AA64" s="1"/>
      <c r="AB64" s="1">
        <f t="shared" si="14"/>
        <v>70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7" t="s">
        <v>95</v>
      </c>
      <c r="B65" s="17" t="s">
        <v>31</v>
      </c>
      <c r="C65" s="17"/>
      <c r="D65" s="17"/>
      <c r="E65" s="17"/>
      <c r="F65" s="17"/>
      <c r="G65" s="18">
        <v>0</v>
      </c>
      <c r="H65" s="17">
        <v>50</v>
      </c>
      <c r="I65" s="17" t="s">
        <v>32</v>
      </c>
      <c r="J65" s="17"/>
      <c r="K65" s="17">
        <f t="shared" si="13"/>
        <v>0</v>
      </c>
      <c r="L65" s="17">
        <f t="shared" si="4"/>
        <v>0</v>
      </c>
      <c r="M65" s="17"/>
      <c r="N65" s="17"/>
      <c r="O65" s="17">
        <f t="shared" si="5"/>
        <v>0</v>
      </c>
      <c r="P65" s="19"/>
      <c r="Q65" s="19"/>
      <c r="R65" s="17"/>
      <c r="S65" s="17" t="e">
        <f t="shared" si="6"/>
        <v>#DIV/0!</v>
      </c>
      <c r="T65" s="17" t="e">
        <f t="shared" si="7"/>
        <v>#DIV/0!</v>
      </c>
      <c r="U65" s="17">
        <v>0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17" t="s">
        <v>38</v>
      </c>
      <c r="AB65" s="17">
        <f t="shared" si="14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7" t="s">
        <v>96</v>
      </c>
      <c r="B66" s="17" t="s">
        <v>37</v>
      </c>
      <c r="C66" s="17"/>
      <c r="D66" s="17"/>
      <c r="E66" s="17"/>
      <c r="F66" s="17"/>
      <c r="G66" s="18">
        <v>0</v>
      </c>
      <c r="H66" s="17">
        <v>50</v>
      </c>
      <c r="I66" s="17" t="s">
        <v>32</v>
      </c>
      <c r="J66" s="17"/>
      <c r="K66" s="17">
        <f t="shared" si="13"/>
        <v>0</v>
      </c>
      <c r="L66" s="17">
        <f t="shared" si="4"/>
        <v>0</v>
      </c>
      <c r="M66" s="17"/>
      <c r="N66" s="17"/>
      <c r="O66" s="17">
        <f t="shared" si="5"/>
        <v>0</v>
      </c>
      <c r="P66" s="19"/>
      <c r="Q66" s="19"/>
      <c r="R66" s="17"/>
      <c r="S66" s="17" t="e">
        <f t="shared" si="6"/>
        <v>#DIV/0!</v>
      </c>
      <c r="T66" s="17" t="e">
        <f t="shared" si="7"/>
        <v>#DIV/0!</v>
      </c>
      <c r="U66" s="17">
        <v>0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17" t="s">
        <v>38</v>
      </c>
      <c r="AB66" s="17">
        <f t="shared" si="14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4" t="s">
        <v>97</v>
      </c>
      <c r="B67" s="14" t="s">
        <v>31</v>
      </c>
      <c r="C67" s="14"/>
      <c r="D67" s="14">
        <v>347.05700000000002</v>
      </c>
      <c r="E67" s="14">
        <v>203.21700000000001</v>
      </c>
      <c r="F67" s="14"/>
      <c r="G67" s="15">
        <v>0</v>
      </c>
      <c r="H67" s="14" t="e">
        <v>#N/A</v>
      </c>
      <c r="I67" s="14" t="s">
        <v>49</v>
      </c>
      <c r="J67" s="14">
        <v>203.21700000000001</v>
      </c>
      <c r="K67" s="14">
        <f t="shared" si="13"/>
        <v>0</v>
      </c>
      <c r="L67" s="14">
        <f t="shared" si="4"/>
        <v>0</v>
      </c>
      <c r="M67" s="14">
        <v>203.21700000000001</v>
      </c>
      <c r="N67" s="14"/>
      <c r="O67" s="14">
        <f t="shared" si="5"/>
        <v>0</v>
      </c>
      <c r="P67" s="16"/>
      <c r="Q67" s="16"/>
      <c r="R67" s="14"/>
      <c r="S67" s="14" t="e">
        <f t="shared" si="6"/>
        <v>#DIV/0!</v>
      </c>
      <c r="T67" s="14" t="e">
        <f t="shared" si="7"/>
        <v>#DIV/0!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/>
      <c r="AB67" s="14">
        <f t="shared" si="14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98</v>
      </c>
      <c r="B68" s="1" t="s">
        <v>37</v>
      </c>
      <c r="C68" s="1">
        <v>349</v>
      </c>
      <c r="D68" s="1">
        <v>2687</v>
      </c>
      <c r="E68" s="1">
        <v>1362</v>
      </c>
      <c r="F68" s="1">
        <v>787</v>
      </c>
      <c r="G68" s="6">
        <v>0.4</v>
      </c>
      <c r="H68" s="1">
        <v>40</v>
      </c>
      <c r="I68" s="1" t="s">
        <v>32</v>
      </c>
      <c r="J68" s="1">
        <v>1381</v>
      </c>
      <c r="K68" s="1">
        <f t="shared" si="13"/>
        <v>-19</v>
      </c>
      <c r="L68" s="1">
        <f t="shared" si="4"/>
        <v>582</v>
      </c>
      <c r="M68" s="1">
        <v>780</v>
      </c>
      <c r="N68" s="1">
        <v>213.80000000000021</v>
      </c>
      <c r="O68" s="1">
        <f t="shared" si="5"/>
        <v>116.4</v>
      </c>
      <c r="P68" s="5">
        <f t="shared" ref="P68:P71" si="19">10*O68-N68-F68</f>
        <v>163.19999999999982</v>
      </c>
      <c r="Q68" s="5"/>
      <c r="R68" s="1"/>
      <c r="S68" s="1">
        <f t="shared" si="6"/>
        <v>10</v>
      </c>
      <c r="T68" s="1">
        <f t="shared" si="7"/>
        <v>8.5979381443298983</v>
      </c>
      <c r="U68" s="1">
        <v>130.80000000000001</v>
      </c>
      <c r="V68" s="1">
        <v>136.80000000000001</v>
      </c>
      <c r="W68" s="1">
        <v>135.80000000000001</v>
      </c>
      <c r="X68" s="1">
        <v>126.6</v>
      </c>
      <c r="Y68" s="1">
        <v>133</v>
      </c>
      <c r="Z68" s="1">
        <v>132.19999999999999</v>
      </c>
      <c r="AA68" s="1"/>
      <c r="AB68" s="1">
        <f t="shared" si="14"/>
        <v>65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99</v>
      </c>
      <c r="B69" s="1" t="s">
        <v>37</v>
      </c>
      <c r="C69" s="1">
        <v>354</v>
      </c>
      <c r="D69" s="1">
        <v>2082</v>
      </c>
      <c r="E69" s="1">
        <v>982</v>
      </c>
      <c r="F69" s="1">
        <v>576</v>
      </c>
      <c r="G69" s="6">
        <v>0.4</v>
      </c>
      <c r="H69" s="1">
        <v>40</v>
      </c>
      <c r="I69" s="1" t="s">
        <v>32</v>
      </c>
      <c r="J69" s="1">
        <v>982</v>
      </c>
      <c r="K69" s="1">
        <f t="shared" si="13"/>
        <v>0</v>
      </c>
      <c r="L69" s="1">
        <f t="shared" si="4"/>
        <v>502</v>
      </c>
      <c r="M69" s="1">
        <v>480</v>
      </c>
      <c r="N69" s="1">
        <v>138.59999999999991</v>
      </c>
      <c r="O69" s="1">
        <f t="shared" si="5"/>
        <v>100.4</v>
      </c>
      <c r="P69" s="5">
        <f t="shared" si="19"/>
        <v>289.40000000000009</v>
      </c>
      <c r="Q69" s="5"/>
      <c r="R69" s="1"/>
      <c r="S69" s="1">
        <f t="shared" si="6"/>
        <v>10</v>
      </c>
      <c r="T69" s="1">
        <f t="shared" si="7"/>
        <v>7.1175298804780862</v>
      </c>
      <c r="U69" s="1">
        <v>101.6</v>
      </c>
      <c r="V69" s="1">
        <v>108</v>
      </c>
      <c r="W69" s="1">
        <v>108.8</v>
      </c>
      <c r="X69" s="1">
        <v>102.4</v>
      </c>
      <c r="Y69" s="1">
        <v>108.6</v>
      </c>
      <c r="Z69" s="1">
        <v>110.6</v>
      </c>
      <c r="AA69" s="1"/>
      <c r="AB69" s="1">
        <f t="shared" si="14"/>
        <v>116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100</v>
      </c>
      <c r="B70" s="1" t="s">
        <v>31</v>
      </c>
      <c r="C70" s="1">
        <v>136.76</v>
      </c>
      <c r="D70" s="1">
        <v>901.971</v>
      </c>
      <c r="E70" s="1">
        <v>558.00800000000004</v>
      </c>
      <c r="F70" s="1">
        <v>216.26599999999999</v>
      </c>
      <c r="G70" s="6">
        <v>1</v>
      </c>
      <c r="H70" s="1">
        <v>40</v>
      </c>
      <c r="I70" s="1" t="s">
        <v>32</v>
      </c>
      <c r="J70" s="1">
        <v>548.56200000000001</v>
      </c>
      <c r="K70" s="1">
        <f t="shared" ref="K70:K99" si="20">E70-J70</f>
        <v>9.4460000000000264</v>
      </c>
      <c r="L70" s="1">
        <f t="shared" si="4"/>
        <v>152.74600000000004</v>
      </c>
      <c r="M70" s="1">
        <v>405.262</v>
      </c>
      <c r="N70" s="1">
        <v>29.868800000000078</v>
      </c>
      <c r="O70" s="1">
        <f t="shared" si="5"/>
        <v>30.549200000000006</v>
      </c>
      <c r="P70" s="5">
        <f t="shared" si="19"/>
        <v>59.357200000000006</v>
      </c>
      <c r="Q70" s="5"/>
      <c r="R70" s="1"/>
      <c r="S70" s="1">
        <f t="shared" si="6"/>
        <v>10</v>
      </c>
      <c r="T70" s="1">
        <f t="shared" si="7"/>
        <v>8.0569965825619008</v>
      </c>
      <c r="U70" s="1">
        <v>33.3108</v>
      </c>
      <c r="V70" s="1">
        <v>35.132599999999996</v>
      </c>
      <c r="W70" s="1">
        <v>36.152999999999999</v>
      </c>
      <c r="X70" s="1">
        <v>36.157799999999988</v>
      </c>
      <c r="Y70" s="1">
        <v>37.070399999999999</v>
      </c>
      <c r="Z70" s="1">
        <v>36.664999999999999</v>
      </c>
      <c r="AA70" s="1"/>
      <c r="AB70" s="1">
        <f t="shared" ref="AB70:AB101" si="21">ROUND(P70*G70,0)</f>
        <v>59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101</v>
      </c>
      <c r="B71" s="1" t="s">
        <v>31</v>
      </c>
      <c r="C71" s="1">
        <v>108.926</v>
      </c>
      <c r="D71" s="1">
        <v>596.88099999999997</v>
      </c>
      <c r="E71" s="1">
        <v>330.38</v>
      </c>
      <c r="F71" s="1">
        <v>128.262</v>
      </c>
      <c r="G71" s="6">
        <v>1</v>
      </c>
      <c r="H71" s="1">
        <v>40</v>
      </c>
      <c r="I71" s="1" t="s">
        <v>32</v>
      </c>
      <c r="J71" s="1">
        <v>324.87900000000002</v>
      </c>
      <c r="K71" s="1">
        <f t="shared" si="20"/>
        <v>5.5009999999999764</v>
      </c>
      <c r="L71" s="1">
        <f t="shared" ref="L71:L101" si="22">E71-M71</f>
        <v>121.101</v>
      </c>
      <c r="M71" s="1">
        <v>209.279</v>
      </c>
      <c r="N71" s="1">
        <v>13.522999999999969</v>
      </c>
      <c r="O71" s="1">
        <f t="shared" ref="O71:O95" si="23">L71/5</f>
        <v>24.220199999999998</v>
      </c>
      <c r="P71" s="5">
        <f t="shared" si="19"/>
        <v>100.41700000000003</v>
      </c>
      <c r="Q71" s="5"/>
      <c r="R71" s="1"/>
      <c r="S71" s="1">
        <f t="shared" ref="S71:S101" si="24">(F71+N71+P71)/O71</f>
        <v>10</v>
      </c>
      <c r="T71" s="1">
        <f t="shared" ref="T71:T101" si="25">(F71+N71)/O71</f>
        <v>5.8539979025771869</v>
      </c>
      <c r="U71" s="1">
        <v>22.343</v>
      </c>
      <c r="V71" s="1">
        <v>24.125</v>
      </c>
      <c r="W71" s="1">
        <v>25.1418</v>
      </c>
      <c r="X71" s="1">
        <v>25.954599999999999</v>
      </c>
      <c r="Y71" s="1">
        <v>27.853000000000002</v>
      </c>
      <c r="Z71" s="1">
        <v>23.9344</v>
      </c>
      <c r="AA71" s="1"/>
      <c r="AB71" s="1">
        <f t="shared" si="21"/>
        <v>100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4" t="s">
        <v>102</v>
      </c>
      <c r="B72" s="14" t="s">
        <v>31</v>
      </c>
      <c r="C72" s="14"/>
      <c r="D72" s="14">
        <v>459.17200000000003</v>
      </c>
      <c r="E72" s="14">
        <v>155.42500000000001</v>
      </c>
      <c r="F72" s="14"/>
      <c r="G72" s="15">
        <v>0</v>
      </c>
      <c r="H72" s="14" t="e">
        <v>#N/A</v>
      </c>
      <c r="I72" s="14" t="s">
        <v>49</v>
      </c>
      <c r="J72" s="14">
        <v>155.42500000000001</v>
      </c>
      <c r="K72" s="14">
        <f t="shared" si="20"/>
        <v>0</v>
      </c>
      <c r="L72" s="14">
        <f t="shared" si="22"/>
        <v>0</v>
      </c>
      <c r="M72" s="14">
        <v>155.42500000000001</v>
      </c>
      <c r="N72" s="14"/>
      <c r="O72" s="14">
        <f t="shared" si="23"/>
        <v>0</v>
      </c>
      <c r="P72" s="16"/>
      <c r="Q72" s="16"/>
      <c r="R72" s="14"/>
      <c r="S72" s="14" t="e">
        <f t="shared" si="24"/>
        <v>#DIV/0!</v>
      </c>
      <c r="T72" s="14" t="e">
        <f t="shared" si="25"/>
        <v>#DIV/0!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/>
      <c r="AB72" s="14">
        <f t="shared" si="21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7" t="s">
        <v>103</v>
      </c>
      <c r="B73" s="17" t="s">
        <v>31</v>
      </c>
      <c r="C73" s="17"/>
      <c r="D73" s="17">
        <v>381.49</v>
      </c>
      <c r="E73" s="17">
        <v>155.89500000000001</v>
      </c>
      <c r="F73" s="17"/>
      <c r="G73" s="18">
        <v>0</v>
      </c>
      <c r="H73" s="17">
        <v>40</v>
      </c>
      <c r="I73" s="17" t="s">
        <v>32</v>
      </c>
      <c r="J73" s="17">
        <v>155.89500000000001</v>
      </c>
      <c r="K73" s="17">
        <f t="shared" si="20"/>
        <v>0</v>
      </c>
      <c r="L73" s="17">
        <f t="shared" si="22"/>
        <v>0</v>
      </c>
      <c r="M73" s="17">
        <v>155.89500000000001</v>
      </c>
      <c r="N73" s="17"/>
      <c r="O73" s="17">
        <f t="shared" si="23"/>
        <v>0</v>
      </c>
      <c r="P73" s="19"/>
      <c r="Q73" s="19"/>
      <c r="R73" s="17"/>
      <c r="S73" s="17" t="e">
        <f t="shared" si="24"/>
        <v>#DIV/0!</v>
      </c>
      <c r="T73" s="17" t="e">
        <f t="shared" si="25"/>
        <v>#DIV/0!</v>
      </c>
      <c r="U73" s="17">
        <v>0</v>
      </c>
      <c r="V73" s="17">
        <v>0</v>
      </c>
      <c r="W73" s="17">
        <v>0</v>
      </c>
      <c r="X73" s="17">
        <v>0</v>
      </c>
      <c r="Y73" s="17">
        <v>0</v>
      </c>
      <c r="Z73" s="17">
        <v>0</v>
      </c>
      <c r="AA73" s="17" t="s">
        <v>38</v>
      </c>
      <c r="AB73" s="17">
        <f t="shared" si="21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4" t="s">
        <v>104</v>
      </c>
      <c r="B74" s="14" t="s">
        <v>37</v>
      </c>
      <c r="C74" s="14"/>
      <c r="D74" s="14">
        <v>24</v>
      </c>
      <c r="E74" s="14"/>
      <c r="F74" s="14"/>
      <c r="G74" s="15">
        <v>0</v>
      </c>
      <c r="H74" s="14" t="e">
        <v>#N/A</v>
      </c>
      <c r="I74" s="14" t="s">
        <v>49</v>
      </c>
      <c r="J74" s="14"/>
      <c r="K74" s="14">
        <f t="shared" si="20"/>
        <v>0</v>
      </c>
      <c r="L74" s="14">
        <f t="shared" si="22"/>
        <v>0</v>
      </c>
      <c r="M74" s="14"/>
      <c r="N74" s="14"/>
      <c r="O74" s="14">
        <f t="shared" si="23"/>
        <v>0</v>
      </c>
      <c r="P74" s="16"/>
      <c r="Q74" s="16"/>
      <c r="R74" s="14"/>
      <c r="S74" s="14" t="e">
        <f t="shared" si="24"/>
        <v>#DIV/0!</v>
      </c>
      <c r="T74" s="14" t="e">
        <f t="shared" si="25"/>
        <v>#DIV/0!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/>
      <c r="AB74" s="14">
        <f t="shared" si="21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4" t="s">
        <v>105</v>
      </c>
      <c r="B75" s="14" t="s">
        <v>31</v>
      </c>
      <c r="C75" s="14"/>
      <c r="D75" s="14">
        <v>34.433999999999997</v>
      </c>
      <c r="E75" s="14">
        <v>34.433999999999997</v>
      </c>
      <c r="F75" s="14"/>
      <c r="G75" s="15">
        <v>0</v>
      </c>
      <c r="H75" s="14" t="e">
        <v>#N/A</v>
      </c>
      <c r="I75" s="14" t="s">
        <v>49</v>
      </c>
      <c r="J75" s="14">
        <v>34.433999999999997</v>
      </c>
      <c r="K75" s="14">
        <f t="shared" si="20"/>
        <v>0</v>
      </c>
      <c r="L75" s="14">
        <f t="shared" si="22"/>
        <v>0</v>
      </c>
      <c r="M75" s="14">
        <v>34.433999999999997</v>
      </c>
      <c r="N75" s="14"/>
      <c r="O75" s="14">
        <f t="shared" si="23"/>
        <v>0</v>
      </c>
      <c r="P75" s="16"/>
      <c r="Q75" s="16"/>
      <c r="R75" s="14"/>
      <c r="S75" s="14" t="e">
        <f t="shared" si="24"/>
        <v>#DIV/0!</v>
      </c>
      <c r="T75" s="14" t="e">
        <f t="shared" si="25"/>
        <v>#DIV/0!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/>
      <c r="AB75" s="14">
        <f t="shared" si="21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106</v>
      </c>
      <c r="B76" s="1" t="s">
        <v>31</v>
      </c>
      <c r="C76" s="1">
        <v>43.517000000000003</v>
      </c>
      <c r="D76" s="1">
        <v>186.46</v>
      </c>
      <c r="E76" s="1">
        <v>41.212000000000003</v>
      </c>
      <c r="F76" s="1">
        <v>166.94300000000001</v>
      </c>
      <c r="G76" s="6">
        <v>1</v>
      </c>
      <c r="H76" s="1">
        <v>30</v>
      </c>
      <c r="I76" s="1" t="s">
        <v>32</v>
      </c>
      <c r="J76" s="1">
        <v>82.3</v>
      </c>
      <c r="K76" s="1">
        <f t="shared" si="20"/>
        <v>-41.087999999999994</v>
      </c>
      <c r="L76" s="1">
        <f t="shared" si="22"/>
        <v>41.212000000000003</v>
      </c>
      <c r="M76" s="1"/>
      <c r="N76" s="1"/>
      <c r="O76" s="1">
        <f t="shared" si="23"/>
        <v>8.2423999999999999</v>
      </c>
      <c r="P76" s="5"/>
      <c r="Q76" s="5"/>
      <c r="R76" s="1"/>
      <c r="S76" s="1">
        <f t="shared" si="24"/>
        <v>20.254173541686889</v>
      </c>
      <c r="T76" s="1">
        <f t="shared" si="25"/>
        <v>20.254173541686889</v>
      </c>
      <c r="U76" s="1">
        <v>16.492799999999999</v>
      </c>
      <c r="V76" s="1">
        <v>20.877800000000001</v>
      </c>
      <c r="W76" s="1">
        <v>18.433</v>
      </c>
      <c r="X76" s="1">
        <v>14.154999999999999</v>
      </c>
      <c r="Y76" s="1">
        <v>18.895199999999999</v>
      </c>
      <c r="Z76" s="1">
        <v>22.3658</v>
      </c>
      <c r="AA76" s="1"/>
      <c r="AB76" s="1">
        <f t="shared" si="21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7" t="s">
        <v>107</v>
      </c>
      <c r="B77" s="17" t="s">
        <v>37</v>
      </c>
      <c r="C77" s="17"/>
      <c r="D77" s="17"/>
      <c r="E77" s="17"/>
      <c r="F77" s="17"/>
      <c r="G77" s="18">
        <v>0</v>
      </c>
      <c r="H77" s="17">
        <v>55</v>
      </c>
      <c r="I77" s="17" t="s">
        <v>32</v>
      </c>
      <c r="J77" s="17"/>
      <c r="K77" s="17">
        <f t="shared" si="20"/>
        <v>0</v>
      </c>
      <c r="L77" s="17">
        <f t="shared" si="22"/>
        <v>0</v>
      </c>
      <c r="M77" s="17"/>
      <c r="N77" s="17"/>
      <c r="O77" s="17">
        <f t="shared" si="23"/>
        <v>0</v>
      </c>
      <c r="P77" s="19"/>
      <c r="Q77" s="19"/>
      <c r="R77" s="17"/>
      <c r="S77" s="17" t="e">
        <f t="shared" si="24"/>
        <v>#DIV/0!</v>
      </c>
      <c r="T77" s="17" t="e">
        <f t="shared" si="25"/>
        <v>#DIV/0!</v>
      </c>
      <c r="U77" s="17">
        <v>0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 t="s">
        <v>38</v>
      </c>
      <c r="AB77" s="17">
        <f t="shared" si="21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7" t="s">
        <v>108</v>
      </c>
      <c r="B78" s="17" t="s">
        <v>37</v>
      </c>
      <c r="C78" s="17"/>
      <c r="D78" s="17"/>
      <c r="E78" s="17"/>
      <c r="F78" s="17"/>
      <c r="G78" s="18">
        <v>0</v>
      </c>
      <c r="H78" s="17" t="e">
        <v>#N/A</v>
      </c>
      <c r="I78" s="17" t="s">
        <v>32</v>
      </c>
      <c r="J78" s="17"/>
      <c r="K78" s="17">
        <f t="shared" si="20"/>
        <v>0</v>
      </c>
      <c r="L78" s="17">
        <f t="shared" si="22"/>
        <v>0</v>
      </c>
      <c r="M78" s="17"/>
      <c r="N78" s="17"/>
      <c r="O78" s="17">
        <f t="shared" si="23"/>
        <v>0</v>
      </c>
      <c r="P78" s="19"/>
      <c r="Q78" s="19"/>
      <c r="R78" s="17"/>
      <c r="S78" s="17" t="e">
        <f t="shared" si="24"/>
        <v>#DIV/0!</v>
      </c>
      <c r="T78" s="17" t="e">
        <f t="shared" si="25"/>
        <v>#DIV/0!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7" t="s">
        <v>38</v>
      </c>
      <c r="AB78" s="17">
        <f t="shared" si="21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7" t="s">
        <v>109</v>
      </c>
      <c r="B79" s="17" t="s">
        <v>37</v>
      </c>
      <c r="C79" s="17"/>
      <c r="D79" s="17"/>
      <c r="E79" s="17"/>
      <c r="F79" s="17"/>
      <c r="G79" s="18">
        <v>0</v>
      </c>
      <c r="H79" s="17">
        <v>50</v>
      </c>
      <c r="I79" s="17" t="s">
        <v>32</v>
      </c>
      <c r="J79" s="17"/>
      <c r="K79" s="17">
        <f t="shared" si="20"/>
        <v>0</v>
      </c>
      <c r="L79" s="17">
        <f t="shared" si="22"/>
        <v>0</v>
      </c>
      <c r="M79" s="17"/>
      <c r="N79" s="17"/>
      <c r="O79" s="17">
        <f t="shared" si="23"/>
        <v>0</v>
      </c>
      <c r="P79" s="19"/>
      <c r="Q79" s="19"/>
      <c r="R79" s="17"/>
      <c r="S79" s="17" t="e">
        <f t="shared" si="24"/>
        <v>#DIV/0!</v>
      </c>
      <c r="T79" s="17" t="e">
        <f t="shared" si="25"/>
        <v>#DIV/0!</v>
      </c>
      <c r="U79" s="17">
        <v>0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 t="s">
        <v>38</v>
      </c>
      <c r="AB79" s="17">
        <f t="shared" si="21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7" t="s">
        <v>110</v>
      </c>
      <c r="B80" s="17" t="s">
        <v>37</v>
      </c>
      <c r="C80" s="17"/>
      <c r="D80" s="17"/>
      <c r="E80" s="17"/>
      <c r="F80" s="17"/>
      <c r="G80" s="18">
        <v>0</v>
      </c>
      <c r="H80" s="17">
        <v>30</v>
      </c>
      <c r="I80" s="17" t="s">
        <v>32</v>
      </c>
      <c r="J80" s="17"/>
      <c r="K80" s="17">
        <f t="shared" si="20"/>
        <v>0</v>
      </c>
      <c r="L80" s="17">
        <f t="shared" si="22"/>
        <v>0</v>
      </c>
      <c r="M80" s="17"/>
      <c r="N80" s="17"/>
      <c r="O80" s="17">
        <f t="shared" si="23"/>
        <v>0</v>
      </c>
      <c r="P80" s="19"/>
      <c r="Q80" s="19"/>
      <c r="R80" s="17"/>
      <c r="S80" s="17" t="e">
        <f t="shared" si="24"/>
        <v>#DIV/0!</v>
      </c>
      <c r="T80" s="17" t="e">
        <f t="shared" si="25"/>
        <v>#DIV/0!</v>
      </c>
      <c r="U80" s="17">
        <v>0</v>
      </c>
      <c r="V80" s="17">
        <v>0</v>
      </c>
      <c r="W80" s="17">
        <v>0</v>
      </c>
      <c r="X80" s="17">
        <v>0</v>
      </c>
      <c r="Y80" s="17">
        <v>0</v>
      </c>
      <c r="Z80" s="17">
        <v>0</v>
      </c>
      <c r="AA80" s="17" t="s">
        <v>38</v>
      </c>
      <c r="AB80" s="17">
        <f t="shared" si="21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7" t="s">
        <v>111</v>
      </c>
      <c r="B81" s="17" t="s">
        <v>37</v>
      </c>
      <c r="C81" s="17"/>
      <c r="D81" s="17"/>
      <c r="E81" s="17"/>
      <c r="F81" s="17"/>
      <c r="G81" s="18">
        <v>0</v>
      </c>
      <c r="H81" s="17">
        <v>55</v>
      </c>
      <c r="I81" s="17" t="s">
        <v>32</v>
      </c>
      <c r="J81" s="17"/>
      <c r="K81" s="17">
        <f t="shared" si="20"/>
        <v>0</v>
      </c>
      <c r="L81" s="17">
        <f t="shared" si="22"/>
        <v>0</v>
      </c>
      <c r="M81" s="17"/>
      <c r="N81" s="17"/>
      <c r="O81" s="17">
        <f t="shared" si="23"/>
        <v>0</v>
      </c>
      <c r="P81" s="19"/>
      <c r="Q81" s="19"/>
      <c r="R81" s="17"/>
      <c r="S81" s="17" t="e">
        <f t="shared" si="24"/>
        <v>#DIV/0!</v>
      </c>
      <c r="T81" s="17" t="e">
        <f t="shared" si="25"/>
        <v>#DIV/0!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7" t="s">
        <v>38</v>
      </c>
      <c r="AB81" s="17">
        <f t="shared" si="21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7" t="s">
        <v>112</v>
      </c>
      <c r="B82" s="17" t="s">
        <v>37</v>
      </c>
      <c r="C82" s="17"/>
      <c r="D82" s="17"/>
      <c r="E82" s="17"/>
      <c r="F82" s="17"/>
      <c r="G82" s="18">
        <v>0</v>
      </c>
      <c r="H82" s="17">
        <v>40</v>
      </c>
      <c r="I82" s="17" t="s">
        <v>32</v>
      </c>
      <c r="J82" s="17"/>
      <c r="K82" s="17">
        <f t="shared" si="20"/>
        <v>0</v>
      </c>
      <c r="L82" s="17">
        <f t="shared" si="22"/>
        <v>0</v>
      </c>
      <c r="M82" s="17"/>
      <c r="N82" s="17"/>
      <c r="O82" s="17">
        <f t="shared" si="23"/>
        <v>0</v>
      </c>
      <c r="P82" s="19"/>
      <c r="Q82" s="19"/>
      <c r="R82" s="17"/>
      <c r="S82" s="17" t="e">
        <f t="shared" si="24"/>
        <v>#DIV/0!</v>
      </c>
      <c r="T82" s="17" t="e">
        <f t="shared" si="25"/>
        <v>#DIV/0!</v>
      </c>
      <c r="U82" s="17">
        <v>0</v>
      </c>
      <c r="V82" s="17">
        <v>0</v>
      </c>
      <c r="W82" s="17">
        <v>0</v>
      </c>
      <c r="X82" s="17">
        <v>0</v>
      </c>
      <c r="Y82" s="17">
        <v>0</v>
      </c>
      <c r="Z82" s="17">
        <v>0</v>
      </c>
      <c r="AA82" s="17" t="s">
        <v>38</v>
      </c>
      <c r="AB82" s="17">
        <f t="shared" si="21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7" t="s">
        <v>113</v>
      </c>
      <c r="B83" s="17" t="s">
        <v>37</v>
      </c>
      <c r="C83" s="17"/>
      <c r="D83" s="17"/>
      <c r="E83" s="17"/>
      <c r="F83" s="17"/>
      <c r="G83" s="18">
        <v>0</v>
      </c>
      <c r="H83" s="17">
        <v>50</v>
      </c>
      <c r="I83" s="17" t="s">
        <v>32</v>
      </c>
      <c r="J83" s="17"/>
      <c r="K83" s="17">
        <f t="shared" si="20"/>
        <v>0</v>
      </c>
      <c r="L83" s="17">
        <f t="shared" si="22"/>
        <v>0</v>
      </c>
      <c r="M83" s="17"/>
      <c r="N83" s="17"/>
      <c r="O83" s="17">
        <f t="shared" si="23"/>
        <v>0</v>
      </c>
      <c r="P83" s="19"/>
      <c r="Q83" s="19"/>
      <c r="R83" s="17"/>
      <c r="S83" s="17" t="e">
        <f t="shared" si="24"/>
        <v>#DIV/0!</v>
      </c>
      <c r="T83" s="17" t="e">
        <f t="shared" si="25"/>
        <v>#DIV/0!</v>
      </c>
      <c r="U83" s="17">
        <v>0</v>
      </c>
      <c r="V83" s="17">
        <v>0</v>
      </c>
      <c r="W83" s="17">
        <v>0</v>
      </c>
      <c r="X83" s="17">
        <v>0</v>
      </c>
      <c r="Y83" s="17">
        <v>0</v>
      </c>
      <c r="Z83" s="17">
        <v>0</v>
      </c>
      <c r="AA83" s="17" t="s">
        <v>38</v>
      </c>
      <c r="AB83" s="17">
        <f t="shared" si="21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7" t="s">
        <v>114</v>
      </c>
      <c r="B84" s="17" t="s">
        <v>37</v>
      </c>
      <c r="C84" s="17"/>
      <c r="D84" s="17"/>
      <c r="E84" s="17"/>
      <c r="F84" s="17"/>
      <c r="G84" s="18">
        <v>0</v>
      </c>
      <c r="H84" s="17" t="e">
        <v>#N/A</v>
      </c>
      <c r="I84" s="17" t="s">
        <v>32</v>
      </c>
      <c r="J84" s="17"/>
      <c r="K84" s="17">
        <f t="shared" si="20"/>
        <v>0</v>
      </c>
      <c r="L84" s="17">
        <f t="shared" si="22"/>
        <v>0</v>
      </c>
      <c r="M84" s="17"/>
      <c r="N84" s="17"/>
      <c r="O84" s="17">
        <f t="shared" si="23"/>
        <v>0</v>
      </c>
      <c r="P84" s="19"/>
      <c r="Q84" s="19"/>
      <c r="R84" s="17"/>
      <c r="S84" s="17" t="e">
        <f t="shared" si="24"/>
        <v>#DIV/0!</v>
      </c>
      <c r="T84" s="17" t="e">
        <f t="shared" si="25"/>
        <v>#DIV/0!</v>
      </c>
      <c r="U84" s="17">
        <v>0</v>
      </c>
      <c r="V84" s="17">
        <v>0</v>
      </c>
      <c r="W84" s="17">
        <v>0</v>
      </c>
      <c r="X84" s="17">
        <v>0</v>
      </c>
      <c r="Y84" s="17">
        <v>0</v>
      </c>
      <c r="Z84" s="17">
        <v>0</v>
      </c>
      <c r="AA84" s="17" t="s">
        <v>38</v>
      </c>
      <c r="AB84" s="17">
        <f t="shared" si="21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115</v>
      </c>
      <c r="B85" s="1" t="s">
        <v>37</v>
      </c>
      <c r="C85" s="1">
        <v>69</v>
      </c>
      <c r="D85" s="1">
        <v>3</v>
      </c>
      <c r="E85" s="1">
        <v>32</v>
      </c>
      <c r="F85" s="1">
        <v>37</v>
      </c>
      <c r="G85" s="6">
        <v>0.06</v>
      </c>
      <c r="H85" s="1">
        <v>60</v>
      </c>
      <c r="I85" s="1" t="s">
        <v>32</v>
      </c>
      <c r="J85" s="1">
        <v>33</v>
      </c>
      <c r="K85" s="1">
        <f t="shared" si="20"/>
        <v>-1</v>
      </c>
      <c r="L85" s="1">
        <f t="shared" si="22"/>
        <v>32</v>
      </c>
      <c r="M85" s="1"/>
      <c r="N85" s="1">
        <v>15.2</v>
      </c>
      <c r="O85" s="1">
        <f t="shared" si="23"/>
        <v>6.4</v>
      </c>
      <c r="P85" s="5">
        <f t="shared" ref="P85:P89" si="26">10*O85-N85-F85</f>
        <v>11.799999999999997</v>
      </c>
      <c r="Q85" s="5"/>
      <c r="R85" s="1"/>
      <c r="S85" s="1">
        <f t="shared" si="24"/>
        <v>10</v>
      </c>
      <c r="T85" s="1">
        <f t="shared" si="25"/>
        <v>8.15625</v>
      </c>
      <c r="U85" s="1">
        <v>6.2</v>
      </c>
      <c r="V85" s="1">
        <v>4.8</v>
      </c>
      <c r="W85" s="1">
        <v>2.4</v>
      </c>
      <c r="X85" s="1">
        <v>4.4000000000000004</v>
      </c>
      <c r="Y85" s="1">
        <v>6.4</v>
      </c>
      <c r="Z85" s="1">
        <v>5.4</v>
      </c>
      <c r="AA85" s="1"/>
      <c r="AB85" s="1">
        <f t="shared" si="21"/>
        <v>1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116</v>
      </c>
      <c r="B86" s="1" t="s">
        <v>37</v>
      </c>
      <c r="C86" s="1">
        <v>105</v>
      </c>
      <c r="D86" s="1"/>
      <c r="E86" s="1">
        <v>20</v>
      </c>
      <c r="F86" s="1">
        <v>71</v>
      </c>
      <c r="G86" s="6">
        <v>0.15</v>
      </c>
      <c r="H86" s="1">
        <v>60</v>
      </c>
      <c r="I86" s="1" t="s">
        <v>32</v>
      </c>
      <c r="J86" s="1">
        <v>22</v>
      </c>
      <c r="K86" s="1">
        <f t="shared" si="20"/>
        <v>-2</v>
      </c>
      <c r="L86" s="1">
        <f t="shared" si="22"/>
        <v>20</v>
      </c>
      <c r="M86" s="1"/>
      <c r="N86" s="1"/>
      <c r="O86" s="1">
        <f t="shared" si="23"/>
        <v>4</v>
      </c>
      <c r="P86" s="5"/>
      <c r="Q86" s="5"/>
      <c r="R86" s="1"/>
      <c r="S86" s="1">
        <f t="shared" si="24"/>
        <v>17.75</v>
      </c>
      <c r="T86" s="1">
        <f t="shared" si="25"/>
        <v>17.75</v>
      </c>
      <c r="U86" s="1">
        <v>4.8</v>
      </c>
      <c r="V86" s="1">
        <v>5</v>
      </c>
      <c r="W86" s="1">
        <v>2.6</v>
      </c>
      <c r="X86" s="1">
        <v>4</v>
      </c>
      <c r="Y86" s="1">
        <v>9.6</v>
      </c>
      <c r="Z86" s="1">
        <v>7.8</v>
      </c>
      <c r="AA86" s="20" t="s">
        <v>117</v>
      </c>
      <c r="AB86" s="1">
        <f t="shared" si="21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118</v>
      </c>
      <c r="B87" s="1" t="s">
        <v>31</v>
      </c>
      <c r="C87" s="1">
        <v>40.914999999999999</v>
      </c>
      <c r="D87" s="1">
        <v>123.102</v>
      </c>
      <c r="E87" s="1">
        <v>89.168999999999997</v>
      </c>
      <c r="F87" s="1">
        <v>69.888000000000005</v>
      </c>
      <c r="G87" s="6">
        <v>1</v>
      </c>
      <c r="H87" s="1">
        <v>55</v>
      </c>
      <c r="I87" s="1" t="s">
        <v>32</v>
      </c>
      <c r="J87" s="1">
        <v>84.3</v>
      </c>
      <c r="K87" s="1">
        <f t="shared" si="20"/>
        <v>4.8689999999999998</v>
      </c>
      <c r="L87" s="1">
        <f t="shared" si="22"/>
        <v>89.168999999999997</v>
      </c>
      <c r="M87" s="1"/>
      <c r="N87" s="1"/>
      <c r="O87" s="1">
        <f t="shared" si="23"/>
        <v>17.8338</v>
      </c>
      <c r="P87" s="5">
        <f t="shared" si="26"/>
        <v>108.44999999999999</v>
      </c>
      <c r="Q87" s="5"/>
      <c r="R87" s="1"/>
      <c r="S87" s="1">
        <f t="shared" si="24"/>
        <v>10</v>
      </c>
      <c r="T87" s="1">
        <f t="shared" si="25"/>
        <v>3.9188507216633588</v>
      </c>
      <c r="U87" s="1">
        <v>8.2260000000000009</v>
      </c>
      <c r="V87" s="1">
        <v>6.1036000000000001</v>
      </c>
      <c r="W87" s="1">
        <v>13.526</v>
      </c>
      <c r="X87" s="1">
        <v>12.970800000000001</v>
      </c>
      <c r="Y87" s="1">
        <v>6.2859999999999996</v>
      </c>
      <c r="Z87" s="1">
        <v>6.4795999999999996</v>
      </c>
      <c r="AA87" s="1"/>
      <c r="AB87" s="1">
        <f t="shared" si="21"/>
        <v>108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119</v>
      </c>
      <c r="B88" s="1" t="s">
        <v>37</v>
      </c>
      <c r="C88" s="1">
        <v>26</v>
      </c>
      <c r="D88" s="1">
        <v>100</v>
      </c>
      <c r="E88" s="1">
        <v>41</v>
      </c>
      <c r="F88" s="1">
        <v>76</v>
      </c>
      <c r="G88" s="6">
        <v>0.4</v>
      </c>
      <c r="H88" s="1">
        <v>55</v>
      </c>
      <c r="I88" s="1" t="s">
        <v>32</v>
      </c>
      <c r="J88" s="1">
        <v>53</v>
      </c>
      <c r="K88" s="1">
        <f t="shared" si="20"/>
        <v>-12</v>
      </c>
      <c r="L88" s="1">
        <f t="shared" si="22"/>
        <v>41</v>
      </c>
      <c r="M88" s="1"/>
      <c r="N88" s="1">
        <v>32.200000000000003</v>
      </c>
      <c r="O88" s="1">
        <f t="shared" si="23"/>
        <v>8.1999999999999993</v>
      </c>
      <c r="P88" s="5"/>
      <c r="Q88" s="5"/>
      <c r="R88" s="1"/>
      <c r="S88" s="1">
        <f t="shared" si="24"/>
        <v>13.195121951219514</v>
      </c>
      <c r="T88" s="1">
        <f t="shared" si="25"/>
        <v>13.195121951219514</v>
      </c>
      <c r="U88" s="1">
        <v>11.2</v>
      </c>
      <c r="V88" s="1">
        <v>10.8</v>
      </c>
      <c r="W88" s="1">
        <v>10.6</v>
      </c>
      <c r="X88" s="1">
        <v>9.4</v>
      </c>
      <c r="Y88" s="1">
        <v>9.4</v>
      </c>
      <c r="Z88" s="1">
        <v>9.1999999999999993</v>
      </c>
      <c r="AA88" s="1"/>
      <c r="AB88" s="1">
        <f t="shared" si="21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120</v>
      </c>
      <c r="B89" s="1" t="s">
        <v>31</v>
      </c>
      <c r="C89" s="1">
        <v>77.364000000000004</v>
      </c>
      <c r="D89" s="1">
        <v>99.355000000000004</v>
      </c>
      <c r="E89" s="1">
        <v>101.441</v>
      </c>
      <c r="F89" s="1">
        <v>66.638000000000005</v>
      </c>
      <c r="G89" s="6">
        <v>1</v>
      </c>
      <c r="H89" s="1">
        <v>55</v>
      </c>
      <c r="I89" s="1" t="s">
        <v>32</v>
      </c>
      <c r="J89" s="1">
        <v>100</v>
      </c>
      <c r="K89" s="1">
        <f t="shared" si="20"/>
        <v>1.4410000000000025</v>
      </c>
      <c r="L89" s="1">
        <f t="shared" si="22"/>
        <v>101.441</v>
      </c>
      <c r="M89" s="1"/>
      <c r="N89" s="1">
        <v>15.9358</v>
      </c>
      <c r="O89" s="1">
        <f t="shared" si="23"/>
        <v>20.2882</v>
      </c>
      <c r="P89" s="5">
        <f t="shared" si="26"/>
        <v>120.3082</v>
      </c>
      <c r="Q89" s="5"/>
      <c r="R89" s="1"/>
      <c r="S89" s="1">
        <f t="shared" si="24"/>
        <v>10</v>
      </c>
      <c r="T89" s="1">
        <f t="shared" si="25"/>
        <v>4.0700407133210437</v>
      </c>
      <c r="U89" s="1">
        <v>13.518800000000001</v>
      </c>
      <c r="V89" s="1">
        <v>11.478400000000001</v>
      </c>
      <c r="W89" s="1">
        <v>16.423999999999999</v>
      </c>
      <c r="X89" s="1">
        <v>15.972</v>
      </c>
      <c r="Y89" s="1">
        <v>14.2906</v>
      </c>
      <c r="Z89" s="1">
        <v>14.1058</v>
      </c>
      <c r="AA89" s="1"/>
      <c r="AB89" s="1">
        <f t="shared" si="21"/>
        <v>120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7" t="s">
        <v>121</v>
      </c>
      <c r="B90" s="17" t="s">
        <v>37</v>
      </c>
      <c r="C90" s="17"/>
      <c r="D90" s="17"/>
      <c r="E90" s="17"/>
      <c r="F90" s="17"/>
      <c r="G90" s="18">
        <v>0</v>
      </c>
      <c r="H90" s="17" t="e">
        <v>#N/A</v>
      </c>
      <c r="I90" s="17" t="s">
        <v>32</v>
      </c>
      <c r="J90" s="17"/>
      <c r="K90" s="17">
        <f t="shared" si="20"/>
        <v>0</v>
      </c>
      <c r="L90" s="17">
        <f t="shared" si="22"/>
        <v>0</v>
      </c>
      <c r="M90" s="17"/>
      <c r="N90" s="17"/>
      <c r="O90" s="17">
        <f t="shared" si="23"/>
        <v>0</v>
      </c>
      <c r="P90" s="19"/>
      <c r="Q90" s="19"/>
      <c r="R90" s="17"/>
      <c r="S90" s="17" t="e">
        <f t="shared" si="24"/>
        <v>#DIV/0!</v>
      </c>
      <c r="T90" s="17" t="e">
        <f t="shared" si="25"/>
        <v>#DIV/0!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17" t="s">
        <v>38</v>
      </c>
      <c r="AB90" s="17">
        <f t="shared" si="21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122</v>
      </c>
      <c r="B91" s="1" t="s">
        <v>37</v>
      </c>
      <c r="C91" s="1">
        <v>61</v>
      </c>
      <c r="D91" s="1">
        <v>70</v>
      </c>
      <c r="E91" s="1">
        <v>56</v>
      </c>
      <c r="F91" s="1">
        <v>67</v>
      </c>
      <c r="G91" s="6">
        <v>0.4</v>
      </c>
      <c r="H91" s="1">
        <v>55</v>
      </c>
      <c r="I91" s="1" t="s">
        <v>32</v>
      </c>
      <c r="J91" s="1">
        <v>57</v>
      </c>
      <c r="K91" s="1">
        <f t="shared" si="20"/>
        <v>-1</v>
      </c>
      <c r="L91" s="1">
        <f t="shared" si="22"/>
        <v>56</v>
      </c>
      <c r="M91" s="1"/>
      <c r="N91" s="1"/>
      <c r="O91" s="1">
        <f t="shared" si="23"/>
        <v>11.2</v>
      </c>
      <c r="P91" s="5">
        <f>10*O91-N91-F91</f>
        <v>45</v>
      </c>
      <c r="Q91" s="5"/>
      <c r="R91" s="1"/>
      <c r="S91" s="1">
        <f t="shared" si="24"/>
        <v>10</v>
      </c>
      <c r="T91" s="1">
        <f t="shared" si="25"/>
        <v>5.9821428571428577</v>
      </c>
      <c r="U91" s="1">
        <v>9</v>
      </c>
      <c r="V91" s="1">
        <v>9.4</v>
      </c>
      <c r="W91" s="1">
        <v>13.6</v>
      </c>
      <c r="X91" s="1">
        <v>10.8</v>
      </c>
      <c r="Y91" s="1">
        <v>2</v>
      </c>
      <c r="Z91" s="1">
        <v>3.4</v>
      </c>
      <c r="AA91" s="1"/>
      <c r="AB91" s="1">
        <f t="shared" si="21"/>
        <v>18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7" t="s">
        <v>123</v>
      </c>
      <c r="B92" s="17" t="s">
        <v>31</v>
      </c>
      <c r="C92" s="17"/>
      <c r="D92" s="17"/>
      <c r="E92" s="17"/>
      <c r="F92" s="17"/>
      <c r="G92" s="18">
        <v>0</v>
      </c>
      <c r="H92" s="17">
        <v>50</v>
      </c>
      <c r="I92" s="17" t="s">
        <v>32</v>
      </c>
      <c r="J92" s="17"/>
      <c r="K92" s="17">
        <f t="shared" si="20"/>
        <v>0</v>
      </c>
      <c r="L92" s="17">
        <f t="shared" si="22"/>
        <v>0</v>
      </c>
      <c r="M92" s="17"/>
      <c r="N92" s="17"/>
      <c r="O92" s="17">
        <f t="shared" si="23"/>
        <v>0</v>
      </c>
      <c r="P92" s="19"/>
      <c r="Q92" s="19"/>
      <c r="R92" s="17"/>
      <c r="S92" s="17" t="e">
        <f t="shared" si="24"/>
        <v>#DIV/0!</v>
      </c>
      <c r="T92" s="17" t="e">
        <f t="shared" si="25"/>
        <v>#DIV/0!</v>
      </c>
      <c r="U92" s="17">
        <v>0</v>
      </c>
      <c r="V92" s="17">
        <v>0</v>
      </c>
      <c r="W92" s="17">
        <v>0</v>
      </c>
      <c r="X92" s="17">
        <v>0</v>
      </c>
      <c r="Y92" s="17">
        <v>0</v>
      </c>
      <c r="Z92" s="17">
        <v>0</v>
      </c>
      <c r="AA92" s="17" t="s">
        <v>38</v>
      </c>
      <c r="AB92" s="17">
        <f t="shared" si="21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124</v>
      </c>
      <c r="B93" s="1" t="s">
        <v>31</v>
      </c>
      <c r="C93" s="1">
        <v>-1.0609999999999999</v>
      </c>
      <c r="D93" s="1">
        <v>810.5</v>
      </c>
      <c r="E93" s="1">
        <v>268.702</v>
      </c>
      <c r="F93" s="1">
        <v>392.52800000000002</v>
      </c>
      <c r="G93" s="6">
        <v>1</v>
      </c>
      <c r="H93" s="1" t="e">
        <v>#N/A</v>
      </c>
      <c r="I93" s="1" t="s">
        <v>32</v>
      </c>
      <c r="J93" s="1">
        <v>298.10000000000002</v>
      </c>
      <c r="K93" s="1">
        <f t="shared" si="20"/>
        <v>-29.398000000000025</v>
      </c>
      <c r="L93" s="1">
        <f t="shared" si="22"/>
        <v>268.702</v>
      </c>
      <c r="M93" s="1"/>
      <c r="N93" s="1"/>
      <c r="O93" s="1">
        <f t="shared" si="23"/>
        <v>53.740400000000001</v>
      </c>
      <c r="P93" s="5">
        <f t="shared" ref="P93" si="27">10*O93-N93-F93</f>
        <v>144.87599999999998</v>
      </c>
      <c r="Q93" s="5"/>
      <c r="R93" s="1"/>
      <c r="S93" s="1">
        <f t="shared" si="24"/>
        <v>10</v>
      </c>
      <c r="T93" s="1">
        <f t="shared" si="25"/>
        <v>7.3041510669812659</v>
      </c>
      <c r="U93" s="1">
        <v>39.673599999999993</v>
      </c>
      <c r="V93" s="1">
        <v>52.011400000000002</v>
      </c>
      <c r="W93" s="1">
        <v>77.807400000000001</v>
      </c>
      <c r="X93" s="1">
        <v>67.006799999999998</v>
      </c>
      <c r="Y93" s="1">
        <v>11.726800000000001</v>
      </c>
      <c r="Z93" s="1">
        <v>10.3576</v>
      </c>
      <c r="AA93" s="1" t="s">
        <v>125</v>
      </c>
      <c r="AB93" s="1">
        <f t="shared" si="21"/>
        <v>145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126</v>
      </c>
      <c r="B94" s="1" t="s">
        <v>37</v>
      </c>
      <c r="C94" s="1">
        <v>108</v>
      </c>
      <c r="D94" s="1">
        <v>36</v>
      </c>
      <c r="E94" s="1">
        <v>42</v>
      </c>
      <c r="F94" s="1">
        <v>62</v>
      </c>
      <c r="G94" s="6">
        <v>0.3</v>
      </c>
      <c r="H94" s="1">
        <v>30</v>
      </c>
      <c r="I94" s="1" t="s">
        <v>32</v>
      </c>
      <c r="J94" s="1">
        <v>42</v>
      </c>
      <c r="K94" s="1">
        <f t="shared" si="20"/>
        <v>0</v>
      </c>
      <c r="L94" s="1">
        <f t="shared" si="22"/>
        <v>42</v>
      </c>
      <c r="M94" s="1"/>
      <c r="N94" s="1">
        <v>44.099999999999987</v>
      </c>
      <c r="O94" s="1">
        <f t="shared" si="23"/>
        <v>8.4</v>
      </c>
      <c r="P94" s="5"/>
      <c r="Q94" s="5"/>
      <c r="R94" s="1"/>
      <c r="S94" s="1">
        <f t="shared" si="24"/>
        <v>12.63095238095238</v>
      </c>
      <c r="T94" s="1">
        <f t="shared" si="25"/>
        <v>12.63095238095238</v>
      </c>
      <c r="U94" s="1">
        <v>13</v>
      </c>
      <c r="V94" s="1">
        <v>11.2</v>
      </c>
      <c r="W94" s="1">
        <v>14.4</v>
      </c>
      <c r="X94" s="1">
        <v>13.2</v>
      </c>
      <c r="Y94" s="1">
        <v>17.2</v>
      </c>
      <c r="Z94" s="1">
        <v>18</v>
      </c>
      <c r="AA94" s="1"/>
      <c r="AB94" s="1">
        <f t="shared" si="21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127</v>
      </c>
      <c r="B95" s="1" t="s">
        <v>37</v>
      </c>
      <c r="C95" s="1">
        <v>82</v>
      </c>
      <c r="D95" s="1">
        <v>60</v>
      </c>
      <c r="E95" s="1">
        <v>30</v>
      </c>
      <c r="F95" s="1">
        <v>75</v>
      </c>
      <c r="G95" s="6">
        <v>0.3</v>
      </c>
      <c r="H95" s="1">
        <v>30</v>
      </c>
      <c r="I95" s="1" t="s">
        <v>32</v>
      </c>
      <c r="J95" s="1">
        <v>33</v>
      </c>
      <c r="K95" s="1">
        <f t="shared" si="20"/>
        <v>-3</v>
      </c>
      <c r="L95" s="1">
        <f t="shared" si="22"/>
        <v>30</v>
      </c>
      <c r="M95" s="1"/>
      <c r="N95" s="1">
        <v>26.900000000000009</v>
      </c>
      <c r="O95" s="1">
        <f t="shared" si="23"/>
        <v>6</v>
      </c>
      <c r="P95" s="5"/>
      <c r="Q95" s="5"/>
      <c r="R95" s="1"/>
      <c r="S95" s="1">
        <f t="shared" si="24"/>
        <v>16.983333333333334</v>
      </c>
      <c r="T95" s="1">
        <f t="shared" si="25"/>
        <v>16.983333333333334</v>
      </c>
      <c r="U95" s="1">
        <v>10.6</v>
      </c>
      <c r="V95" s="1">
        <v>10.6</v>
      </c>
      <c r="W95" s="1">
        <v>12.2</v>
      </c>
      <c r="X95" s="1">
        <v>12.4</v>
      </c>
      <c r="Y95" s="1">
        <v>6.2</v>
      </c>
      <c r="Z95" s="1">
        <v>6.8</v>
      </c>
      <c r="AA95" s="1"/>
      <c r="AB95" s="1">
        <f t="shared" si="21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s="13" customFormat="1" x14ac:dyDescent="0.25">
      <c r="A96" s="10" t="s">
        <v>128</v>
      </c>
      <c r="B96" s="10" t="s">
        <v>31</v>
      </c>
      <c r="C96" s="10">
        <v>1615.0160000000001</v>
      </c>
      <c r="D96" s="10">
        <v>7036.0280000000002</v>
      </c>
      <c r="E96" s="10">
        <v>5562.0720000000001</v>
      </c>
      <c r="F96" s="10">
        <v>1737.4960000000001</v>
      </c>
      <c r="G96" s="11">
        <v>1</v>
      </c>
      <c r="H96" s="10">
        <v>60</v>
      </c>
      <c r="I96" s="10" t="s">
        <v>32</v>
      </c>
      <c r="J96" s="10">
        <v>5499.76</v>
      </c>
      <c r="K96" s="10">
        <f t="shared" si="20"/>
        <v>62.311999999999898</v>
      </c>
      <c r="L96" s="10">
        <f t="shared" si="22"/>
        <v>1550.6120000000001</v>
      </c>
      <c r="M96" s="10">
        <v>4011.46</v>
      </c>
      <c r="N96" s="10">
        <v>631.52949999999896</v>
      </c>
      <c r="O96" s="10">
        <f t="shared" ref="O96" si="28">L96/5</f>
        <v>310.12240000000003</v>
      </c>
      <c r="P96" s="5">
        <f>11*O96-N96-F96</f>
        <v>1042.3209000000015</v>
      </c>
      <c r="Q96" s="12"/>
      <c r="R96" s="10"/>
      <c r="S96" s="1">
        <f t="shared" si="24"/>
        <v>11</v>
      </c>
      <c r="T96" s="1">
        <f t="shared" si="25"/>
        <v>7.6390015684129837</v>
      </c>
      <c r="U96" s="10">
        <v>298.59820000000002</v>
      </c>
      <c r="V96" s="10">
        <v>290.63639999999998</v>
      </c>
      <c r="W96" s="10">
        <v>299.6626</v>
      </c>
      <c r="X96" s="10">
        <v>292.75080000000003</v>
      </c>
      <c r="Y96" s="10">
        <v>321.45780000000002</v>
      </c>
      <c r="Z96" s="10">
        <v>312.57060000000001</v>
      </c>
      <c r="AA96" s="10"/>
      <c r="AB96" s="10">
        <f t="shared" si="21"/>
        <v>1042</v>
      </c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</row>
    <row r="97" spans="1:49" x14ac:dyDescent="0.25">
      <c r="A97" s="1" t="s">
        <v>129</v>
      </c>
      <c r="B97" s="1" t="s">
        <v>37</v>
      </c>
      <c r="C97" s="1">
        <v>31</v>
      </c>
      <c r="D97" s="1"/>
      <c r="E97" s="1">
        <v>17</v>
      </c>
      <c r="F97" s="1"/>
      <c r="G97" s="6">
        <v>0.1</v>
      </c>
      <c r="H97" s="1">
        <v>60</v>
      </c>
      <c r="I97" s="1" t="s">
        <v>32</v>
      </c>
      <c r="J97" s="1">
        <v>17</v>
      </c>
      <c r="K97" s="1">
        <f t="shared" si="20"/>
        <v>0</v>
      </c>
      <c r="L97" s="1">
        <f t="shared" si="22"/>
        <v>17</v>
      </c>
      <c r="M97" s="1"/>
      <c r="N97" s="1">
        <v>61</v>
      </c>
      <c r="O97" s="1">
        <f>L97/5</f>
        <v>3.4</v>
      </c>
      <c r="P97" s="5"/>
      <c r="Q97" s="5"/>
      <c r="R97" s="1"/>
      <c r="S97" s="1">
        <f t="shared" si="24"/>
        <v>17.941176470588236</v>
      </c>
      <c r="T97" s="1">
        <f t="shared" si="25"/>
        <v>17.941176470588236</v>
      </c>
      <c r="U97" s="1">
        <v>7</v>
      </c>
      <c r="V97" s="1">
        <v>2.2000000000000002</v>
      </c>
      <c r="W97" s="1">
        <v>-0.4</v>
      </c>
      <c r="X97" s="1">
        <v>-0.6</v>
      </c>
      <c r="Y97" s="1">
        <v>3.6</v>
      </c>
      <c r="Z97" s="1">
        <v>4.4000000000000004</v>
      </c>
      <c r="AA97" s="1"/>
      <c r="AB97" s="1">
        <f t="shared" si="21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130</v>
      </c>
      <c r="B98" s="1" t="s">
        <v>31</v>
      </c>
      <c r="C98" s="1">
        <v>2326.7020000000002</v>
      </c>
      <c r="D98" s="1">
        <v>5958.3760000000002</v>
      </c>
      <c r="E98" s="1">
        <v>5621.9639999999999</v>
      </c>
      <c r="F98" s="1">
        <v>2262.8209999999999</v>
      </c>
      <c r="G98" s="6">
        <v>1</v>
      </c>
      <c r="H98" s="1">
        <v>60</v>
      </c>
      <c r="I98" s="1" t="s">
        <v>32</v>
      </c>
      <c r="J98" s="1">
        <v>5529.64</v>
      </c>
      <c r="K98" s="1">
        <f t="shared" si="20"/>
        <v>92.323999999999614</v>
      </c>
      <c r="L98" s="1">
        <f t="shared" si="22"/>
        <v>2100.1239999999998</v>
      </c>
      <c r="M98" s="1">
        <v>3521.84</v>
      </c>
      <c r="N98" s="1">
        <v>475.72175999999757</v>
      </c>
      <c r="O98" s="1">
        <f>L98/5</f>
        <v>420.02479999999997</v>
      </c>
      <c r="P98" s="5">
        <f t="shared" ref="P98:P99" si="29">11*O98-N98-F98</f>
        <v>1881.7300400000022</v>
      </c>
      <c r="Q98" s="5"/>
      <c r="R98" s="1"/>
      <c r="S98" s="1">
        <f t="shared" si="24"/>
        <v>11</v>
      </c>
      <c r="T98" s="1">
        <f t="shared" si="25"/>
        <v>6.5199549169477562</v>
      </c>
      <c r="U98" s="1">
        <v>374.73320000000001</v>
      </c>
      <c r="V98" s="1">
        <v>386.34460000000001</v>
      </c>
      <c r="W98" s="1">
        <v>477.80120000000022</v>
      </c>
      <c r="X98" s="1">
        <v>446.57319999999999</v>
      </c>
      <c r="Y98" s="1">
        <v>490.5652</v>
      </c>
      <c r="Z98" s="1">
        <v>487.70519999999999</v>
      </c>
      <c r="AA98" s="1"/>
      <c r="AB98" s="1">
        <f t="shared" si="21"/>
        <v>1882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131</v>
      </c>
      <c r="B99" s="1" t="s">
        <v>31</v>
      </c>
      <c r="C99" s="1">
        <v>2469.2629999999999</v>
      </c>
      <c r="D99" s="1">
        <v>10646.599</v>
      </c>
      <c r="E99" s="1">
        <v>8881.4529999999995</v>
      </c>
      <c r="F99" s="1">
        <v>2535.7759999999998</v>
      </c>
      <c r="G99" s="6">
        <v>1</v>
      </c>
      <c r="H99" s="1">
        <v>60</v>
      </c>
      <c r="I99" s="1" t="s">
        <v>32</v>
      </c>
      <c r="J99" s="1">
        <v>8791.5849999999991</v>
      </c>
      <c r="K99" s="1">
        <f t="shared" si="20"/>
        <v>89.868000000000393</v>
      </c>
      <c r="L99" s="1">
        <f t="shared" si="22"/>
        <v>2374.8179999999993</v>
      </c>
      <c r="M99" s="1">
        <v>6506.6350000000002</v>
      </c>
      <c r="N99" s="1">
        <v>627.14145999999846</v>
      </c>
      <c r="O99" s="1">
        <f>L99/5</f>
        <v>474.96359999999987</v>
      </c>
      <c r="P99" s="5">
        <f t="shared" si="29"/>
        <v>2061.6821400000008</v>
      </c>
      <c r="Q99" s="5"/>
      <c r="R99" s="1"/>
      <c r="S99" s="1">
        <f t="shared" si="24"/>
        <v>11.000000000000002</v>
      </c>
      <c r="T99" s="1">
        <f t="shared" si="25"/>
        <v>6.6592839114407907</v>
      </c>
      <c r="U99" s="1">
        <v>434.59140000000008</v>
      </c>
      <c r="V99" s="1">
        <v>445.36799999999982</v>
      </c>
      <c r="W99" s="1">
        <v>462.67180000000008</v>
      </c>
      <c r="X99" s="1">
        <v>426.17639999999989</v>
      </c>
      <c r="Y99" s="1">
        <v>505.52960000000002</v>
      </c>
      <c r="Z99" s="1">
        <v>495.06720000000001</v>
      </c>
      <c r="AA99" s="1"/>
      <c r="AB99" s="1">
        <f t="shared" si="21"/>
        <v>2062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132</v>
      </c>
      <c r="B100" s="1" t="s">
        <v>37</v>
      </c>
      <c r="C100" s="1">
        <v>25</v>
      </c>
      <c r="D100" s="1">
        <v>54</v>
      </c>
      <c r="E100" s="1">
        <v>6</v>
      </c>
      <c r="F100" s="1">
        <v>73</v>
      </c>
      <c r="G100" s="6">
        <v>0.2</v>
      </c>
      <c r="H100" s="1">
        <v>30</v>
      </c>
      <c r="I100" s="1" t="s">
        <v>32</v>
      </c>
      <c r="J100" s="1">
        <v>6</v>
      </c>
      <c r="K100" s="1">
        <f t="shared" ref="K100:K101" si="30">E100-J100</f>
        <v>0</v>
      </c>
      <c r="L100" s="1">
        <f t="shared" si="22"/>
        <v>6</v>
      </c>
      <c r="M100" s="1"/>
      <c r="N100" s="1"/>
      <c r="O100" s="1">
        <f>L100/5</f>
        <v>1.2</v>
      </c>
      <c r="P100" s="5"/>
      <c r="Q100" s="5"/>
      <c r="R100" s="1"/>
      <c r="S100" s="1">
        <f t="shared" si="24"/>
        <v>60.833333333333336</v>
      </c>
      <c r="T100" s="1">
        <f t="shared" si="25"/>
        <v>60.833333333333336</v>
      </c>
      <c r="U100" s="1">
        <v>1.2</v>
      </c>
      <c r="V100" s="1">
        <v>0</v>
      </c>
      <c r="W100" s="1">
        <v>3.0968</v>
      </c>
      <c r="X100" s="1">
        <v>7.6968000000000014</v>
      </c>
      <c r="Y100" s="1">
        <v>4.5999999999999996</v>
      </c>
      <c r="Z100" s="1">
        <v>0</v>
      </c>
      <c r="AA100" s="20" t="s">
        <v>117</v>
      </c>
      <c r="AB100" s="1">
        <f t="shared" si="21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7" t="s">
        <v>133</v>
      </c>
      <c r="B101" s="17" t="s">
        <v>31</v>
      </c>
      <c r="C101" s="17"/>
      <c r="D101" s="17"/>
      <c r="E101" s="17"/>
      <c r="F101" s="17"/>
      <c r="G101" s="18">
        <v>0</v>
      </c>
      <c r="H101" s="17" t="e">
        <v>#N/A</v>
      </c>
      <c r="I101" s="17" t="s">
        <v>32</v>
      </c>
      <c r="J101" s="17"/>
      <c r="K101" s="17">
        <f t="shared" si="30"/>
        <v>0</v>
      </c>
      <c r="L101" s="17">
        <f t="shared" si="22"/>
        <v>0</v>
      </c>
      <c r="M101" s="17"/>
      <c r="N101" s="17"/>
      <c r="O101" s="17">
        <f>L101/5</f>
        <v>0</v>
      </c>
      <c r="P101" s="19"/>
      <c r="Q101" s="19"/>
      <c r="R101" s="17"/>
      <c r="S101" s="17" t="e">
        <f t="shared" si="24"/>
        <v>#DIV/0!</v>
      </c>
      <c r="T101" s="17" t="e">
        <f t="shared" si="25"/>
        <v>#DIV/0!</v>
      </c>
      <c r="U101" s="17">
        <v>0</v>
      </c>
      <c r="V101" s="17">
        <v>0</v>
      </c>
      <c r="W101" s="17">
        <v>0</v>
      </c>
      <c r="X101" s="17">
        <v>0</v>
      </c>
      <c r="Y101" s="17">
        <v>0</v>
      </c>
      <c r="Z101" s="17">
        <v>0</v>
      </c>
      <c r="AA101" s="17" t="s">
        <v>38</v>
      </c>
      <c r="AB101" s="17">
        <f t="shared" si="21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B101" xr:uid="{A72FDFB4-1732-4E56-9AFF-4F3726E1B04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2024-08-21T13:29:27Z</dcterms:created>
  <dcterms:modified xsi:type="dcterms:W3CDTF">2024-08-22T07:19:33Z</dcterms:modified>
</cp:coreProperties>
</file>