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8F80E7C-CA85-4DDE-B8B1-8101E02F45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Z318" i="1" s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378" i="1"/>
  <c r="Z353" i="1"/>
  <c r="Z347" i="1"/>
  <c r="Y588" i="1"/>
  <c r="Z292" i="1"/>
  <c r="Z250" i="1"/>
  <c r="Y586" i="1"/>
  <c r="Z538" i="1"/>
  <c r="Z472" i="1"/>
  <c r="Z566" i="1"/>
  <c r="Z230" i="1"/>
  <c r="Z139" i="1"/>
  <c r="Z115" i="1"/>
  <c r="Z74" i="1"/>
  <c r="Z59" i="1"/>
  <c r="Z591" i="1" s="1"/>
  <c r="Y590" i="1"/>
  <c r="Y587" i="1"/>
  <c r="Y589" i="1" s="1"/>
  <c r="Z334" i="1"/>
  <c r="Z238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<sst xmlns="http://schemas.openxmlformats.org/spreadsheetml/2006/main" count="2403" uniqueCount="764">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</sst>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8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300</v>
      </c>
      <c r="Y369" s="375">
        <f t="shared" ref="Y369:Y377" si="62">IFERROR(IF(X369="",0,CEILING((X369/$H369),1)*$H369),"")</f>
        <v>300</v>
      </c>
      <c r="Z369" s="36">
        <f>IFERROR(IF(Y369=0,"",ROUNDUP(Y369/H369,0)*0.02175),"")</f>
        <v>0.43499999999999994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309.60000000000002</v>
      </c>
      <c r="BN369" s="64">
        <f t="shared" ref="BN369:BN377" si="64">IFERROR(Y369*I369/H369,"0")</f>
        <v>309.60000000000002</v>
      </c>
      <c r="BO369" s="64">
        <f t="shared" ref="BO369:BO377" si="65">IFERROR(1/J369*(X369/H369),"0")</f>
        <v>0.41666666666666663</v>
      </c>
      <c r="BP369" s="64">
        <f t="shared" ref="BP369:BP377" si="66">IFERROR(1/J369*(Y369/H369),"0")</f>
        <v>0.41666666666666663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400</v>
      </c>
      <c r="Y371" s="375">
        <f t="shared" si="62"/>
        <v>405</v>
      </c>
      <c r="Z371" s="36">
        <f>IFERROR(IF(Y371=0,"",ROUNDUP(Y371/H371,0)*0.02175),"")</f>
        <v>0.58724999999999994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412.8</v>
      </c>
      <c r="BN371" s="64">
        <f t="shared" si="64"/>
        <v>417.96000000000004</v>
      </c>
      <c r="BO371" s="64">
        <f t="shared" si="65"/>
        <v>0.55555555555555558</v>
      </c>
      <c r="BP371" s="64">
        <f t="shared" si="66"/>
        <v>0.5625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300</v>
      </c>
      <c r="Y374" s="375">
        <f t="shared" si="62"/>
        <v>300</v>
      </c>
      <c r="Z374" s="36">
        <f>IFERROR(IF(Y374=0,"",ROUNDUP(Y374/H374,0)*0.02175),"")</f>
        <v>0.43499999999999994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309.60000000000002</v>
      </c>
      <c r="BN374" s="64">
        <f t="shared" si="64"/>
        <v>309.60000000000002</v>
      </c>
      <c r="BO374" s="64">
        <f t="shared" si="65"/>
        <v>0.41666666666666663</v>
      </c>
      <c r="BP374" s="64">
        <f t="shared" si="66"/>
        <v>0.41666666666666663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76">
        <f>IFERROR(Y369/H369,"0")+IFERROR(Y370/H370,"0")+IFERROR(Y371/H371,"0")+IFERROR(Y372/H372,"0")+IFERROR(Y373/H373,"0")+IFERROR(Y374/H374,"0")+IFERROR(Y375/H375,"0")+IFERROR(Y376/H376,"0")+IFERROR(Y377/H377,"0")</f>
        <v>67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1000</v>
      </c>
      <c r="Y379" s="376">
        <f>IFERROR(SUM(Y369:Y377),"0")</f>
        <v>1005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600</v>
      </c>
      <c r="Y381" s="375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40</v>
      </c>
      <c r="Y383" s="376">
        <f>IFERROR(Y381/H381,"0")+IFERROR(Y382/H382,"0")</f>
        <v>40</v>
      </c>
      <c r="Z383" s="376">
        <f>IFERROR(IF(Z381="",0,Z381),"0")+IFERROR(IF(Z382="",0,Z382),"0")</f>
        <v>0.86999999999999988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600</v>
      </c>
      <c r="Y384" s="376">
        <f>IFERROR(SUM(Y381:Y382),"0")</f>
        <v>600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400</v>
      </c>
      <c r="Y498" s="375">
        <f t="shared" si="78"/>
        <v>401.28000000000003</v>
      </c>
      <c r="Z498" s="36">
        <f t="shared" si="79"/>
        <v>0.90895999999999999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427.27272727272725</v>
      </c>
      <c r="BN498" s="64">
        <f t="shared" si="81"/>
        <v>428.64</v>
      </c>
      <c r="BO498" s="64">
        <f t="shared" si="82"/>
        <v>0.72843822843822836</v>
      </c>
      <c r="BP498" s="64">
        <f t="shared" si="83"/>
        <v>0.73076923076923084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75.757575757575751</v>
      </c>
      <c r="Y502" s="376">
        <f>IFERROR(Y493/H493,"0")+IFERROR(Y494/H494,"0")+IFERROR(Y495/H495,"0")+IFERROR(Y496/H496,"0")+IFERROR(Y497/H497,"0")+IFERROR(Y498/H498,"0")+IFERROR(Y499/H499,"0")+IFERROR(Y500/H500,"0")+IFERROR(Y501/H501,"0")</f>
        <v>76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0.90895999999999999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400</v>
      </c>
      <c r="Y503" s="376">
        <f>IFERROR(SUM(Y493:Y501),"0")</f>
        <v>401.28000000000003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2000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2006.28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2078.4727272727273</v>
      </c>
      <c r="Y587" s="376">
        <f>IFERROR(SUM(BN22:BN583),"0")</f>
        <v>2085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</v>
      </c>
      <c r="Y588" s="38">
        <f>ROUNDUP(SUM(BP22:BP583),0)</f>
        <v>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2153.4727272727273</v>
      </c>
      <c r="Y589" s="376">
        <f>GrossWeightTotalR+PalletQtyTotalR*25</f>
        <v>2160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182.42424242424244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183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3.2362099999999994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1605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401.28000000000003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