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КИ филиалы\"/>
    </mc:Choice>
  </mc:AlternateContent>
  <xr:revisionPtr revIDLastSave="0" documentId="13_ncr:1_{71EEEFF6-B588-4FF7-93C2-38073C2771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3" i="1"/>
  <c r="H71" i="1"/>
  <c r="H70" i="1"/>
  <c r="H69" i="1"/>
  <c r="H68" i="1"/>
  <c r="H66" i="1"/>
  <c r="H65" i="1"/>
  <c r="H64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8" i="1"/>
  <c r="H47" i="1"/>
  <c r="H46" i="1"/>
  <c r="H45" i="1"/>
  <c r="H44" i="1"/>
  <c r="H43" i="1"/>
  <c r="H42" i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AC10" i="1" l="1"/>
  <c r="AC11" i="1"/>
  <c r="AC12" i="1"/>
  <c r="AC13" i="1"/>
  <c r="AC14" i="1"/>
  <c r="AC16" i="1"/>
  <c r="AC17" i="1"/>
  <c r="AC19" i="1"/>
  <c r="AC20" i="1"/>
  <c r="AC21" i="1"/>
  <c r="AC23" i="1"/>
  <c r="AC25" i="1"/>
  <c r="AC27" i="1"/>
  <c r="AC30" i="1"/>
  <c r="AC31" i="1"/>
  <c r="AC39" i="1"/>
  <c r="AC41" i="1"/>
  <c r="AC43" i="1"/>
  <c r="AC44" i="1"/>
  <c r="AC45" i="1"/>
  <c r="AC49" i="1"/>
  <c r="AC50" i="1"/>
  <c r="AC51" i="1"/>
  <c r="AC55" i="1"/>
  <c r="AC59" i="1"/>
  <c r="AC63" i="1"/>
  <c r="AC65" i="1"/>
  <c r="AC66" i="1"/>
  <c r="AC67" i="1"/>
  <c r="AC72" i="1"/>
  <c r="AC73" i="1"/>
  <c r="AC74" i="1"/>
  <c r="AC76" i="1"/>
  <c r="AC77" i="1"/>
  <c r="AC78" i="1"/>
  <c r="AC79" i="1"/>
  <c r="AC80" i="1"/>
  <c r="AC81" i="1"/>
  <c r="AC82" i="1"/>
  <c r="AC83" i="1"/>
  <c r="AC89" i="1"/>
  <c r="AC91" i="1"/>
  <c r="AC100" i="1"/>
  <c r="L7" i="1"/>
  <c r="P7" i="1" s="1"/>
  <c r="Q7" i="1" s="1"/>
  <c r="AC7" i="1" s="1"/>
  <c r="L8" i="1"/>
  <c r="P8" i="1" s="1"/>
  <c r="U8" i="1" s="1"/>
  <c r="L9" i="1"/>
  <c r="P9" i="1" s="1"/>
  <c r="Q9" i="1" s="1"/>
  <c r="AC9" i="1" s="1"/>
  <c r="L10" i="1"/>
  <c r="P10" i="1" s="1"/>
  <c r="T10" i="1" s="1"/>
  <c r="L11" i="1"/>
  <c r="P11" i="1" s="1"/>
  <c r="L12" i="1"/>
  <c r="P12" i="1" s="1"/>
  <c r="U12" i="1" s="1"/>
  <c r="L13" i="1"/>
  <c r="P13" i="1" s="1"/>
  <c r="L14" i="1"/>
  <c r="P14" i="1" s="1"/>
  <c r="T14" i="1" s="1"/>
  <c r="L15" i="1"/>
  <c r="P15" i="1" s="1"/>
  <c r="AC15" i="1" s="1"/>
  <c r="L16" i="1"/>
  <c r="P16" i="1" s="1"/>
  <c r="U16" i="1" s="1"/>
  <c r="L17" i="1"/>
  <c r="P17" i="1" s="1"/>
  <c r="L18" i="1"/>
  <c r="P18" i="1" s="1"/>
  <c r="L19" i="1"/>
  <c r="P19" i="1" s="1"/>
  <c r="L20" i="1"/>
  <c r="P20" i="1" s="1"/>
  <c r="U20" i="1" s="1"/>
  <c r="L21" i="1"/>
  <c r="P21" i="1" s="1"/>
  <c r="L22" i="1"/>
  <c r="P22" i="1" s="1"/>
  <c r="L23" i="1"/>
  <c r="P23" i="1" s="1"/>
  <c r="L24" i="1"/>
  <c r="P24" i="1" s="1"/>
  <c r="U24" i="1" s="1"/>
  <c r="L25" i="1"/>
  <c r="P25" i="1" s="1"/>
  <c r="L26" i="1"/>
  <c r="P26" i="1" s="1"/>
  <c r="L27" i="1"/>
  <c r="P27" i="1" s="1"/>
  <c r="L28" i="1"/>
  <c r="P28" i="1" s="1"/>
  <c r="U28" i="1" s="1"/>
  <c r="L29" i="1"/>
  <c r="P29" i="1" s="1"/>
  <c r="Q29" i="1" s="1"/>
  <c r="AC29" i="1" s="1"/>
  <c r="L30" i="1"/>
  <c r="P30" i="1" s="1"/>
  <c r="T30" i="1" s="1"/>
  <c r="L31" i="1"/>
  <c r="P31" i="1" s="1"/>
  <c r="L32" i="1"/>
  <c r="P32" i="1" s="1"/>
  <c r="U32" i="1" s="1"/>
  <c r="L33" i="1"/>
  <c r="P33" i="1" s="1"/>
  <c r="Q33" i="1" s="1"/>
  <c r="AC33" i="1" s="1"/>
  <c r="L34" i="1"/>
  <c r="P34" i="1" s="1"/>
  <c r="L35" i="1"/>
  <c r="P35" i="1" s="1"/>
  <c r="AC35" i="1" s="1"/>
  <c r="L36" i="1"/>
  <c r="P36" i="1" s="1"/>
  <c r="U36" i="1" s="1"/>
  <c r="L37" i="1"/>
  <c r="P37" i="1" s="1"/>
  <c r="Q37" i="1" s="1"/>
  <c r="AC37" i="1" s="1"/>
  <c r="L38" i="1"/>
  <c r="P38" i="1" s="1"/>
  <c r="L39" i="1"/>
  <c r="P39" i="1" s="1"/>
  <c r="L40" i="1"/>
  <c r="P40" i="1" s="1"/>
  <c r="U40" i="1" s="1"/>
  <c r="L41" i="1"/>
  <c r="P41" i="1" s="1"/>
  <c r="L42" i="1"/>
  <c r="P42" i="1" s="1"/>
  <c r="L43" i="1"/>
  <c r="P43" i="1" s="1"/>
  <c r="L44" i="1"/>
  <c r="P44" i="1" s="1"/>
  <c r="U44" i="1" s="1"/>
  <c r="L45" i="1"/>
  <c r="P45" i="1" s="1"/>
  <c r="L46" i="1"/>
  <c r="P46" i="1" s="1"/>
  <c r="AC46" i="1" s="1"/>
  <c r="L47" i="1"/>
  <c r="P47" i="1" s="1"/>
  <c r="Q47" i="1" s="1"/>
  <c r="AC47" i="1" s="1"/>
  <c r="L48" i="1"/>
  <c r="P48" i="1" s="1"/>
  <c r="U48" i="1" s="1"/>
  <c r="L49" i="1"/>
  <c r="P49" i="1" s="1"/>
  <c r="L50" i="1"/>
  <c r="P50" i="1" s="1"/>
  <c r="T50" i="1" s="1"/>
  <c r="L51" i="1"/>
  <c r="P51" i="1" s="1"/>
  <c r="L52" i="1"/>
  <c r="P52" i="1" s="1"/>
  <c r="U52" i="1" s="1"/>
  <c r="L53" i="1"/>
  <c r="P53" i="1" s="1"/>
  <c r="Q53" i="1" s="1"/>
  <c r="AC53" i="1" s="1"/>
  <c r="L54" i="1"/>
  <c r="P54" i="1" s="1"/>
  <c r="L55" i="1"/>
  <c r="P55" i="1" s="1"/>
  <c r="L56" i="1"/>
  <c r="P56" i="1" s="1"/>
  <c r="U56" i="1" s="1"/>
  <c r="L57" i="1"/>
  <c r="P57" i="1" s="1"/>
  <c r="Q57" i="1" s="1"/>
  <c r="AC57" i="1" s="1"/>
  <c r="L58" i="1"/>
  <c r="P58" i="1" s="1"/>
  <c r="Q58" i="1" s="1"/>
  <c r="AC58" i="1" s="1"/>
  <c r="L59" i="1"/>
  <c r="P59" i="1" s="1"/>
  <c r="L60" i="1"/>
  <c r="P60" i="1" s="1"/>
  <c r="U60" i="1" s="1"/>
  <c r="L61" i="1"/>
  <c r="P61" i="1" s="1"/>
  <c r="Q61" i="1" s="1"/>
  <c r="AC61" i="1" s="1"/>
  <c r="L62" i="1"/>
  <c r="P62" i="1" s="1"/>
  <c r="L63" i="1"/>
  <c r="P63" i="1" s="1"/>
  <c r="L64" i="1"/>
  <c r="P64" i="1" s="1"/>
  <c r="U64" i="1" s="1"/>
  <c r="L65" i="1"/>
  <c r="P65" i="1" s="1"/>
  <c r="L66" i="1"/>
  <c r="P66" i="1" s="1"/>
  <c r="T66" i="1" s="1"/>
  <c r="L67" i="1"/>
  <c r="P67" i="1" s="1"/>
  <c r="L68" i="1"/>
  <c r="P68" i="1" s="1"/>
  <c r="U68" i="1" s="1"/>
  <c r="L69" i="1"/>
  <c r="P69" i="1" s="1"/>
  <c r="Q69" i="1" s="1"/>
  <c r="AC69" i="1" s="1"/>
  <c r="L70" i="1"/>
  <c r="P70" i="1" s="1"/>
  <c r="L71" i="1"/>
  <c r="P71" i="1" s="1"/>
  <c r="Q71" i="1" s="1"/>
  <c r="AC71" i="1" s="1"/>
  <c r="L72" i="1"/>
  <c r="P72" i="1" s="1"/>
  <c r="U72" i="1" s="1"/>
  <c r="L73" i="1"/>
  <c r="P73" i="1" s="1"/>
  <c r="L74" i="1"/>
  <c r="P74" i="1" s="1"/>
  <c r="T74" i="1" s="1"/>
  <c r="L75" i="1"/>
  <c r="P75" i="1" s="1"/>
  <c r="AC75" i="1" s="1"/>
  <c r="L76" i="1"/>
  <c r="P76" i="1" s="1"/>
  <c r="U76" i="1" s="1"/>
  <c r="L77" i="1"/>
  <c r="P77" i="1" s="1"/>
  <c r="L78" i="1"/>
  <c r="P78" i="1" s="1"/>
  <c r="T78" i="1" s="1"/>
  <c r="L79" i="1"/>
  <c r="P79" i="1" s="1"/>
  <c r="L80" i="1"/>
  <c r="P80" i="1" s="1"/>
  <c r="U80" i="1" s="1"/>
  <c r="L81" i="1"/>
  <c r="P81" i="1" s="1"/>
  <c r="L82" i="1"/>
  <c r="P82" i="1" s="1"/>
  <c r="T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AC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L91" i="1"/>
  <c r="P91" i="1" s="1"/>
  <c r="U91" i="1" s="1"/>
  <c r="L92" i="1"/>
  <c r="P92" i="1" s="1"/>
  <c r="U92" i="1" s="1"/>
  <c r="L93" i="1"/>
  <c r="P93" i="1" s="1"/>
  <c r="U93" i="1" s="1"/>
  <c r="L94" i="1"/>
  <c r="P94" i="1" s="1"/>
  <c r="AC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AC98" i="1" s="1"/>
  <c r="L99" i="1"/>
  <c r="P99" i="1" s="1"/>
  <c r="U99" i="1" s="1"/>
  <c r="L100" i="1"/>
  <c r="P100" i="1" s="1"/>
  <c r="U100" i="1" s="1"/>
  <c r="L6" i="1"/>
  <c r="P6" i="1" s="1"/>
  <c r="U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T62" i="1" l="1"/>
  <c r="AC40" i="1"/>
  <c r="Q48" i="1"/>
  <c r="AC48" i="1" s="1"/>
  <c r="Q56" i="1"/>
  <c r="AC56" i="1" s="1"/>
  <c r="Q64" i="1"/>
  <c r="AC64" i="1" s="1"/>
  <c r="Q84" i="1"/>
  <c r="AC84" i="1" s="1"/>
  <c r="AC88" i="1"/>
  <c r="Q92" i="1"/>
  <c r="AC92" i="1" s="1"/>
  <c r="AC96" i="1"/>
  <c r="Q6" i="1"/>
  <c r="AC6" i="1" s="1"/>
  <c r="Q8" i="1"/>
  <c r="AC8" i="1" s="1"/>
  <c r="Q18" i="1"/>
  <c r="AC18" i="1" s="1"/>
  <c r="Q22" i="1"/>
  <c r="AC22" i="1" s="1"/>
  <c r="AC24" i="1"/>
  <c r="Q26" i="1"/>
  <c r="AC26" i="1" s="1"/>
  <c r="Q28" i="1"/>
  <c r="AC28" i="1" s="1"/>
  <c r="Q32" i="1"/>
  <c r="AC32" i="1" s="1"/>
  <c r="AC34" i="1"/>
  <c r="Q36" i="1"/>
  <c r="AC36" i="1" s="1"/>
  <c r="Q38" i="1"/>
  <c r="AC38" i="1" s="1"/>
  <c r="Q42" i="1"/>
  <c r="AC42" i="1" s="1"/>
  <c r="Q52" i="1"/>
  <c r="AC52" i="1" s="1"/>
  <c r="AC54" i="1"/>
  <c r="AC60" i="1"/>
  <c r="AC62" i="1"/>
  <c r="Q68" i="1"/>
  <c r="AC68" i="1" s="1"/>
  <c r="Q70" i="1"/>
  <c r="AC70" i="1" s="1"/>
  <c r="AC85" i="1"/>
  <c r="AC87" i="1"/>
  <c r="AC90" i="1"/>
  <c r="AC93" i="1"/>
  <c r="AC95" i="1"/>
  <c r="AC97" i="1"/>
  <c r="AC99" i="1"/>
  <c r="T98" i="1"/>
  <c r="T94" i="1"/>
  <c r="T86" i="1"/>
  <c r="T58" i="1"/>
  <c r="T46" i="1"/>
  <c r="T97" i="1"/>
  <c r="T93" i="1"/>
  <c r="T89" i="1"/>
  <c r="T85" i="1"/>
  <c r="T95" i="1"/>
  <c r="T91" i="1"/>
  <c r="T87" i="1"/>
  <c r="T83" i="1"/>
  <c r="T80" i="1"/>
  <c r="T76" i="1"/>
  <c r="T72" i="1"/>
  <c r="T48" i="1"/>
  <c r="T44" i="1"/>
  <c r="T40" i="1"/>
  <c r="T24" i="1"/>
  <c r="T20" i="1"/>
  <c r="T16" i="1"/>
  <c r="T1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P5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100" i="1"/>
  <c r="T96" i="1"/>
  <c r="T88" i="1"/>
  <c r="L5" i="1"/>
  <c r="K5" i="1"/>
  <c r="T32" i="1" l="1"/>
  <c r="T84" i="1"/>
  <c r="T92" i="1"/>
  <c r="T42" i="1"/>
  <c r="T8" i="1"/>
  <c r="T36" i="1"/>
  <c r="T64" i="1"/>
  <c r="Q5" i="1"/>
  <c r="T56" i="1"/>
  <c r="T22" i="1"/>
  <c r="AC5" i="1"/>
  <c r="T34" i="1"/>
  <c r="T90" i="1"/>
  <c r="T6" i="1"/>
  <c r="T28" i="1"/>
  <c r="T52" i="1"/>
  <c r="T60" i="1"/>
  <c r="T68" i="1"/>
  <c r="T99" i="1"/>
  <c r="T18" i="1"/>
  <c r="T26" i="1"/>
  <c r="T38" i="1"/>
  <c r="T54" i="1"/>
  <c r="T70" i="1"/>
</calcChain>
</file>

<file path=xl/sharedStrings.xml><?xml version="1.0" encoding="utf-8"?>
<sst xmlns="http://schemas.openxmlformats.org/spreadsheetml/2006/main" count="361" uniqueCount="137">
  <si>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</si>
  <si>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</si>
  <si>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</si>
  <si>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</si>
  <si>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</si>
  <si>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</si>
  <si>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</si>
  <si>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</si>
  <si>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</si>
  <si>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</si>
  <si>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</si>
  <si>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</si>
  <si>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</si>
  <si>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</si>
  <si>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</si>
  <si>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</si>
  <si>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</si>
  <si>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</si>
  <si>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</si>
  <si>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</si>
  <si>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</si>
  <si>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</si>
  <si>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</si>
  <si>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24,08,</t>
  </si>
  <si>
    <t>22,08,</t>
  </si>
  <si>
    <t>21,08,</t>
  </si>
  <si>
    <t>15,08,</t>
  </si>
  <si>
    <t>14,08,</t>
  </si>
  <si>
    <t>08,08,</t>
  </si>
  <si>
    <t>07,08,</t>
  </si>
  <si>
    <t>01,08,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</si>
  <si>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</si>
  <si>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</si>
  <si>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</si>
  <si>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</si>
  <si>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</si>
  <si>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</si>
  <si>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</si>
  <si>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</si>
  <si>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</si>
  <si>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</si>
  <si>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</si>
  <si>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</si>
  <si>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</si>
  <si>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</si>
  <si>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</si>
  <si>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</si>
  <si>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</si>
  <si>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</si>
  <si>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</si>
  <si>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</si>
  <si>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</si>
  <si>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</si>
  <si>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</si>
  <si>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</si>
  <si>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</si>
  <si>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</si>
  <si>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</si>
  <si>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</si>
  <si>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</si>
  <si>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</si>
  <si>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</si>
  <si>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</si>
  <si>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</si>
  <si>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</si>
  <si>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</si>
  <si>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</si>
  <si>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</si>
  <si>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</si>
  <si>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</si>
  <si>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</si>
  <si>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</si>
  <si>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</si>
  <si>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</si>
  <si>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</si>
  <si>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</si>
  <si>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</si>
  <si>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</si>
  <si>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</si>
  <si>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</si>
  <si>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</si>
  <si>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</si>
  <si>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</si>
  <si>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</si>
  <si>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</si>
  <si>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</si>
  <si>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</si>
  <si>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</si>
  <si>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</si>
  <si>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</si>
  <si>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</si>
  <si>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</si>
  <si>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</si>
  <si>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</si>
  <si>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</si>
  <si>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</si>
  <si>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</si>
  <si>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</si>
  <si>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</si>
  <si>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</si>
  <si>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</si>
  <si>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</si>
  <si>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</si>
  <si>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</si>
  <si>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</si>
  <si>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</si>
  <si>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</si>
  <si>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</si>
  <si>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</si>
  <si>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</si>
  <si>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</si>
  <si>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</si>
  <si>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</si>
  <si>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</si>
  <si>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</si>
  <si>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</si>
  <si>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</si>
  <si>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увеличить продажи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</si>
  <si>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</si>
  <si>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</si>
  <si>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</si>
  <si>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</si>
  <si>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</si>
  <si>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</si>
  <si>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</si>
  <si>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</si>
  <si>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</si>
  <si>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</si>
  <si>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</si>
  <si>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</si>
  <si>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</si>
  <si>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</si>
  <si>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</si>
  <si>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</si>
  <si>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</si>
  <si>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26,08,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</si>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</sst>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2" fillId="6" borderId="1" xfId="1" applyNumberFormat="1" applyFont="1" applyFill="1"/>
    <xf numFmtId="164" fontId="1" fillId="7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50;&#1048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штрих-код</v>
          </cell>
          <cell r="I1" t="str">
            <v>сроки</v>
          </cell>
        </row>
        <row r="2">
          <cell r="B2" t="str">
            <v xml:space="preserve"> 005  Колбаса Докторская ГОСТ, Вязанка вектор,ВЕС. ПОКОМ</v>
          </cell>
          <cell r="C2" t="str">
            <v>кг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H2">
            <v>4607091385670</v>
          </cell>
          <cell r="I2">
            <v>50</v>
          </cell>
        </row>
        <row r="3">
          <cell r="B3" t="str">
            <v xml:space="preserve"> 016  Сосиски Вязанка Молочные, Вязанка вискофан  ВЕС.ПОКОМ</v>
          </cell>
          <cell r="C3" t="str">
            <v>кг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H3">
            <v>4607091386967</v>
          </cell>
          <cell r="I3">
            <v>45</v>
          </cell>
        </row>
        <row r="4">
          <cell r="B4" t="str">
            <v xml:space="preserve"> 017  Сосиски Вязанка Сливочные, Вязанка амицел ВЕС.ПОКОМ</v>
          </cell>
          <cell r="C4" t="str">
            <v>кг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H4">
            <v>4607091385168</v>
          </cell>
          <cell r="I4">
            <v>45</v>
          </cell>
        </row>
        <row r="5">
          <cell r="B5" t="str">
            <v xml:space="preserve"> 018  Сосиски Рубленые, Вязанка вискофан  ВЕС.ПОКОМ</v>
          </cell>
          <cell r="C5" t="str">
            <v>кг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H5">
            <v>4607091385304</v>
          </cell>
          <cell r="I5">
            <v>40</v>
          </cell>
        </row>
        <row r="6">
          <cell r="B6" t="str">
            <v xml:space="preserve"> 030  Сосиски Вязанка Молочные, Вязанка вискофан МГС, 0.45кг,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H6">
            <v>4607091385731</v>
          </cell>
          <cell r="I6">
            <v>45</v>
          </cell>
        </row>
        <row r="7">
          <cell r="B7" t="str">
            <v xml:space="preserve"> 032  Сосиски Вязанка Сливочные, Вязанка амицел МГС, 0.45кг,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H7">
            <v>4607091385748</v>
          </cell>
          <cell r="I7">
            <v>45</v>
          </cell>
        </row>
        <row r="8">
          <cell r="B8" t="str">
            <v xml:space="preserve"> 047  Кол Баварская, белков.обол. в термоусад. пакете 0.17 кг, ТМ Стародворье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H8">
            <v>4607091383102</v>
          </cell>
          <cell r="I8">
            <v>180</v>
          </cell>
        </row>
        <row r="9">
          <cell r="B9" t="str">
            <v xml:space="preserve"> 062  Колбаса Кракушка пряная с сальцем, 0.3кг в/у п/к, БАВАРУШКА ПОКОМ</v>
          </cell>
          <cell r="C9" t="str">
            <v>шт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H9">
            <v>4607091383836</v>
          </cell>
          <cell r="I9">
            <v>40</v>
          </cell>
        </row>
        <row r="10">
          <cell r="B10" t="str">
            <v xml:space="preserve"> 064  Колбаса Молочная Дугушка, вектор 0,4 кг, ТМ Стародворье  ПОКОМ</v>
          </cell>
          <cell r="C10" t="str">
            <v>шт</v>
          </cell>
          <cell r="D10" t="str">
            <v>+</v>
          </cell>
          <cell r="E10" t="str">
            <v>матрица</v>
          </cell>
          <cell r="F10" t="str">
            <v>матрица</v>
          </cell>
          <cell r="G10" t="str">
            <v>матрица</v>
          </cell>
          <cell r="H10">
            <v>4607091389098</v>
          </cell>
          <cell r="I10">
            <v>50</v>
          </cell>
        </row>
        <row r="11">
          <cell r="B11" t="str">
            <v xml:space="preserve"> 083  Колбаса Швейцарская 0,17 кг., ШТ., сырокопченая   ПОКОМ</v>
          </cell>
          <cell r="C11" t="str">
            <v>шт</v>
          </cell>
          <cell r="D11" t="str">
            <v>+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>
            <v>4607091388404</v>
          </cell>
          <cell r="I11">
            <v>180</v>
          </cell>
        </row>
        <row r="12">
          <cell r="B12" t="str">
            <v xml:space="preserve"> 117  Колбаса Сервелат Филейбургский с ароматными пряностями, в/у 0,35 кг срез, БАВАРУШКА ПОКОМ</v>
          </cell>
          <cell r="C12" t="str">
            <v>шт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H12">
            <v>4607091389524</v>
          </cell>
          <cell r="I12">
            <v>50</v>
          </cell>
        </row>
        <row r="13">
          <cell r="B13" t="str">
            <v xml:space="preserve"> 118  Колбаса Сервелат Филейбургский с филе сочного окорока, в/у 0,35 кг срез, БАВАРУШКА ПОКОМ</v>
          </cell>
          <cell r="C13" t="str">
            <v>шт</v>
          </cell>
          <cell r="D13" t="str">
            <v>+</v>
          </cell>
          <cell r="E13" t="str">
            <v>матрица</v>
          </cell>
          <cell r="F13" t="str">
            <v>матрица</v>
          </cell>
          <cell r="G13" t="str">
            <v>матрица</v>
          </cell>
          <cell r="H13">
            <v>4607091389531</v>
          </cell>
          <cell r="I13">
            <v>50</v>
          </cell>
        </row>
        <row r="14">
          <cell r="B14" t="str">
            <v xml:space="preserve"> 200  Ветчина Дугушка ТМ Стародворье, вектор в/у    ПОКОМ</v>
          </cell>
          <cell r="C14" t="str">
            <v>кг</v>
          </cell>
          <cell r="D14" t="str">
            <v>+</v>
          </cell>
          <cell r="E14" t="str">
            <v>матрица</v>
          </cell>
          <cell r="F14" t="str">
            <v>матрица</v>
          </cell>
          <cell r="G14" t="str">
            <v>матрица</v>
          </cell>
          <cell r="H14">
            <v>4607091388930</v>
          </cell>
          <cell r="I14">
            <v>55</v>
          </cell>
        </row>
        <row r="15">
          <cell r="B15" t="str">
            <v xml:space="preserve"> 201  Ветчина Нежная ТМ Особый рецепт, (2,5кг), ПОКОМ</v>
          </cell>
          <cell r="C15" t="str">
            <v>кг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H15">
            <v>4607091383980</v>
          </cell>
          <cell r="I15">
            <v>50</v>
          </cell>
        </row>
        <row r="16">
          <cell r="B16" t="str">
            <v xml:space="preserve"> 225  Колбаса Дугушка со шпиком, ВЕС, ТМ Стародворье   ПОКОМ</v>
          </cell>
          <cell r="C16" t="str">
            <v>кг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H16">
            <v>4680115885271</v>
          </cell>
          <cell r="I16">
            <v>60</v>
          </cell>
        </row>
        <row r="17">
          <cell r="B17" t="str">
            <v xml:space="preserve"> 229  Колбаса Молочная Дугушка, в/у, ВЕС, ТМ Стародворье 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str">
            <v>матрица</v>
          </cell>
          <cell r="G17" t="str">
            <v>матрица</v>
          </cell>
          <cell r="H17">
            <v>4607091389104</v>
          </cell>
          <cell r="I17">
            <v>60</v>
          </cell>
        </row>
        <row r="18">
          <cell r="B18" t="str">
            <v xml:space="preserve"> 236  Колбаса Рубленая ЗАПЕЧ. Дугушка ТМ Стародворье, вектор, в/к    ПОКОМ</v>
          </cell>
          <cell r="C18" t="str">
            <v>кг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H18">
            <v>4680115883116</v>
          </cell>
          <cell r="I18">
            <v>60</v>
          </cell>
        </row>
        <row r="19">
          <cell r="B19" t="str">
            <v xml:space="preserve"> 239  Колбаса Салями запеч Дугушка, оболочка вектор, ВЕС, ТМ Стародворье  ПОКОМ</v>
          </cell>
          <cell r="C19" t="str">
            <v>кг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H19">
            <v>4680115883093</v>
          </cell>
          <cell r="I19">
            <v>60</v>
          </cell>
        </row>
        <row r="20">
          <cell r="B20" t="str">
            <v xml:space="preserve"> 242  Колбаса Сервелат ЗАПЕЧ.Дугушка ТМ Стародворье, вектор, в/к     ПОКОМ</v>
          </cell>
          <cell r="C20" t="str">
            <v>кг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H20">
            <v>4680115883109</v>
          </cell>
          <cell r="I20">
            <v>60</v>
          </cell>
        </row>
        <row r="21">
          <cell r="B21" t="str">
            <v xml:space="preserve"> 243  Колбаса Сервелат Зернистый, ВЕС. 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H21">
            <v>4607091387193</v>
          </cell>
          <cell r="I21">
            <v>35</v>
          </cell>
        </row>
        <row r="22">
          <cell r="B22" t="str">
            <v xml:space="preserve"> 247  Сардельки Нежные, ВЕС.  ПОКОМ</v>
          </cell>
          <cell r="C22" t="str">
            <v>кг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H22">
            <v>4607091380880</v>
          </cell>
          <cell r="I22">
            <v>30</v>
          </cell>
        </row>
        <row r="23">
          <cell r="B23" t="str">
            <v xml:space="preserve"> 248  Сардельки Сочные ТМ Особый рецепт,   ПОКОМ</v>
          </cell>
          <cell r="C23" t="str">
            <v>кг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H23">
            <v>4607091384673</v>
          </cell>
          <cell r="I23">
            <v>30</v>
          </cell>
        </row>
        <row r="24">
          <cell r="B24" t="str">
            <v xml:space="preserve"> 250  Сардельки стародворские с говядиной в обол. NDX, ВЕС. ПОКОМ</v>
          </cell>
          <cell r="C24" t="str">
            <v>кг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H24">
            <v>4607091384482</v>
          </cell>
          <cell r="I24">
            <v>30</v>
          </cell>
        </row>
        <row r="25">
          <cell r="B25" t="str">
            <v xml:space="preserve"> 251  Сосиски Баварские, ВЕС.  ПОКОМ</v>
          </cell>
          <cell r="C25" t="str">
            <v>кг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H25">
            <v>4607091387919</v>
          </cell>
          <cell r="I25">
            <v>45</v>
          </cell>
        </row>
        <row r="26">
          <cell r="B26" t="str">
            <v xml:space="preserve"> 253  Сосиски Ганноверские   ПОКОМ</v>
          </cell>
          <cell r="C26" t="str">
            <v>кг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H26">
            <v>4607091387766</v>
          </cell>
          <cell r="I26">
            <v>40</v>
          </cell>
        </row>
        <row r="27">
          <cell r="B27" t="str">
            <v xml:space="preserve"> 255  Сосиски Молочные для завтрака ТМ Особый рецепт, п/а МГС, ВЕС, ТМ Стародворье  ПОКОМ</v>
          </cell>
          <cell r="C27" t="str">
            <v>кг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H27">
            <v>4607091384246</v>
          </cell>
          <cell r="I27">
            <v>40</v>
          </cell>
        </row>
        <row r="28">
          <cell r="B28" t="str">
            <v xml:space="preserve"> 257  Сосиски Молочные оригинальные ТМ Особый рецепт, ВЕС.   ПОКОМ</v>
          </cell>
          <cell r="C28" t="str">
            <v>кг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H28">
            <v>4607091384260</v>
          </cell>
          <cell r="I28">
            <v>40</v>
          </cell>
        </row>
        <row r="29">
          <cell r="B29" t="str">
            <v xml:space="preserve"> 259  Сосиски Сливочные Дугушка, ВЕС.   ПОКОМ</v>
          </cell>
          <cell r="C29" t="str">
            <v>кг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H29">
            <v>4607091383416</v>
          </cell>
          <cell r="I29">
            <v>45</v>
          </cell>
        </row>
        <row r="30">
          <cell r="B30" t="str">
            <v xml:space="preserve"> 263  Шпикачки Стародворские, ВЕС.  ПОКОМ</v>
          </cell>
          <cell r="C30" t="str">
            <v>кг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H30">
            <v>4607091380897</v>
          </cell>
          <cell r="I30">
            <v>30</v>
          </cell>
        </row>
        <row r="31">
          <cell r="B31" t="str">
            <v xml:space="preserve"> 265  Колбаса Балыкбургская, ВЕС, ТМ Баварушка  ПОКОМ</v>
          </cell>
          <cell r="C31" t="str">
            <v>кг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H31">
            <v>4607091389739</v>
          </cell>
          <cell r="I31">
            <v>50</v>
          </cell>
        </row>
        <row r="32">
          <cell r="B32" t="str">
            <v xml:space="preserve"> 266  Колбаса Филейбургская с сочным окороком, ВЕС, ТМ Баварушка  ПОКОМ</v>
          </cell>
          <cell r="C32" t="str">
            <v>кг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H32">
            <v>4607091389746</v>
          </cell>
          <cell r="I32">
            <v>50</v>
          </cell>
        </row>
        <row r="33">
          <cell r="B33" t="str">
            <v xml:space="preserve"> 267  Колбаса Салями Филейбургская зернистая, оболочка фиброуз, ВЕС, ТМ Баварушка  ПОКОМ</v>
          </cell>
          <cell r="C33" t="str">
            <v>кг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H33">
            <v>4607091389753</v>
          </cell>
          <cell r="I33">
            <v>50</v>
          </cell>
        </row>
        <row r="34">
          <cell r="B34" t="str">
            <v xml:space="preserve"> 273  Сосиски Сочинки с сочной грудинкой, МГС 0.4кг, 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H34">
            <v>4680115880092</v>
          </cell>
          <cell r="I34">
            <v>45</v>
          </cell>
        </row>
        <row r="35">
          <cell r="B35" t="str">
            <v xml:space="preserve"> 276  Колбаса Сливушка ТМ Вязанка в оболочке полиамид 0,45 кг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H35">
            <v>4680115880429</v>
          </cell>
          <cell r="I35">
            <v>50</v>
          </cell>
        </row>
        <row r="36">
          <cell r="B36" t="str">
            <v xml:space="preserve"> 278  Сосиски Сочинки с сочным окороком, МГС 0.4кг, 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H36">
            <v>4680115880221</v>
          </cell>
          <cell r="I36">
            <v>45</v>
          </cell>
        </row>
        <row r="37">
          <cell r="B37" t="str">
            <v xml:space="preserve"> 283  Сосиски Сочинки, ВЕС, ТМ Стародворье ПОКОМ</v>
          </cell>
          <cell r="C37" t="str">
            <v>кг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H37">
            <v>4680115880573</v>
          </cell>
          <cell r="I37">
            <v>45</v>
          </cell>
        </row>
        <row r="38">
          <cell r="B38" t="str">
            <v xml:space="preserve"> 284  Сосиски Молокуши миникушай ТМ Вязанка, 0.45кг,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H38">
            <v>4680115880214</v>
          </cell>
          <cell r="I38">
            <v>45</v>
          </cell>
        </row>
        <row r="39">
          <cell r="B39" t="str">
            <v xml:space="preserve"> 296  Колбаса Мясорубская с рубленой грудинкой 0,35кг срез ТМ Стародворье  ПОКОМ</v>
          </cell>
          <cell r="C39" t="str">
            <v>шт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H39">
            <v>4680115880986</v>
          </cell>
          <cell r="I39">
            <v>40</v>
          </cell>
        </row>
        <row r="40">
          <cell r="B40" t="str">
            <v xml:space="preserve"> 297  Колбаса Мясорубская с рубленой грудинкой ВЕС ТМ Стародворье  ПОКОМ</v>
          </cell>
          <cell r="C40" t="str">
            <v>кг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H40">
            <v>4680115880993</v>
          </cell>
          <cell r="I40">
            <v>40</v>
          </cell>
        </row>
        <row r="41">
          <cell r="B41" t="str">
            <v xml:space="preserve"> 301  Сосиски Сочинки по-баварски с сыром,  0.4кг, ТМ Стародворье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H41">
            <v>4680115881228</v>
          </cell>
          <cell r="I41">
            <v>40</v>
          </cell>
        </row>
        <row r="42">
          <cell r="B42" t="str">
            <v xml:space="preserve"> 302  Сосиски Сочинки по-баварски,  0.4кг, ТМ Стародворье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H42">
            <v>4680115881211</v>
          </cell>
          <cell r="I42">
            <v>45</v>
          </cell>
        </row>
        <row r="43">
          <cell r="B43" t="str">
            <v xml:space="preserve"> 305  Колбаса Сервелат Мясорубский с мелкорубленным окороком в/у  ТМ Стародворье ВЕС   ПОКОМ</v>
          </cell>
          <cell r="C43" t="str">
            <v>кг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H43">
            <v>4680115881563</v>
          </cell>
          <cell r="I43">
            <v>40</v>
          </cell>
        </row>
        <row r="44">
          <cell r="B44" t="str">
            <v xml:space="preserve"> 307  Колбаса Сервелат Мясорубский с мелкорубленным окороком 0,35 кг срез ТМ Стародворье 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H44">
            <v>4680115881679</v>
          </cell>
          <cell r="I44">
            <v>40</v>
          </cell>
        </row>
        <row r="45">
          <cell r="B45" t="str">
            <v xml:space="preserve"> 309  Сосиски Сочинки с сыром 0,4 кг ТМ Стародворье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H45">
            <v>4680115880504</v>
          </cell>
          <cell r="I45">
            <v>40</v>
          </cell>
        </row>
        <row r="46">
          <cell r="B46" t="str">
            <v xml:space="preserve"> 312  Ветчина Филейская ВЕС ТМ  Вязанка ТС Столичная  ПОКОМ</v>
          </cell>
          <cell r="C46" t="str">
            <v>кг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H46">
            <v>4680115881440</v>
          </cell>
          <cell r="I46">
            <v>50</v>
          </cell>
        </row>
        <row r="47">
          <cell r="B47" t="str">
            <v xml:space="preserve"> 315  Колбаса вареная Молокуша ТМ Вязанка ВЕС, ПОКОМ</v>
          </cell>
          <cell r="C47" t="str">
            <v>кг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H47">
            <v>4680115881327</v>
          </cell>
          <cell r="I47">
            <v>50</v>
          </cell>
        </row>
        <row r="48">
          <cell r="B48" t="str">
            <v xml:space="preserve"> 317 Колбаса Сервелат Рижский ТМ Зареченские, ВЕС  ПОКОМ</v>
          </cell>
          <cell r="C48" t="str">
            <v>кг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H48">
            <v>4640242180595</v>
          </cell>
          <cell r="I48">
            <v>40</v>
          </cell>
        </row>
        <row r="49">
          <cell r="B49" t="str">
            <v xml:space="preserve"> 318  Сосиски Датские ТМ Зареченские, ВЕС  ПОКОМ</v>
          </cell>
          <cell r="C49" t="str">
            <v>кг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H49">
            <v>4640242180533</v>
          </cell>
          <cell r="I49">
            <v>40</v>
          </cell>
        </row>
        <row r="50">
          <cell r="B50" t="str">
            <v xml:space="preserve"> 321  Колбаса Сервелат Пражский ТМ Зареченские, ВЕС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H50">
            <v>4640242180816</v>
          </cell>
          <cell r="I50">
            <v>40</v>
          </cell>
        </row>
        <row r="51">
          <cell r="B51" t="str">
            <v xml:space="preserve"> 322  Колбаса вареная Молокуша 0,45кг ТМ Вязанка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H51">
            <v>4680115881303</v>
          </cell>
          <cell r="I51">
            <v>50</v>
          </cell>
        </row>
        <row r="52">
          <cell r="B52" t="str">
            <v xml:space="preserve"> 327  Сосиски Сочинки с сыром ТМ Стародворье, ВЕС ПОКОМ</v>
          </cell>
          <cell r="C52" t="str">
            <v>кг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H52">
            <v>4680115880962</v>
          </cell>
          <cell r="I52">
            <v>40</v>
          </cell>
        </row>
        <row r="53">
          <cell r="B53" t="str">
            <v xml:space="preserve"> 328  Сардельки Сочинки Стародворье ТМ  0,4 кг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H53">
            <v>4680115880801</v>
          </cell>
          <cell r="I53">
            <v>40</v>
          </cell>
        </row>
        <row r="54">
          <cell r="B54" t="str">
            <v xml:space="preserve"> 329  Сардельки Сочинки с сыром Стародворье ТМ, 0,4 кг.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H54">
            <v>4680115880818</v>
          </cell>
          <cell r="I54">
            <v>40</v>
          </cell>
        </row>
        <row r="55">
          <cell r="B55" t="str">
            <v xml:space="preserve"> 330  Колбаса вареная Филейская ТМ Вязанка ТС Классическая ВЕС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H55">
            <v>4680115881426</v>
          </cell>
          <cell r="I55">
            <v>50</v>
          </cell>
        </row>
        <row r="56">
          <cell r="B56" t="str">
            <v xml:space="preserve"> 335  Колбаса Сливушка ТМ Вязанка. ВЕС.  ПОКОМ </v>
          </cell>
          <cell r="C56" t="str">
            <v>кг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H56">
            <v>4680115882133</v>
          </cell>
          <cell r="I56">
            <v>50</v>
          </cell>
        </row>
        <row r="57">
          <cell r="B57" t="str">
            <v xml:space="preserve"> 336  Ветчина Сливушка с индейкой ТМ Вязанка. ВЕС  ПОКОМ</v>
          </cell>
          <cell r="C57" t="str">
            <v>кг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H57">
            <v>4680115881488</v>
          </cell>
          <cell r="I57">
            <v>50</v>
          </cell>
        </row>
        <row r="58">
          <cell r="B58" t="str">
            <v xml:space="preserve"> 339  Колбаса вареная Филейская ТМ Вязанка ТС Классическая, 0,40 кг.  ПОКОМ</v>
          </cell>
          <cell r="C58" t="str">
            <v>шт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</v>
          </cell>
          <cell r="H58">
            <v>4680115881525</v>
          </cell>
          <cell r="I58">
            <v>50</v>
          </cell>
        </row>
        <row r="59">
          <cell r="B59" t="str">
            <v xml:space="preserve"> 342 Сосиски Сочинки Молочные ТМ Стародворье 0,4 кг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H59">
            <v>4680115882195</v>
          </cell>
          <cell r="I59">
            <v>40</v>
          </cell>
        </row>
        <row r="60">
          <cell r="B60" t="str">
            <v xml:space="preserve"> 343 Сосиски Сочинки Сливочные ТМ Стародворье  0,4 кг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H60">
            <v>4680115882164</v>
          </cell>
          <cell r="I60">
            <v>40</v>
          </cell>
        </row>
        <row r="61">
          <cell r="B61" t="str">
            <v xml:space="preserve"> 344  Колбаса Сочинка по-европейски с сочной грудинкой ТМ Стародворье, ВЕС ПОКОМ</v>
          </cell>
          <cell r="C61" t="str">
            <v>кг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H61">
            <v>4680115882683</v>
          </cell>
          <cell r="I61">
            <v>40</v>
          </cell>
        </row>
        <row r="62">
          <cell r="B62" t="str">
            <v xml:space="preserve"> 345  Колбаса Сочинка по-фински с сочным окроком ТМ Стародворье ВЕС ПОКОМ</v>
          </cell>
          <cell r="C62" t="str">
            <v>кг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H62">
            <v>4680115882690</v>
          </cell>
          <cell r="I62">
            <v>40</v>
          </cell>
        </row>
        <row r="63">
          <cell r="B63" t="str">
            <v xml:space="preserve"> 347  Колбаса Сочинка рубленая с сочным окороком ТМ Стародворье ВЕС ПОКОМ</v>
          </cell>
          <cell r="C63" t="str">
            <v>кг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H63">
            <v>4680115882676</v>
          </cell>
          <cell r="I63">
            <v>40</v>
          </cell>
        </row>
        <row r="64">
          <cell r="B64" t="str">
            <v xml:space="preserve"> 364  Сардельки Филейские Вязанка ВЕС NDX ТМ Вязанка  ПОКОМ</v>
          </cell>
          <cell r="C64" t="str">
            <v>кг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H64">
            <v>4680115881532</v>
          </cell>
          <cell r="I64">
            <v>30</v>
          </cell>
        </row>
        <row r="65">
          <cell r="B65" t="str">
            <v xml:space="preserve"> 376  Колбаса Докторская Дугушка 0,6кг ГОСТ ТМ Стародворье  ПОКОМ 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H65">
            <v>4680115880603</v>
          </cell>
          <cell r="I65">
            <v>60</v>
          </cell>
        </row>
        <row r="66">
          <cell r="B66" t="str">
            <v xml:space="preserve"> 394 Ветчина Сочинка с сочным окороком ТМ Стародворье полиамид ф/в 0,35 кг  Поком</v>
          </cell>
          <cell r="C66" t="str">
            <v>шт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H66">
            <v>4680115880764</v>
          </cell>
          <cell r="I66">
            <v>50</v>
          </cell>
        </row>
        <row r="67">
          <cell r="B67" t="str">
            <v xml:space="preserve"> 395  Колбаса Докторская ГОСТ ТМ Вязанка в оболочке полиамид 0,37 кг. ПОКОМ</v>
          </cell>
          <cell r="C67" t="str">
            <v>шт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H67">
            <v>4680115882539</v>
          </cell>
          <cell r="I67">
            <v>50</v>
          </cell>
        </row>
        <row r="68">
          <cell r="B68" t="str">
            <v xml:space="preserve"> 396  Сардельки Филейские Вязанка ТМ Вязанка в оболочке NDX  0,4 кг.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H68">
            <v>4680115881464</v>
          </cell>
          <cell r="I68">
            <v>30</v>
          </cell>
        </row>
        <row r="69">
          <cell r="B69" t="str">
            <v xml:space="preserve"> 397  Ветчина Дугушка ТМ Стародворье ТС Дугушка в полиамидной оболочке 0,6 кг. ПОКОМ</v>
          </cell>
          <cell r="C69" t="str">
            <v>шт</v>
          </cell>
          <cell r="D69" t="str">
            <v>+</v>
          </cell>
          <cell r="E69" t="str">
            <v>матрица</v>
          </cell>
          <cell r="F69" t="str">
            <v>матрица</v>
          </cell>
          <cell r="G69" t="str">
            <v>матрица</v>
          </cell>
          <cell r="H69">
            <v>4680115880054</v>
          </cell>
          <cell r="I69">
            <v>55</v>
          </cell>
        </row>
        <row r="70">
          <cell r="B70" t="str">
            <v xml:space="preserve"> 397 Сосиски Сливочные по-стародворски Бордо Фикс.вес 0,45 П/а мгс Стародворье  Поком</v>
          </cell>
          <cell r="C70" t="str">
            <v>шт</v>
          </cell>
          <cell r="D70" t="str">
            <v>+</v>
          </cell>
          <cell r="E70" t="str">
            <v>матрица</v>
          </cell>
          <cell r="F70" t="str">
            <v>матрица</v>
          </cell>
          <cell r="G70" t="str">
            <v>матрица</v>
          </cell>
          <cell r="H70">
            <v>4607091387513</v>
          </cell>
          <cell r="I70">
            <v>40</v>
          </cell>
        </row>
        <row r="71">
          <cell r="B71" t="str">
            <v xml:space="preserve"> 408  Ветчина Сливушка с индейкой ТМ Вязанка, 0,4кг  ПОКОМ</v>
          </cell>
          <cell r="C71" t="str">
            <v>шт</v>
          </cell>
          <cell r="D71" t="str">
            <v>+</v>
          </cell>
          <cell r="E71" t="str">
            <v>матрица</v>
          </cell>
          <cell r="F71" t="str">
            <v>матрица</v>
          </cell>
          <cell r="G71" t="str">
            <v>матрица</v>
          </cell>
          <cell r="H71">
            <v>4680115880658</v>
          </cell>
          <cell r="I71">
            <v>50</v>
          </cell>
        </row>
        <row r="72">
          <cell r="B72" t="str">
            <v xml:space="preserve"> 415  Колбаса Балыкбургская с мраморным балыком 0,11 кг ТМ Баварушка  ПОКОМ</v>
          </cell>
          <cell r="C72" t="str">
            <v>шт</v>
          </cell>
          <cell r="D72" t="str">
            <v>+</v>
          </cell>
          <cell r="E72" t="str">
            <v>матрица</v>
          </cell>
          <cell r="F72" t="str">
            <v>матрица</v>
          </cell>
          <cell r="G72" t="str">
            <v>матрица</v>
          </cell>
          <cell r="H72">
            <v>4680115884090</v>
          </cell>
          <cell r="I72">
            <v>150</v>
          </cell>
        </row>
        <row r="73">
          <cell r="B73" t="str">
            <v xml:space="preserve"> 419  Колбаса Филейбургская зернистая 0,06 кг нарезка ТМ Баварушка  ПОКОМ</v>
          </cell>
          <cell r="C73" t="str">
            <v>шт</v>
          </cell>
          <cell r="D73" t="str">
            <v>+</v>
          </cell>
          <cell r="E73" t="str">
            <v>матрица</v>
          </cell>
          <cell r="F73" t="str">
            <v>матрица</v>
          </cell>
          <cell r="G73" t="str">
            <v>матрица</v>
          </cell>
          <cell r="H73">
            <v>4680115884335</v>
          </cell>
          <cell r="I73">
            <v>60</v>
          </cell>
        </row>
        <row r="74">
          <cell r="B74" t="str">
            <v xml:space="preserve"> 422  Деликатесы Бекон Балыкбургский ТМ Баварушка  0,15 кг.ПОКОМ</v>
          </cell>
          <cell r="C74" t="str">
            <v>шт</v>
          </cell>
          <cell r="D74" t="str">
            <v>+</v>
          </cell>
          <cell r="E74" t="str">
            <v>матрица</v>
          </cell>
          <cell r="F74" t="str">
            <v>матрица</v>
          </cell>
          <cell r="G74" t="str">
            <v>матрица</v>
          </cell>
          <cell r="H74">
            <v>4680115884564</v>
          </cell>
          <cell r="I74">
            <v>60</v>
          </cell>
        </row>
        <row r="75">
          <cell r="B75" t="str">
            <v xml:space="preserve"> 427  Колбаса Филедворская ТМ Стародворье в оболочке полиамид. ВЕС ПОКОМ</v>
          </cell>
          <cell r="C75" t="str">
            <v>кг</v>
          </cell>
          <cell r="D75" t="str">
            <v>+</v>
          </cell>
          <cell r="E75" t="str">
            <v>матрица</v>
          </cell>
          <cell r="F75" t="str">
            <v>матрица</v>
          </cell>
          <cell r="G75" t="str">
            <v>матрица</v>
          </cell>
          <cell r="H75">
            <v>4680115884250</v>
          </cell>
          <cell r="I75">
            <v>55</v>
          </cell>
        </row>
        <row r="76">
          <cell r="B76" t="str">
            <v xml:space="preserve"> 435  Колбаса Молочная Стародворская  с молоком в оболочке полиамид 0,4 кг.ТМ Стародворье ПОКОМ</v>
          </cell>
          <cell r="C76" t="str">
            <v>шт</v>
          </cell>
          <cell r="D76" t="str">
            <v>+</v>
          </cell>
          <cell r="E76" t="str">
            <v>матрица</v>
          </cell>
          <cell r="F76" t="str">
            <v>матрица</v>
          </cell>
          <cell r="G76" t="str">
            <v>матрица</v>
          </cell>
          <cell r="H76">
            <v>4680115884144</v>
          </cell>
          <cell r="I76">
            <v>55</v>
          </cell>
        </row>
        <row r="77">
          <cell r="B77" t="str">
            <v xml:space="preserve"> 436  Колбаса Молочная стародворская с молоком, ВЕС, ТМ Стародворье  ПОКОМ</v>
          </cell>
          <cell r="C77" t="str">
            <v>кг</v>
          </cell>
          <cell r="D77" t="str">
            <v>+</v>
          </cell>
          <cell r="E77" t="str">
            <v>матрица</v>
          </cell>
          <cell r="F77" t="str">
            <v>матрица</v>
          </cell>
          <cell r="G77" t="str">
            <v>матрица</v>
          </cell>
          <cell r="H77">
            <v>4680115884137</v>
          </cell>
          <cell r="I77">
            <v>55</v>
          </cell>
        </row>
        <row r="78">
          <cell r="B78" t="str">
            <v xml:space="preserve"> 436 Колбаса Докторская Дугушка ТМ Стародворье ТС Дугушка в оболочке вектор 0,6 кг.  Поком</v>
          </cell>
          <cell r="C78" t="str">
            <v>шт</v>
          </cell>
          <cell r="D78" t="str">
            <v>+</v>
          </cell>
          <cell r="E78" t="str">
            <v>матрица</v>
          </cell>
          <cell r="F78" t="str">
            <v>матрица</v>
          </cell>
          <cell r="G78" t="str">
            <v>матрица</v>
          </cell>
          <cell r="H78">
            <v>4607091389999</v>
          </cell>
          <cell r="I78">
            <v>55</v>
          </cell>
        </row>
        <row r="79">
          <cell r="B79" t="str">
            <v xml:space="preserve"> 438  Колбаса Филедворская 0,4 кг. ТМ Стародворье  ПОКОМ</v>
          </cell>
          <cell r="C79" t="str">
            <v>шт</v>
          </cell>
          <cell r="D79" t="str">
            <v>+</v>
          </cell>
          <cell r="E79" t="str">
            <v>матрица</v>
          </cell>
          <cell r="F79" t="str">
            <v>матрица</v>
          </cell>
          <cell r="G79" t="str">
            <v>матрица</v>
          </cell>
          <cell r="H79">
            <v>4680115884267</v>
          </cell>
          <cell r="I79">
            <v>55</v>
          </cell>
        </row>
        <row r="80">
          <cell r="B80" t="str">
            <v xml:space="preserve"> 440  Колбаса Любительская ТМ Вязанка в оболочке полиамид.ВЕС ПОКОМ </v>
          </cell>
          <cell r="C80" t="str">
            <v>кг</v>
          </cell>
          <cell r="D80" t="str">
            <v>+</v>
          </cell>
          <cell r="E80" t="str">
            <v>матрица</v>
          </cell>
          <cell r="F80" t="str">
            <v>матрица</v>
          </cell>
          <cell r="G80" t="str">
            <v>матрица</v>
          </cell>
          <cell r="H80">
            <v>4680115883956</v>
          </cell>
          <cell r="I80">
            <v>50</v>
          </cell>
        </row>
        <row r="81">
          <cell r="B81" t="str">
            <v xml:space="preserve"> 449  Колбаса Дугушка Стародворская ВЕС ТС Дугушка ПОКОМ</v>
          </cell>
          <cell r="C81" t="str">
            <v>кг</v>
          </cell>
          <cell r="D81" t="str">
            <v>+</v>
          </cell>
          <cell r="E81" t="str">
            <v>матрица</v>
          </cell>
          <cell r="F81" t="str">
            <v>матрица</v>
          </cell>
          <cell r="G81" t="str">
            <v>матрица</v>
          </cell>
          <cell r="H81">
            <v>4680115885226</v>
          </cell>
          <cell r="I81">
            <v>60</v>
          </cell>
        </row>
        <row r="82">
          <cell r="B82" t="str">
            <v xml:space="preserve"> 450  Сосиски Молочные ТМ Вязанка в оболочке целлофан. 0,3 кг ПОКОМ</v>
          </cell>
          <cell r="C82" t="str">
            <v>шт</v>
          </cell>
          <cell r="D82" t="str">
            <v>+</v>
          </cell>
          <cell r="E82" t="str">
            <v>матрица</v>
          </cell>
          <cell r="F82" t="str">
            <v>матрица</v>
          </cell>
          <cell r="G82" t="str">
            <v>матрица</v>
          </cell>
          <cell r="H82">
            <v>4680115884915</v>
          </cell>
          <cell r="I82">
            <v>40</v>
          </cell>
        </row>
        <row r="83">
          <cell r="B83" t="str">
            <v xml:space="preserve"> 451 Сосиски Филейские ТМ Вязанка в оболочке целлофан 0,3 кг. ПОКОМ</v>
          </cell>
          <cell r="C83" t="str">
            <v>шт</v>
          </cell>
          <cell r="D83" t="str">
            <v>+</v>
          </cell>
          <cell r="E83" t="str">
            <v>матрица</v>
          </cell>
          <cell r="F83" t="str">
            <v>матрица</v>
          </cell>
          <cell r="G83" t="str">
            <v>матрица</v>
          </cell>
          <cell r="H83">
            <v>4680115884311</v>
          </cell>
          <cell r="I83">
            <v>40</v>
          </cell>
        </row>
        <row r="84">
          <cell r="B84" t="str">
            <v xml:space="preserve"> 452  Колбаса Со шпиком ВЕС большой батон ТМ Особый рецепт  ПОКОМ</v>
          </cell>
          <cell r="C84" t="str">
            <v>кг</v>
          </cell>
          <cell r="D84" t="str">
            <v>+</v>
          </cell>
          <cell r="E84" t="str">
            <v>матрица / ротация ОР</v>
          </cell>
          <cell r="F84" t="str">
            <v>матрица</v>
          </cell>
          <cell r="G84" t="str">
            <v>матрица</v>
          </cell>
          <cell r="H84">
            <v>4680115884854</v>
          </cell>
          <cell r="I84">
            <v>60</v>
          </cell>
        </row>
        <row r="85">
          <cell r="B85" t="str">
            <v xml:space="preserve"> 454 Ветчина Балыкбургская ТМ Баварушка с мраморным балыком в в.у 0,1 кг нарезка ПОКОМ</v>
          </cell>
          <cell r="C85" t="str">
            <v>шт</v>
          </cell>
          <cell r="D85" t="str">
            <v>+</v>
          </cell>
          <cell r="E85" t="str">
            <v>матрица</v>
          </cell>
          <cell r="F85" t="str">
            <v>матрица</v>
          </cell>
          <cell r="G85" t="str">
            <v>матрица</v>
          </cell>
          <cell r="H85">
            <v>4680115884571</v>
          </cell>
          <cell r="I85">
            <v>60</v>
          </cell>
        </row>
        <row r="86">
          <cell r="B86" t="str">
            <v xml:space="preserve"> 456  Колбаса Филейная ТМ Особый рецепт ВЕС большой батон  ПОКОМ</v>
          </cell>
          <cell r="C86" t="str">
            <v>кг</v>
          </cell>
          <cell r="D86" t="str">
            <v>+</v>
          </cell>
          <cell r="E86" t="str">
            <v>матрица</v>
          </cell>
          <cell r="F86" t="str">
            <v>матрица</v>
          </cell>
          <cell r="G86" t="str">
            <v>матрица</v>
          </cell>
          <cell r="H86">
            <v>4680115884830</v>
          </cell>
          <cell r="I86">
            <v>60</v>
          </cell>
        </row>
        <row r="87">
          <cell r="B87" t="str">
            <v xml:space="preserve"> 457  Колбаса Молочная ТМ Особый рецепт ВЕС большой батон  ПОКОМ</v>
          </cell>
          <cell r="C87" t="str">
            <v>кг</v>
          </cell>
          <cell r="D87" t="str">
            <v>+</v>
          </cell>
          <cell r="E87" t="str">
            <v>матрица / ротация ОР</v>
          </cell>
          <cell r="F87" t="str">
            <v>матрица</v>
          </cell>
          <cell r="G87" t="str">
            <v>матрица</v>
          </cell>
          <cell r="H87">
            <v>4680115884847</v>
          </cell>
          <cell r="I87">
            <v>60</v>
          </cell>
        </row>
        <row r="88">
          <cell r="B88" t="str">
            <v xml:space="preserve"> 458  Сосиски Молочные 0,2кг ГОСТ ТМ Вязанка  ПОКОМ</v>
          </cell>
          <cell r="C88" t="str">
            <v>шт</v>
          </cell>
          <cell r="D88" t="str">
            <v>+</v>
          </cell>
          <cell r="E88" t="str">
            <v>матрица</v>
          </cell>
          <cell r="F88" t="str">
            <v>матрица</v>
          </cell>
          <cell r="G88" t="str">
            <v>матрица</v>
          </cell>
          <cell r="H88">
            <v>4680115885233</v>
          </cell>
          <cell r="I88">
            <v>40</v>
          </cell>
        </row>
        <row r="89">
          <cell r="B89" t="str">
            <v xml:space="preserve"> 465  Колбаса Филейная оригинальная ТМ Особый рецепт в оболочке полиамид. ВЕС. ПОКОМ</v>
          </cell>
          <cell r="C89" t="str">
            <v>кг</v>
          </cell>
          <cell r="D89" t="str">
            <v>+</v>
          </cell>
          <cell r="E89" t="str">
            <v>матрица</v>
          </cell>
          <cell r="G89" t="str">
            <v>матрица</v>
          </cell>
          <cell r="H89">
            <v>4680115884885</v>
          </cell>
          <cell r="I89">
            <v>60</v>
          </cell>
        </row>
        <row r="90">
          <cell r="B90" t="str">
            <v xml:space="preserve"> 465  Колбаса Филейная оригинальная ВЕС 0,8кг ТМ Особый рецепт в оболочке полиамид  ПОКОМ</v>
          </cell>
          <cell r="C90" t="str">
            <v>кг</v>
          </cell>
          <cell r="F90" t="str">
            <v>матрица</v>
          </cell>
          <cell r="H90">
            <v>4680115884885</v>
          </cell>
          <cell r="I90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8" customWidth="1"/>
    <col min="8" max="8" width="5.28515625" customWidth="1"/>
    <col min="9" max="9" width="13.140625" customWidth="1"/>
    <col min="10" max="10" width="6.5703125" customWidth="1"/>
    <col min="11" max="11" width="5.42578125" customWidth="1"/>
    <col min="12" max="13" width="6.5703125" customWidth="1"/>
    <col min="14" max="14" width="5.7109375" customWidth="1"/>
    <col min="15" max="18" width="6.5703125" customWidth="1"/>
    <col min="19" max="19" width="21.7109375" customWidth="1"/>
    <col min="20" max="21" width="5.42578125" customWidth="1"/>
    <col min="22" max="27" width="6" customWidth="1"/>
    <col min="28" max="28" width="26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134</v>
      </c>
      <c r="R3" s="16" t="s">
        <v>15</v>
      </c>
      <c r="S3" s="1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36339.535999999993</v>
      </c>
      <c r="F5" s="4">
        <f>SUM(F6:F498)</f>
        <v>19839.143999999997</v>
      </c>
      <c r="G5" s="6"/>
      <c r="H5" s="1"/>
      <c r="I5" s="1"/>
      <c r="J5" s="4">
        <f t="shared" ref="J5:R5" si="0">SUM(J6:J498)</f>
        <v>36254.168999999994</v>
      </c>
      <c r="K5" s="4">
        <f t="shared" si="0"/>
        <v>85.366999999999962</v>
      </c>
      <c r="L5" s="4">
        <f t="shared" si="0"/>
        <v>17449.547000000002</v>
      </c>
      <c r="M5" s="4">
        <f t="shared" si="0"/>
        <v>18889.989000000001</v>
      </c>
      <c r="N5" s="4">
        <f t="shared" si="0"/>
        <v>6259.3728399999927</v>
      </c>
      <c r="O5" s="4">
        <f t="shared" si="0"/>
        <v>11420.161840000008</v>
      </c>
      <c r="P5" s="4">
        <f t="shared" si="0"/>
        <v>3489.9093999999996</v>
      </c>
      <c r="Q5" s="4">
        <f t="shared" si="0"/>
        <v>2625.2001199999995</v>
      </c>
      <c r="R5" s="4">
        <f t="shared" si="0"/>
        <v>0</v>
      </c>
      <c r="S5" s="1"/>
      <c r="T5" s="1"/>
      <c r="U5" s="1"/>
      <c r="V5" s="4">
        <f t="shared" ref="V5:AA5" si="1">SUM(V6:V498)</f>
        <v>3706.7544000000007</v>
      </c>
      <c r="W5" s="4">
        <f t="shared" si="1"/>
        <v>3775.4416000000001</v>
      </c>
      <c r="X5" s="4">
        <f t="shared" si="1"/>
        <v>3821.6251999999999</v>
      </c>
      <c r="Y5" s="4">
        <f t="shared" si="1"/>
        <v>3940.4031999999997</v>
      </c>
      <c r="Z5" s="4">
        <f t="shared" si="1"/>
        <v>3768.7783999999997</v>
      </c>
      <c r="AA5" s="4">
        <f t="shared" si="1"/>
        <v>4129.2209999999995</v>
      </c>
      <c r="AB5" s="1"/>
      <c r="AC5" s="4">
        <f>SUM(AC6:AC498)</f>
        <v>2146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94.628</v>
      </c>
      <c r="D6" s="1">
        <v>176.88800000000001</v>
      </c>
      <c r="E6" s="1">
        <v>114.408</v>
      </c>
      <c r="F6" s="1">
        <v>131.774</v>
      </c>
      <c r="G6" s="6">
        <v>1</v>
      </c>
      <c r="H6" s="1">
        <f>VLOOKUP(A6,[1]Лист1!$B:$I,8,0)</f>
        <v>50</v>
      </c>
      <c r="I6" s="1" t="s">
        <v>33</v>
      </c>
      <c r="J6" s="1">
        <v>105.75</v>
      </c>
      <c r="K6" s="1">
        <f t="shared" ref="K6:K37" si="2">E6-J6</f>
        <v>8.6580000000000013</v>
      </c>
      <c r="L6" s="1">
        <f>E6-M6</f>
        <v>114.408</v>
      </c>
      <c r="M6" s="1"/>
      <c r="N6" s="1">
        <v>43.704999999999977</v>
      </c>
      <c r="O6" s="1">
        <v>26.00500000000002</v>
      </c>
      <c r="P6" s="1">
        <f>L6/5</f>
        <v>22.881599999999999</v>
      </c>
      <c r="Q6" s="5">
        <f>11*P6-O6-N6-F6</f>
        <v>50.213599999999985</v>
      </c>
      <c r="R6" s="5"/>
      <c r="S6" s="1"/>
      <c r="T6" s="1">
        <f>(F6+N6+O6+Q6)/P6</f>
        <v>11</v>
      </c>
      <c r="U6" s="1">
        <f>(F6+N6+O6)/P6</f>
        <v>8.8055031116705127</v>
      </c>
      <c r="V6" s="1">
        <v>22.7484</v>
      </c>
      <c r="W6" s="1">
        <v>24.899000000000001</v>
      </c>
      <c r="X6" s="1">
        <v>25.5518</v>
      </c>
      <c r="Y6" s="1">
        <v>20.429200000000002</v>
      </c>
      <c r="Z6" s="1">
        <v>19.338000000000001</v>
      </c>
      <c r="AA6" s="1">
        <v>24.883400000000002</v>
      </c>
      <c r="AB6" s="1"/>
      <c r="AC6" s="1">
        <f>ROUND(Q6*G6,0)</f>
        <v>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370.512</v>
      </c>
      <c r="D7" s="1">
        <v>442.23399999999998</v>
      </c>
      <c r="E7" s="1">
        <v>367.50400000000002</v>
      </c>
      <c r="F7" s="1">
        <v>386.54500000000002</v>
      </c>
      <c r="G7" s="6">
        <v>1</v>
      </c>
      <c r="H7" s="1">
        <f>VLOOKUP(A7,[1]Лист1!$B:$I,8,0)</f>
        <v>45</v>
      </c>
      <c r="I7" s="1" t="s">
        <v>33</v>
      </c>
      <c r="J7" s="1">
        <v>326.2</v>
      </c>
      <c r="K7" s="1">
        <f t="shared" si="2"/>
        <v>41.30400000000003</v>
      </c>
      <c r="L7" s="1">
        <f t="shared" ref="L7:L70" si="3">E7-M7</f>
        <v>367.50400000000002</v>
      </c>
      <c r="M7" s="1"/>
      <c r="N7" s="1">
        <v>88.484199999999987</v>
      </c>
      <c r="O7" s="1">
        <v>191.63012000000001</v>
      </c>
      <c r="P7" s="1">
        <f t="shared" ref="P7:P70" si="4">L7/5</f>
        <v>73.500799999999998</v>
      </c>
      <c r="Q7" s="5">
        <f t="shared" ref="Q7:Q9" si="5">11*P7-O7-N7-F7</f>
        <v>141.84947999999991</v>
      </c>
      <c r="R7" s="5"/>
      <c r="S7" s="1"/>
      <c r="T7" s="1">
        <f t="shared" ref="T7:T70" si="6">(F7+N7+O7+Q7)/P7</f>
        <v>10.999999999999998</v>
      </c>
      <c r="U7" s="1">
        <f t="shared" ref="U7:U70" si="7">(F7+N7+O7)/P7</f>
        <v>9.0700961077974664</v>
      </c>
      <c r="V7" s="1">
        <v>70.635799999999989</v>
      </c>
      <c r="W7" s="1">
        <v>71.004199999999997</v>
      </c>
      <c r="X7" s="1">
        <v>74.619</v>
      </c>
      <c r="Y7" s="1">
        <v>80.491399999999999</v>
      </c>
      <c r="Z7" s="1">
        <v>76.481799999999993</v>
      </c>
      <c r="AA7" s="1">
        <v>81.713200000000001</v>
      </c>
      <c r="AB7" s="1"/>
      <c r="AC7" s="1">
        <f t="shared" ref="AC7:AC70" si="8">ROUND(Q7*G7,0)</f>
        <v>142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477.50900000000001</v>
      </c>
      <c r="D8" s="1">
        <v>663.45399999999995</v>
      </c>
      <c r="E8" s="1">
        <v>511.99099999999999</v>
      </c>
      <c r="F8" s="1">
        <v>575.54399999999998</v>
      </c>
      <c r="G8" s="6">
        <v>1</v>
      </c>
      <c r="H8" s="1">
        <f>VLOOKUP(A8,[1]Лист1!$B:$I,8,0)</f>
        <v>45</v>
      </c>
      <c r="I8" s="1" t="s">
        <v>33</v>
      </c>
      <c r="J8" s="1">
        <v>462.1</v>
      </c>
      <c r="K8" s="1">
        <f t="shared" si="2"/>
        <v>49.890999999999963</v>
      </c>
      <c r="L8" s="1">
        <f t="shared" si="3"/>
        <v>511.99099999999999</v>
      </c>
      <c r="M8" s="1"/>
      <c r="N8" s="1">
        <v>49.222000000000087</v>
      </c>
      <c r="O8" s="1">
        <v>199.52063999999999</v>
      </c>
      <c r="P8" s="1">
        <f t="shared" si="4"/>
        <v>102.3982</v>
      </c>
      <c r="Q8" s="5">
        <f t="shared" si="5"/>
        <v>302.09356000000002</v>
      </c>
      <c r="R8" s="5"/>
      <c r="S8" s="1"/>
      <c r="T8" s="1">
        <f t="shared" si="6"/>
        <v>11</v>
      </c>
      <c r="U8" s="1">
        <f t="shared" si="7"/>
        <v>8.0498157194169426</v>
      </c>
      <c r="V8" s="1">
        <v>89.946600000000004</v>
      </c>
      <c r="W8" s="1">
        <v>98.414000000000001</v>
      </c>
      <c r="X8" s="1">
        <v>108.22320000000001</v>
      </c>
      <c r="Y8" s="1">
        <v>109.523</v>
      </c>
      <c r="Z8" s="1">
        <v>102.462</v>
      </c>
      <c r="AA8" s="1">
        <v>84.994600000000005</v>
      </c>
      <c r="AB8" s="1"/>
      <c r="AC8" s="1">
        <f t="shared" si="8"/>
        <v>302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152.208</v>
      </c>
      <c r="D9" s="1">
        <v>67.397999999999996</v>
      </c>
      <c r="E9" s="1">
        <v>106.14400000000001</v>
      </c>
      <c r="F9" s="1">
        <v>90.834999999999994</v>
      </c>
      <c r="G9" s="6">
        <v>1</v>
      </c>
      <c r="H9" s="1">
        <f>VLOOKUP(A9,[1]Лист1!$B:$I,8,0)</f>
        <v>40</v>
      </c>
      <c r="I9" s="1" t="s">
        <v>33</v>
      </c>
      <c r="J9" s="1">
        <v>112.3</v>
      </c>
      <c r="K9" s="1">
        <f t="shared" si="2"/>
        <v>-6.1559999999999917</v>
      </c>
      <c r="L9" s="1">
        <f t="shared" si="3"/>
        <v>106.14400000000001</v>
      </c>
      <c r="M9" s="1"/>
      <c r="N9" s="1"/>
      <c r="O9" s="1">
        <v>98.376000000000005</v>
      </c>
      <c r="P9" s="1">
        <f t="shared" si="4"/>
        <v>21.2288</v>
      </c>
      <c r="Q9" s="5">
        <f t="shared" si="5"/>
        <v>44.305799999999991</v>
      </c>
      <c r="R9" s="5"/>
      <c r="S9" s="1"/>
      <c r="T9" s="1">
        <f t="shared" si="6"/>
        <v>11</v>
      </c>
      <c r="U9" s="1">
        <f t="shared" si="7"/>
        <v>8.9129390262285213</v>
      </c>
      <c r="V9" s="1">
        <v>20.720800000000001</v>
      </c>
      <c r="W9" s="1">
        <v>18.052199999999999</v>
      </c>
      <c r="X9" s="1">
        <v>20.190000000000001</v>
      </c>
      <c r="Y9" s="1">
        <v>26.143599999999999</v>
      </c>
      <c r="Z9" s="1">
        <v>25.653600000000001</v>
      </c>
      <c r="AA9" s="1">
        <v>22.8324</v>
      </c>
      <c r="AB9" s="1"/>
      <c r="AC9" s="1">
        <f t="shared" si="8"/>
        <v>44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">
        <f>VLOOKUP(A10,[1]Лист1!$B:$I,8,0)</f>
        <v>45</v>
      </c>
      <c r="I10" s="13" t="s">
        <v>33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">
        <f>VLOOKUP(A11,[1]Лист1!$B:$I,8,0)</f>
        <v>45</v>
      </c>
      <c r="I11" s="13" t="s">
        <v>33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3"/>
      <c r="T11" s="13" t="e">
        <f t="shared" si="6"/>
        <v>#DIV/0!</v>
      </c>
      <c r="U11" s="13" t="e">
        <f t="shared" si="7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39</v>
      </c>
      <c r="AC11" s="13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">
        <f>VLOOKUP(A12,[1]Лист1!$B:$I,8,0)</f>
        <v>180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">
        <f>VLOOKUP(A13,[1]Лист1!$B:$I,8,0)</f>
        <v>40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>
        <f t="shared" si="4"/>
        <v>0</v>
      </c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">
        <f>VLOOKUP(A14,[1]Лист1!$B:$I,8,0)</f>
        <v>50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15"/>
      <c r="S14" s="13"/>
      <c r="T14" s="13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66</v>
      </c>
      <c r="D15" s="1">
        <v>15</v>
      </c>
      <c r="E15" s="1">
        <v>34</v>
      </c>
      <c r="F15" s="1">
        <v>15</v>
      </c>
      <c r="G15" s="6">
        <v>0.17</v>
      </c>
      <c r="H15" s="1">
        <f>VLOOKUP(A15,[1]Лист1!$B:$I,8,0)</f>
        <v>180</v>
      </c>
      <c r="I15" s="1" t="s">
        <v>33</v>
      </c>
      <c r="J15" s="1">
        <v>41</v>
      </c>
      <c r="K15" s="1">
        <f t="shared" si="2"/>
        <v>-7</v>
      </c>
      <c r="L15" s="1">
        <f t="shared" si="3"/>
        <v>34</v>
      </c>
      <c r="M15" s="1"/>
      <c r="N15" s="1">
        <v>96.800000000000011</v>
      </c>
      <c r="O15" s="1">
        <v>20.199999999999989</v>
      </c>
      <c r="P15" s="1">
        <f t="shared" si="4"/>
        <v>6.8</v>
      </c>
      <c r="Q15" s="5"/>
      <c r="R15" s="5"/>
      <c r="S15" s="1"/>
      <c r="T15" s="1">
        <f t="shared" si="6"/>
        <v>19.411764705882355</v>
      </c>
      <c r="U15" s="1">
        <f t="shared" si="7"/>
        <v>19.411764705882355</v>
      </c>
      <c r="V15" s="1">
        <v>13.2</v>
      </c>
      <c r="W15" s="1">
        <v>12.8</v>
      </c>
      <c r="X15" s="1">
        <v>7.2</v>
      </c>
      <c r="Y15" s="1">
        <v>7.6</v>
      </c>
      <c r="Z15" s="1">
        <v>9</v>
      </c>
      <c r="AA15" s="1">
        <v>10.8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3" t="s">
        <v>38</v>
      </c>
      <c r="C16" s="13"/>
      <c r="D16" s="13"/>
      <c r="E16" s="13"/>
      <c r="F16" s="13"/>
      <c r="G16" s="14">
        <v>0</v>
      </c>
      <c r="H16" s="1">
        <f>VLOOKUP(A16,[1]Лист1!$B:$I,8,0)</f>
        <v>50</v>
      </c>
      <c r="I16" s="13" t="s">
        <v>33</v>
      </c>
      <c r="J16" s="13"/>
      <c r="K16" s="13">
        <f t="shared" si="2"/>
        <v>0</v>
      </c>
      <c r="L16" s="13">
        <f t="shared" si="3"/>
        <v>0</v>
      </c>
      <c r="M16" s="13"/>
      <c r="N16" s="13"/>
      <c r="O16" s="13"/>
      <c r="P16" s="13">
        <f t="shared" si="4"/>
        <v>0</v>
      </c>
      <c r="Q16" s="15"/>
      <c r="R16" s="15"/>
      <c r="S16" s="13"/>
      <c r="T16" s="13" t="e">
        <f t="shared" si="6"/>
        <v>#DIV/0!</v>
      </c>
      <c r="U16" s="13" t="e">
        <f t="shared" si="7"/>
        <v>#DIV/0!</v>
      </c>
      <c r="V16" s="13">
        <v>0</v>
      </c>
      <c r="W16" s="13">
        <v>-0.4</v>
      </c>
      <c r="X16" s="13">
        <v>-0.4</v>
      </c>
      <c r="Y16" s="13">
        <v>0</v>
      </c>
      <c r="Z16" s="13">
        <v>0</v>
      </c>
      <c r="AA16" s="13">
        <v>0</v>
      </c>
      <c r="AB16" s="13" t="s">
        <v>39</v>
      </c>
      <c r="AC16" s="13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143</v>
      </c>
      <c r="D17" s="1"/>
      <c r="E17" s="1">
        <v>75</v>
      </c>
      <c r="F17" s="1">
        <v>19</v>
      </c>
      <c r="G17" s="6">
        <v>0.35</v>
      </c>
      <c r="H17" s="1">
        <f>VLOOKUP(A17,[1]Лист1!$B:$I,8,0)</f>
        <v>50</v>
      </c>
      <c r="I17" s="1" t="s">
        <v>33</v>
      </c>
      <c r="J17" s="1">
        <v>73</v>
      </c>
      <c r="K17" s="1">
        <f t="shared" si="2"/>
        <v>2</v>
      </c>
      <c r="L17" s="1">
        <f t="shared" si="3"/>
        <v>75</v>
      </c>
      <c r="M17" s="1"/>
      <c r="N17" s="1">
        <v>55.800000000000011</v>
      </c>
      <c r="O17" s="1">
        <v>108.8</v>
      </c>
      <c r="P17" s="1">
        <f t="shared" si="4"/>
        <v>15</v>
      </c>
      <c r="Q17" s="5"/>
      <c r="R17" s="5"/>
      <c r="S17" s="1"/>
      <c r="T17" s="1">
        <f t="shared" si="6"/>
        <v>12.240000000000002</v>
      </c>
      <c r="U17" s="1">
        <f t="shared" si="7"/>
        <v>12.240000000000002</v>
      </c>
      <c r="V17" s="1">
        <v>18.600000000000001</v>
      </c>
      <c r="W17" s="1">
        <v>14.8</v>
      </c>
      <c r="X17" s="1">
        <v>10.6</v>
      </c>
      <c r="Y17" s="1">
        <v>12</v>
      </c>
      <c r="Z17" s="1">
        <v>13.8</v>
      </c>
      <c r="AA17" s="1">
        <v>22.8</v>
      </c>
      <c r="AB17" s="1"/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487.471</v>
      </c>
      <c r="D18" s="1">
        <v>314.89699999999999</v>
      </c>
      <c r="E18" s="1">
        <v>365.09800000000001</v>
      </c>
      <c r="F18" s="1">
        <v>393.24599999999998</v>
      </c>
      <c r="G18" s="6">
        <v>1</v>
      </c>
      <c r="H18" s="1">
        <f>VLOOKUP(A18,[1]Лист1!$B:$I,8,0)</f>
        <v>55</v>
      </c>
      <c r="I18" s="1" t="s">
        <v>33</v>
      </c>
      <c r="J18" s="1">
        <v>334.69</v>
      </c>
      <c r="K18" s="1">
        <f t="shared" si="2"/>
        <v>30.408000000000015</v>
      </c>
      <c r="L18" s="1">
        <f t="shared" si="3"/>
        <v>365.09800000000001</v>
      </c>
      <c r="M18" s="1"/>
      <c r="N18" s="1">
        <v>114.0866800000001</v>
      </c>
      <c r="O18" s="1">
        <v>205.35331999999991</v>
      </c>
      <c r="P18" s="1">
        <f t="shared" si="4"/>
        <v>73.019599999999997</v>
      </c>
      <c r="Q18" s="5">
        <f t="shared" ref="Q18" si="9">11*P18-O18-N18-F18</f>
        <v>90.529599999999959</v>
      </c>
      <c r="R18" s="5"/>
      <c r="S18" s="1"/>
      <c r="T18" s="1">
        <f t="shared" si="6"/>
        <v>11</v>
      </c>
      <c r="U18" s="1">
        <f t="shared" si="7"/>
        <v>9.7602013705909112</v>
      </c>
      <c r="V18" s="1">
        <v>70.058000000000007</v>
      </c>
      <c r="W18" s="1">
        <v>73.703599999999994</v>
      </c>
      <c r="X18" s="1">
        <v>76.190799999999996</v>
      </c>
      <c r="Y18" s="1">
        <v>84.332399999999993</v>
      </c>
      <c r="Z18" s="1">
        <v>87.506399999999999</v>
      </c>
      <c r="AA18" s="1">
        <v>90.756600000000006</v>
      </c>
      <c r="AB18" s="1"/>
      <c r="AC18" s="1">
        <f t="shared" si="8"/>
        <v>91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1967.1130000000001</v>
      </c>
      <c r="D19" s="1">
        <v>8974.6530000000002</v>
      </c>
      <c r="E19" s="1">
        <v>6067.357</v>
      </c>
      <c r="F19" s="1">
        <v>1837.575</v>
      </c>
      <c r="G19" s="6">
        <v>1</v>
      </c>
      <c r="H19" s="1">
        <f>VLOOKUP(A19,[1]Лист1!$B:$I,8,0)</f>
        <v>50</v>
      </c>
      <c r="I19" s="1" t="s">
        <v>33</v>
      </c>
      <c r="J19" s="1">
        <v>6087.5169999999998</v>
      </c>
      <c r="K19" s="1">
        <f t="shared" si="2"/>
        <v>-20.159999999999854</v>
      </c>
      <c r="L19" s="1">
        <f t="shared" si="3"/>
        <v>1580.1400000000003</v>
      </c>
      <c r="M19" s="1">
        <v>4487.2169999999996</v>
      </c>
      <c r="N19" s="1">
        <v>791.12613999999871</v>
      </c>
      <c r="O19" s="1">
        <v>996.7102600000012</v>
      </c>
      <c r="P19" s="1">
        <f t="shared" si="4"/>
        <v>316.02800000000008</v>
      </c>
      <c r="Q19" s="5"/>
      <c r="R19" s="5"/>
      <c r="S19" s="1"/>
      <c r="T19" s="1">
        <f t="shared" si="6"/>
        <v>11.471804397078737</v>
      </c>
      <c r="U19" s="1">
        <f t="shared" si="7"/>
        <v>11.471804397078737</v>
      </c>
      <c r="V19" s="1">
        <v>351.53039999999999</v>
      </c>
      <c r="W19" s="1">
        <v>348.56220000000002</v>
      </c>
      <c r="X19" s="1">
        <v>335.74860000000012</v>
      </c>
      <c r="Y19" s="1">
        <v>343.67439999999999</v>
      </c>
      <c r="Z19" s="1">
        <v>335.77220000000011</v>
      </c>
      <c r="AA19" s="1">
        <v>415.45359999999999</v>
      </c>
      <c r="AB19" s="1"/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49</v>
      </c>
      <c r="B20" s="10" t="s">
        <v>32</v>
      </c>
      <c r="C20" s="10">
        <v>-21.131</v>
      </c>
      <c r="D20" s="10">
        <v>21.131</v>
      </c>
      <c r="E20" s="10"/>
      <c r="F20" s="10"/>
      <c r="G20" s="11">
        <v>0</v>
      </c>
      <c r="H20" s="10">
        <v>55</v>
      </c>
      <c r="I20" s="10" t="s">
        <v>50</v>
      </c>
      <c r="J20" s="10"/>
      <c r="K20" s="10">
        <f t="shared" si="2"/>
        <v>0</v>
      </c>
      <c r="L20" s="10">
        <f t="shared" si="3"/>
        <v>0</v>
      </c>
      <c r="M20" s="10"/>
      <c r="N20" s="10"/>
      <c r="O20" s="10"/>
      <c r="P20" s="10">
        <f t="shared" si="4"/>
        <v>0</v>
      </c>
      <c r="Q20" s="12"/>
      <c r="R20" s="12"/>
      <c r="S20" s="10"/>
      <c r="T20" s="10" t="e">
        <f t="shared" si="6"/>
        <v>#DIV/0!</v>
      </c>
      <c r="U20" s="10" t="e">
        <f t="shared" si="7"/>
        <v>#DIV/0!</v>
      </c>
      <c r="V20" s="10">
        <v>0</v>
      </c>
      <c r="W20" s="10">
        <v>0</v>
      </c>
      <c r="X20" s="10">
        <v>-7.1999999999999995E-2</v>
      </c>
      <c r="Y20" s="10">
        <v>-0.23200000000000001</v>
      </c>
      <c r="Z20" s="10">
        <v>-0.16</v>
      </c>
      <c r="AA20" s="10">
        <v>8.091800000000001</v>
      </c>
      <c r="AB20" s="10" t="s">
        <v>51</v>
      </c>
      <c r="AC20" s="10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52</v>
      </c>
      <c r="B21" s="13" t="s">
        <v>32</v>
      </c>
      <c r="C21" s="13"/>
      <c r="D21" s="13">
        <v>53.33</v>
      </c>
      <c r="E21" s="13">
        <v>53.33</v>
      </c>
      <c r="F21" s="13"/>
      <c r="G21" s="14">
        <v>0</v>
      </c>
      <c r="H21" s="1">
        <f>VLOOKUP(A21,[1]Лист1!$B:$I,8,0)</f>
        <v>60</v>
      </c>
      <c r="I21" s="13" t="s">
        <v>33</v>
      </c>
      <c r="J21" s="13">
        <v>53.33</v>
      </c>
      <c r="K21" s="13">
        <f t="shared" si="2"/>
        <v>0</v>
      </c>
      <c r="L21" s="13">
        <f t="shared" si="3"/>
        <v>0</v>
      </c>
      <c r="M21" s="13">
        <v>53.33</v>
      </c>
      <c r="N21" s="13"/>
      <c r="O21" s="13"/>
      <c r="P21" s="13">
        <f t="shared" si="4"/>
        <v>0</v>
      </c>
      <c r="Q21" s="15"/>
      <c r="R21" s="15"/>
      <c r="S21" s="13"/>
      <c r="T21" s="13" t="e">
        <f t="shared" si="6"/>
        <v>#DIV/0!</v>
      </c>
      <c r="U21" s="13" t="e">
        <f t="shared" si="7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 t="s">
        <v>39</v>
      </c>
      <c r="AC21" s="13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32</v>
      </c>
      <c r="C22" s="1">
        <v>697.96500000000003</v>
      </c>
      <c r="D22" s="1">
        <v>672.94299999999998</v>
      </c>
      <c r="E22" s="1">
        <v>527.928</v>
      </c>
      <c r="F22" s="1">
        <v>761.17</v>
      </c>
      <c r="G22" s="6">
        <v>1</v>
      </c>
      <c r="H22" s="1">
        <f>VLOOKUP(A22,[1]Лист1!$B:$I,8,0)</f>
        <v>60</v>
      </c>
      <c r="I22" s="1" t="s">
        <v>33</v>
      </c>
      <c r="J22" s="1">
        <v>514.02</v>
      </c>
      <c r="K22" s="1">
        <f t="shared" si="2"/>
        <v>13.908000000000015</v>
      </c>
      <c r="L22" s="1">
        <f t="shared" si="3"/>
        <v>527.928</v>
      </c>
      <c r="M22" s="1"/>
      <c r="N22" s="1">
        <v>45.582000000000107</v>
      </c>
      <c r="O22" s="1">
        <v>312.43799999999982</v>
      </c>
      <c r="P22" s="1">
        <f t="shared" si="4"/>
        <v>105.5856</v>
      </c>
      <c r="Q22" s="5">
        <f t="shared" ref="Q22:Q29" si="10">11*P22-O22-N22-F22</f>
        <v>42.251600000000167</v>
      </c>
      <c r="R22" s="5"/>
      <c r="S22" s="1"/>
      <c r="T22" s="1">
        <f t="shared" si="6"/>
        <v>11.000000000000002</v>
      </c>
      <c r="U22" s="1">
        <f t="shared" si="7"/>
        <v>10.599835583640191</v>
      </c>
      <c r="V22" s="1">
        <v>108.05800000000001</v>
      </c>
      <c r="W22" s="1">
        <v>121.26300000000001</v>
      </c>
      <c r="X22" s="1">
        <v>125.011</v>
      </c>
      <c r="Y22" s="1">
        <v>89.950800000000001</v>
      </c>
      <c r="Z22" s="1">
        <v>84.6464</v>
      </c>
      <c r="AA22" s="1">
        <v>136.87459999999999</v>
      </c>
      <c r="AB22" s="1"/>
      <c r="AC22" s="1">
        <f t="shared" si="8"/>
        <v>42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264.61399999999998</v>
      </c>
      <c r="D23" s="1">
        <v>158.928</v>
      </c>
      <c r="E23" s="1">
        <v>225.02600000000001</v>
      </c>
      <c r="F23" s="1">
        <v>139.05799999999999</v>
      </c>
      <c r="G23" s="6">
        <v>1</v>
      </c>
      <c r="H23" s="1">
        <f>VLOOKUP(A23,[1]Лист1!$B:$I,8,0)</f>
        <v>60</v>
      </c>
      <c r="I23" s="1" t="s">
        <v>33</v>
      </c>
      <c r="J23" s="1">
        <v>202.97</v>
      </c>
      <c r="K23" s="1">
        <f t="shared" si="2"/>
        <v>22.056000000000012</v>
      </c>
      <c r="L23" s="1">
        <f t="shared" si="3"/>
        <v>225.02600000000001</v>
      </c>
      <c r="M23" s="1"/>
      <c r="N23" s="1">
        <v>108.2919999999999</v>
      </c>
      <c r="O23" s="1">
        <v>313.21199999999999</v>
      </c>
      <c r="P23" s="1">
        <f t="shared" si="4"/>
        <v>45.005200000000002</v>
      </c>
      <c r="Q23" s="5"/>
      <c r="R23" s="5"/>
      <c r="S23" s="1"/>
      <c r="T23" s="1">
        <f t="shared" si="6"/>
        <v>12.455494031800766</v>
      </c>
      <c r="U23" s="1">
        <f t="shared" si="7"/>
        <v>12.455494031800766</v>
      </c>
      <c r="V23" s="1">
        <v>52.63</v>
      </c>
      <c r="W23" s="1">
        <v>42.595999999999997</v>
      </c>
      <c r="X23" s="1">
        <v>41.499200000000002</v>
      </c>
      <c r="Y23" s="1">
        <v>48.694800000000001</v>
      </c>
      <c r="Z23" s="1">
        <v>47.313599999999987</v>
      </c>
      <c r="AA23" s="1">
        <v>50.7776</v>
      </c>
      <c r="AB23" s="1"/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169.636</v>
      </c>
      <c r="D24" s="1">
        <v>242.89500000000001</v>
      </c>
      <c r="E24" s="1">
        <v>206.697</v>
      </c>
      <c r="F24" s="1">
        <v>177.714</v>
      </c>
      <c r="G24" s="6">
        <v>1</v>
      </c>
      <c r="H24" s="1">
        <f>VLOOKUP(A24,[1]Лист1!$B:$I,8,0)</f>
        <v>60</v>
      </c>
      <c r="I24" s="1" t="s">
        <v>33</v>
      </c>
      <c r="J24" s="1">
        <v>193.33199999999999</v>
      </c>
      <c r="K24" s="1">
        <f t="shared" si="2"/>
        <v>13.365000000000009</v>
      </c>
      <c r="L24" s="1">
        <f t="shared" si="3"/>
        <v>148.69499999999999</v>
      </c>
      <c r="M24" s="1">
        <v>58.002000000000002</v>
      </c>
      <c r="N24" s="1">
        <v>74.542199999999951</v>
      </c>
      <c r="O24" s="1">
        <v>94.631199999999978</v>
      </c>
      <c r="P24" s="1">
        <f t="shared" si="4"/>
        <v>29.738999999999997</v>
      </c>
      <c r="Q24" s="5"/>
      <c r="R24" s="5"/>
      <c r="S24" s="1"/>
      <c r="T24" s="1">
        <f t="shared" si="6"/>
        <v>11.664393557281684</v>
      </c>
      <c r="U24" s="1">
        <f t="shared" si="7"/>
        <v>11.664393557281684</v>
      </c>
      <c r="V24" s="1">
        <v>32.731399999999987</v>
      </c>
      <c r="W24" s="1">
        <v>34.588200000000001</v>
      </c>
      <c r="X24" s="1">
        <v>33.368400000000001</v>
      </c>
      <c r="Y24" s="1">
        <v>33.543999999999997</v>
      </c>
      <c r="Z24" s="1">
        <v>33.877000000000002</v>
      </c>
      <c r="AA24" s="1">
        <v>38.991799999999998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244.34100000000001</v>
      </c>
      <c r="D25" s="1">
        <v>287.911</v>
      </c>
      <c r="E25" s="1">
        <v>192.178</v>
      </c>
      <c r="F25" s="1">
        <v>273.93599999999998</v>
      </c>
      <c r="G25" s="6">
        <v>1</v>
      </c>
      <c r="H25" s="1">
        <f>VLOOKUP(A25,[1]Лист1!$B:$I,8,0)</f>
        <v>60</v>
      </c>
      <c r="I25" s="1" t="s">
        <v>33</v>
      </c>
      <c r="J25" s="1">
        <v>182.39</v>
      </c>
      <c r="K25" s="1">
        <f t="shared" si="2"/>
        <v>9.7880000000000109</v>
      </c>
      <c r="L25" s="1">
        <f t="shared" si="3"/>
        <v>192.178</v>
      </c>
      <c r="M25" s="1"/>
      <c r="N25" s="1">
        <v>145.11739999999989</v>
      </c>
      <c r="O25" s="1">
        <v>95.525000000000205</v>
      </c>
      <c r="P25" s="1">
        <f t="shared" si="4"/>
        <v>38.435600000000001</v>
      </c>
      <c r="Q25" s="5"/>
      <c r="R25" s="5"/>
      <c r="S25" s="1"/>
      <c r="T25" s="1">
        <f t="shared" si="6"/>
        <v>13.388067312595616</v>
      </c>
      <c r="U25" s="1">
        <f t="shared" si="7"/>
        <v>13.388067312595616</v>
      </c>
      <c r="V25" s="1">
        <v>48.288400000000003</v>
      </c>
      <c r="W25" s="1">
        <v>54.958399999999997</v>
      </c>
      <c r="X25" s="1">
        <v>47.753</v>
      </c>
      <c r="Y25" s="1">
        <v>37.827599999999997</v>
      </c>
      <c r="Z25" s="1">
        <v>36.601199999999992</v>
      </c>
      <c r="AA25" s="1">
        <v>51.321000000000012</v>
      </c>
      <c r="AB25" s="1"/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65.808999999999997</v>
      </c>
      <c r="D26" s="1">
        <v>53.814</v>
      </c>
      <c r="E26" s="1">
        <v>83.421000000000006</v>
      </c>
      <c r="F26" s="1">
        <v>27.981000000000002</v>
      </c>
      <c r="G26" s="6">
        <v>1</v>
      </c>
      <c r="H26" s="1">
        <f>VLOOKUP(A26,[1]Лист1!$B:$I,8,0)</f>
        <v>35</v>
      </c>
      <c r="I26" s="1" t="s">
        <v>33</v>
      </c>
      <c r="J26" s="1">
        <v>89.8</v>
      </c>
      <c r="K26" s="1">
        <f t="shared" si="2"/>
        <v>-6.3789999999999907</v>
      </c>
      <c r="L26" s="1">
        <f t="shared" si="3"/>
        <v>83.421000000000006</v>
      </c>
      <c r="M26" s="1"/>
      <c r="N26" s="1">
        <v>10</v>
      </c>
      <c r="O26" s="1">
        <v>98.234999999999985</v>
      </c>
      <c r="P26" s="1">
        <f t="shared" si="4"/>
        <v>16.684200000000001</v>
      </c>
      <c r="Q26" s="5">
        <f t="shared" si="10"/>
        <v>47.31020000000003</v>
      </c>
      <c r="R26" s="5"/>
      <c r="S26" s="1"/>
      <c r="T26" s="1">
        <f t="shared" si="6"/>
        <v>11</v>
      </c>
      <c r="U26" s="1">
        <f t="shared" si="7"/>
        <v>8.1643710816221322</v>
      </c>
      <c r="V26" s="1">
        <v>14.7362</v>
      </c>
      <c r="W26" s="1">
        <v>10.936199999999999</v>
      </c>
      <c r="X26" s="1">
        <v>11.9152</v>
      </c>
      <c r="Y26" s="1">
        <v>11.7088</v>
      </c>
      <c r="Z26" s="1">
        <v>12.9702</v>
      </c>
      <c r="AA26" s="1">
        <v>11.634</v>
      </c>
      <c r="AB26" s="1"/>
      <c r="AC26" s="1">
        <f t="shared" si="8"/>
        <v>47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32</v>
      </c>
      <c r="C27" s="1">
        <v>77.063000000000002</v>
      </c>
      <c r="D27" s="1">
        <v>920.27300000000002</v>
      </c>
      <c r="E27" s="1">
        <v>288.03100000000001</v>
      </c>
      <c r="F27" s="1">
        <v>265.62799999999999</v>
      </c>
      <c r="G27" s="6">
        <v>1</v>
      </c>
      <c r="H27" s="1">
        <f>VLOOKUP(A27,[1]Лист1!$B:$I,8,0)</f>
        <v>30</v>
      </c>
      <c r="I27" s="1" t="s">
        <v>33</v>
      </c>
      <c r="J27" s="1">
        <v>310.32</v>
      </c>
      <c r="K27" s="1">
        <f t="shared" si="2"/>
        <v>-22.288999999999987</v>
      </c>
      <c r="L27" s="1">
        <f t="shared" si="3"/>
        <v>99.711000000000013</v>
      </c>
      <c r="M27" s="1">
        <v>188.32</v>
      </c>
      <c r="N27" s="1"/>
      <c r="O27" s="1"/>
      <c r="P27" s="1">
        <f t="shared" si="4"/>
        <v>19.942200000000003</v>
      </c>
      <c r="Q27" s="5"/>
      <c r="R27" s="5"/>
      <c r="S27" s="1"/>
      <c r="T27" s="1">
        <f t="shared" si="6"/>
        <v>13.319894495090809</v>
      </c>
      <c r="U27" s="1">
        <f t="shared" si="7"/>
        <v>13.319894495090809</v>
      </c>
      <c r="V27" s="1">
        <v>21.75040000000001</v>
      </c>
      <c r="W27" s="1">
        <v>33.339200000000012</v>
      </c>
      <c r="X27" s="1">
        <v>39.850799999999992</v>
      </c>
      <c r="Y27" s="1">
        <v>26.00139999999999</v>
      </c>
      <c r="Z27" s="1">
        <v>17.79679999999998</v>
      </c>
      <c r="AA27" s="1">
        <v>1.275399999999999</v>
      </c>
      <c r="AB27" s="1"/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200.71600000000001</v>
      </c>
      <c r="D28" s="1">
        <v>1453.623</v>
      </c>
      <c r="E28" s="1">
        <v>953.39200000000005</v>
      </c>
      <c r="F28" s="1">
        <v>259.01799999999997</v>
      </c>
      <c r="G28" s="6">
        <v>1</v>
      </c>
      <c r="H28" s="1">
        <f>VLOOKUP(A28,[1]Лист1!$B:$I,8,0)</f>
        <v>30</v>
      </c>
      <c r="I28" s="1" t="s">
        <v>33</v>
      </c>
      <c r="J28" s="1">
        <v>950.85500000000002</v>
      </c>
      <c r="K28" s="1">
        <f t="shared" si="2"/>
        <v>2.5370000000000346</v>
      </c>
      <c r="L28" s="1">
        <f t="shared" si="3"/>
        <v>248.73700000000008</v>
      </c>
      <c r="M28" s="1">
        <v>704.65499999999997</v>
      </c>
      <c r="N28" s="1">
        <v>57.133400000000172</v>
      </c>
      <c r="O28" s="1">
        <v>126.89660000000001</v>
      </c>
      <c r="P28" s="1">
        <f t="shared" si="4"/>
        <v>49.747400000000013</v>
      </c>
      <c r="Q28" s="5">
        <f t="shared" si="10"/>
        <v>104.17339999999996</v>
      </c>
      <c r="R28" s="5"/>
      <c r="S28" s="1"/>
      <c r="T28" s="1">
        <f t="shared" si="6"/>
        <v>11</v>
      </c>
      <c r="U28" s="1">
        <f t="shared" si="7"/>
        <v>8.9059528739190394</v>
      </c>
      <c r="V28" s="1">
        <v>48.264600000000023</v>
      </c>
      <c r="W28" s="1">
        <v>52.396800000000013</v>
      </c>
      <c r="X28" s="1">
        <v>55.285999999999987</v>
      </c>
      <c r="Y28" s="1">
        <v>50.001400000000011</v>
      </c>
      <c r="Z28" s="1">
        <v>50.011600000000001</v>
      </c>
      <c r="AA28" s="1">
        <v>53.009999999999991</v>
      </c>
      <c r="AB28" s="1"/>
      <c r="AC28" s="1">
        <f t="shared" si="8"/>
        <v>104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32</v>
      </c>
      <c r="C29" s="1">
        <v>547.34100000000001</v>
      </c>
      <c r="D29" s="1">
        <v>176.89699999999999</v>
      </c>
      <c r="E29" s="1">
        <v>358.24799999999999</v>
      </c>
      <c r="F29" s="1">
        <v>318.637</v>
      </c>
      <c r="G29" s="6">
        <v>1</v>
      </c>
      <c r="H29" s="1">
        <f>VLOOKUP(A29,[1]Лист1!$B:$I,8,0)</f>
        <v>30</v>
      </c>
      <c r="I29" s="1" t="s">
        <v>33</v>
      </c>
      <c r="J29" s="1">
        <v>350.899</v>
      </c>
      <c r="K29" s="1">
        <f t="shared" si="2"/>
        <v>7.3489999999999895</v>
      </c>
      <c r="L29" s="1">
        <f t="shared" si="3"/>
        <v>302.54899999999998</v>
      </c>
      <c r="M29" s="1">
        <v>55.698999999999998</v>
      </c>
      <c r="N29" s="1"/>
      <c r="O29" s="1">
        <v>228.33199999999991</v>
      </c>
      <c r="P29" s="1">
        <f t="shared" si="4"/>
        <v>60.509799999999998</v>
      </c>
      <c r="Q29" s="5">
        <f t="shared" si="10"/>
        <v>118.63880000000012</v>
      </c>
      <c r="R29" s="5"/>
      <c r="S29" s="1"/>
      <c r="T29" s="1">
        <f t="shared" si="6"/>
        <v>11</v>
      </c>
      <c r="U29" s="1">
        <f t="shared" si="7"/>
        <v>9.0393456927638152</v>
      </c>
      <c r="V29" s="1">
        <v>59.505000000000003</v>
      </c>
      <c r="W29" s="1">
        <v>27.838799999999999</v>
      </c>
      <c r="X29" s="1">
        <v>22.575800000000001</v>
      </c>
      <c r="Y29" s="1">
        <v>63.135200000000012</v>
      </c>
      <c r="Z29" s="1">
        <v>71.475199999999987</v>
      </c>
      <c r="AA29" s="1">
        <v>48.413200000000003</v>
      </c>
      <c r="AB29" s="1"/>
      <c r="AC29" s="1">
        <f t="shared" si="8"/>
        <v>119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61</v>
      </c>
      <c r="B30" s="13" t="s">
        <v>32</v>
      </c>
      <c r="C30" s="13"/>
      <c r="D30" s="13"/>
      <c r="E30" s="13"/>
      <c r="F30" s="13"/>
      <c r="G30" s="14">
        <v>0</v>
      </c>
      <c r="H30" s="1">
        <f>VLOOKUP(A30,[1]Лист1!$B:$I,8,0)</f>
        <v>45</v>
      </c>
      <c r="I30" s="13" t="s">
        <v>33</v>
      </c>
      <c r="J30" s="13"/>
      <c r="K30" s="13">
        <f t="shared" si="2"/>
        <v>0</v>
      </c>
      <c r="L30" s="13">
        <f t="shared" si="3"/>
        <v>0</v>
      </c>
      <c r="M30" s="13"/>
      <c r="N30" s="13"/>
      <c r="O30" s="13"/>
      <c r="P30" s="13">
        <f t="shared" si="4"/>
        <v>0</v>
      </c>
      <c r="Q30" s="15"/>
      <c r="R30" s="15"/>
      <c r="S30" s="13"/>
      <c r="T30" s="13" t="e">
        <f t="shared" si="6"/>
        <v>#DIV/0!</v>
      </c>
      <c r="U30" s="13" t="e">
        <f t="shared" si="7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39</v>
      </c>
      <c r="AC30" s="13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62</v>
      </c>
      <c r="B31" s="13" t="s">
        <v>32</v>
      </c>
      <c r="C31" s="13"/>
      <c r="D31" s="13"/>
      <c r="E31" s="13"/>
      <c r="F31" s="13"/>
      <c r="G31" s="14">
        <v>0</v>
      </c>
      <c r="H31" s="1">
        <f>VLOOKUP(A31,[1]Лист1!$B:$I,8,0)</f>
        <v>40</v>
      </c>
      <c r="I31" s="13" t="s">
        <v>33</v>
      </c>
      <c r="J31" s="13"/>
      <c r="K31" s="13">
        <f t="shared" si="2"/>
        <v>0</v>
      </c>
      <c r="L31" s="13">
        <f t="shared" si="3"/>
        <v>0</v>
      </c>
      <c r="M31" s="13"/>
      <c r="N31" s="13"/>
      <c r="O31" s="13"/>
      <c r="P31" s="13">
        <f t="shared" si="4"/>
        <v>0</v>
      </c>
      <c r="Q31" s="15"/>
      <c r="R31" s="15"/>
      <c r="S31" s="13"/>
      <c r="T31" s="13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39</v>
      </c>
      <c r="AC31" s="13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32</v>
      </c>
      <c r="C32" s="1">
        <v>686.20799999999997</v>
      </c>
      <c r="D32" s="1">
        <v>1019.246</v>
      </c>
      <c r="E32" s="1">
        <v>668.56799999999998</v>
      </c>
      <c r="F32" s="1">
        <v>507.20600000000002</v>
      </c>
      <c r="G32" s="6">
        <v>1</v>
      </c>
      <c r="H32" s="1">
        <f>VLOOKUP(A32,[1]Лист1!$B:$I,8,0)</f>
        <v>40</v>
      </c>
      <c r="I32" s="1" t="s">
        <v>33</v>
      </c>
      <c r="J32" s="1">
        <v>675.09900000000005</v>
      </c>
      <c r="K32" s="1">
        <f t="shared" si="2"/>
        <v>-6.5310000000000628</v>
      </c>
      <c r="L32" s="1">
        <f t="shared" si="3"/>
        <v>563.26900000000001</v>
      </c>
      <c r="M32" s="1">
        <v>105.29900000000001</v>
      </c>
      <c r="N32" s="1">
        <v>199.08199999999999</v>
      </c>
      <c r="O32" s="1">
        <v>358.18227999999988</v>
      </c>
      <c r="P32" s="1">
        <f t="shared" si="4"/>
        <v>112.6538</v>
      </c>
      <c r="Q32" s="5">
        <f t="shared" ref="Q32:Q38" si="11">11*P32-O32-N32-F32</f>
        <v>174.72152000000017</v>
      </c>
      <c r="R32" s="5"/>
      <c r="S32" s="1"/>
      <c r="T32" s="1">
        <f t="shared" si="6"/>
        <v>11</v>
      </c>
      <c r="U32" s="1">
        <f t="shared" si="7"/>
        <v>9.4490401566569435</v>
      </c>
      <c r="V32" s="1">
        <v>113.14319999999999</v>
      </c>
      <c r="W32" s="1">
        <v>115.086</v>
      </c>
      <c r="X32" s="1">
        <v>118.0454</v>
      </c>
      <c r="Y32" s="1">
        <v>125.7516</v>
      </c>
      <c r="Z32" s="1">
        <v>127.3128</v>
      </c>
      <c r="AA32" s="1">
        <v>140.0412</v>
      </c>
      <c r="AB32" s="1"/>
      <c r="AC32" s="1">
        <f t="shared" si="8"/>
        <v>175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232.322</v>
      </c>
      <c r="D33" s="1">
        <v>152.15</v>
      </c>
      <c r="E33" s="1">
        <v>187.864</v>
      </c>
      <c r="F33" s="1">
        <v>150.40799999999999</v>
      </c>
      <c r="G33" s="6">
        <v>1</v>
      </c>
      <c r="H33" s="1">
        <f>VLOOKUP(A33,[1]Лист1!$B:$I,8,0)</f>
        <v>40</v>
      </c>
      <c r="I33" s="1" t="s">
        <v>33</v>
      </c>
      <c r="J33" s="1">
        <v>182.7</v>
      </c>
      <c r="K33" s="1">
        <f t="shared" si="2"/>
        <v>5.1640000000000157</v>
      </c>
      <c r="L33" s="1">
        <f t="shared" si="3"/>
        <v>187.864</v>
      </c>
      <c r="M33" s="1"/>
      <c r="N33" s="1">
        <v>64.004799999999818</v>
      </c>
      <c r="O33" s="1">
        <v>160.07920000000021</v>
      </c>
      <c r="P33" s="1">
        <f t="shared" si="4"/>
        <v>37.572800000000001</v>
      </c>
      <c r="Q33" s="5">
        <f t="shared" si="11"/>
        <v>38.808799999999962</v>
      </c>
      <c r="R33" s="5"/>
      <c r="S33" s="1"/>
      <c r="T33" s="1">
        <f t="shared" si="6"/>
        <v>11</v>
      </c>
      <c r="U33" s="1">
        <f t="shared" si="7"/>
        <v>9.9671038623685213</v>
      </c>
      <c r="V33" s="1">
        <v>40.479599999999998</v>
      </c>
      <c r="W33" s="1">
        <v>36.980400000000003</v>
      </c>
      <c r="X33" s="1">
        <v>38.626399999999997</v>
      </c>
      <c r="Y33" s="1">
        <v>43.554400000000001</v>
      </c>
      <c r="Z33" s="1">
        <v>42.469999999999992</v>
      </c>
      <c r="AA33" s="1">
        <v>44.410000000000011</v>
      </c>
      <c r="AB33" s="1"/>
      <c r="AC33" s="1">
        <f t="shared" si="8"/>
        <v>39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32</v>
      </c>
      <c r="C34" s="1">
        <v>53.277000000000001</v>
      </c>
      <c r="D34" s="1">
        <v>121.419</v>
      </c>
      <c r="E34" s="1">
        <v>43.948999999999998</v>
      </c>
      <c r="F34" s="1">
        <v>115.253</v>
      </c>
      <c r="G34" s="6">
        <v>1</v>
      </c>
      <c r="H34" s="1">
        <f>VLOOKUP(A34,[1]Лист1!$B:$I,8,0)</f>
        <v>45</v>
      </c>
      <c r="I34" s="1" t="s">
        <v>33</v>
      </c>
      <c r="J34" s="1">
        <v>42</v>
      </c>
      <c r="K34" s="1">
        <f t="shared" si="2"/>
        <v>1.9489999999999981</v>
      </c>
      <c r="L34" s="1">
        <f t="shared" si="3"/>
        <v>43.948999999999998</v>
      </c>
      <c r="M34" s="1"/>
      <c r="N34" s="1">
        <v>28.74179999999998</v>
      </c>
      <c r="O34" s="1"/>
      <c r="P34" s="1">
        <f t="shared" si="4"/>
        <v>8.7897999999999996</v>
      </c>
      <c r="Q34" s="5"/>
      <c r="R34" s="5"/>
      <c r="S34" s="1"/>
      <c r="T34" s="1">
        <f t="shared" si="6"/>
        <v>16.38203372090377</v>
      </c>
      <c r="U34" s="1">
        <f t="shared" si="7"/>
        <v>16.38203372090377</v>
      </c>
      <c r="V34" s="1">
        <v>9.6592000000000002</v>
      </c>
      <c r="W34" s="1">
        <v>16.1508</v>
      </c>
      <c r="X34" s="1">
        <v>16.386600000000001</v>
      </c>
      <c r="Y34" s="1">
        <v>12.0092</v>
      </c>
      <c r="Z34" s="1">
        <v>11.9016</v>
      </c>
      <c r="AA34" s="1">
        <v>12.020799999999999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32</v>
      </c>
      <c r="C35" s="1">
        <v>72.096999999999994</v>
      </c>
      <c r="D35" s="1">
        <v>0.36699999999999999</v>
      </c>
      <c r="E35" s="1">
        <v>46.863999999999997</v>
      </c>
      <c r="F35" s="1">
        <v>11.468</v>
      </c>
      <c r="G35" s="6">
        <v>1</v>
      </c>
      <c r="H35" s="1">
        <f>VLOOKUP(A35,[1]Лист1!$B:$I,8,0)</f>
        <v>30</v>
      </c>
      <c r="I35" s="1" t="s">
        <v>33</v>
      </c>
      <c r="J35" s="1">
        <v>45.2</v>
      </c>
      <c r="K35" s="1">
        <f t="shared" si="2"/>
        <v>1.6639999999999944</v>
      </c>
      <c r="L35" s="1">
        <f t="shared" si="3"/>
        <v>46.863999999999997</v>
      </c>
      <c r="M35" s="1"/>
      <c r="N35" s="1">
        <v>22.14889999999998</v>
      </c>
      <c r="O35" s="1">
        <v>69.291100000000014</v>
      </c>
      <c r="P35" s="1">
        <f t="shared" si="4"/>
        <v>9.3727999999999998</v>
      </c>
      <c r="Q35" s="5"/>
      <c r="R35" s="5"/>
      <c r="S35" s="1"/>
      <c r="T35" s="1">
        <f t="shared" si="6"/>
        <v>10.979429839535676</v>
      </c>
      <c r="U35" s="1">
        <f t="shared" si="7"/>
        <v>10.979429839535676</v>
      </c>
      <c r="V35" s="1">
        <v>10.6798</v>
      </c>
      <c r="W35" s="1">
        <v>8.2277999999999984</v>
      </c>
      <c r="X35" s="1">
        <v>6.6747999999999994</v>
      </c>
      <c r="Y35" s="1">
        <v>8.0036000000000005</v>
      </c>
      <c r="Z35" s="1">
        <v>10.063599999999999</v>
      </c>
      <c r="AA35" s="1">
        <v>13.5966</v>
      </c>
      <c r="AB35" s="1"/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32</v>
      </c>
      <c r="C36" s="1">
        <v>357.63900000000001</v>
      </c>
      <c r="D36" s="1">
        <v>439.15499999999997</v>
      </c>
      <c r="E36" s="1">
        <v>309.48</v>
      </c>
      <c r="F36" s="1">
        <v>417.59399999999999</v>
      </c>
      <c r="G36" s="6">
        <v>1</v>
      </c>
      <c r="H36" s="1">
        <f>VLOOKUP(A36,[1]Лист1!$B:$I,8,0)</f>
        <v>50</v>
      </c>
      <c r="I36" s="1" t="s">
        <v>33</v>
      </c>
      <c r="J36" s="1">
        <v>308.3</v>
      </c>
      <c r="K36" s="1">
        <f t="shared" si="2"/>
        <v>1.1800000000000068</v>
      </c>
      <c r="L36" s="1">
        <f t="shared" si="3"/>
        <v>309.48</v>
      </c>
      <c r="M36" s="1"/>
      <c r="N36" s="1">
        <v>161.43039999999999</v>
      </c>
      <c r="O36" s="1">
        <v>52.860720000000128</v>
      </c>
      <c r="P36" s="1">
        <f t="shared" si="4"/>
        <v>61.896000000000001</v>
      </c>
      <c r="Q36" s="5">
        <f t="shared" si="11"/>
        <v>48.970879999999909</v>
      </c>
      <c r="R36" s="5"/>
      <c r="S36" s="1"/>
      <c r="T36" s="1">
        <f t="shared" si="6"/>
        <v>11</v>
      </c>
      <c r="U36" s="1">
        <f t="shared" si="7"/>
        <v>10.20881995605532</v>
      </c>
      <c r="V36" s="1">
        <v>65.427800000000005</v>
      </c>
      <c r="W36" s="1">
        <v>77.504400000000004</v>
      </c>
      <c r="X36" s="1">
        <v>75.805599999999998</v>
      </c>
      <c r="Y36" s="1">
        <v>59.394199999999998</v>
      </c>
      <c r="Z36" s="1">
        <v>50.877800000000001</v>
      </c>
      <c r="AA36" s="1">
        <v>84.154399999999995</v>
      </c>
      <c r="AB36" s="1"/>
      <c r="AC36" s="1">
        <f t="shared" si="8"/>
        <v>49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32</v>
      </c>
      <c r="C37" s="1">
        <v>255.751</v>
      </c>
      <c r="D37" s="1">
        <v>241.959</v>
      </c>
      <c r="E37" s="1">
        <v>228.25</v>
      </c>
      <c r="F37" s="1">
        <v>219.33099999999999</v>
      </c>
      <c r="G37" s="6">
        <v>1</v>
      </c>
      <c r="H37" s="1">
        <f>VLOOKUP(A37,[1]Лист1!$B:$I,8,0)</f>
        <v>50</v>
      </c>
      <c r="I37" s="1" t="s">
        <v>33</v>
      </c>
      <c r="J37" s="1">
        <v>236.619</v>
      </c>
      <c r="K37" s="1">
        <f t="shared" si="2"/>
        <v>-8.3689999999999998</v>
      </c>
      <c r="L37" s="1">
        <f t="shared" si="3"/>
        <v>176.43099999999998</v>
      </c>
      <c r="M37" s="1">
        <v>51.819000000000003</v>
      </c>
      <c r="N37" s="1">
        <v>73.546000000000021</v>
      </c>
      <c r="O37" s="1">
        <v>54.01272000000003</v>
      </c>
      <c r="P37" s="1">
        <f t="shared" si="4"/>
        <v>35.286199999999994</v>
      </c>
      <c r="Q37" s="5">
        <f t="shared" si="11"/>
        <v>41.258479999999878</v>
      </c>
      <c r="R37" s="5"/>
      <c r="S37" s="1"/>
      <c r="T37" s="1">
        <f t="shared" si="6"/>
        <v>10.999999999999998</v>
      </c>
      <c r="U37" s="1">
        <f t="shared" si="7"/>
        <v>9.8307474310070244</v>
      </c>
      <c r="V37" s="1">
        <v>36.401800000000001</v>
      </c>
      <c r="W37" s="1">
        <v>42.399000000000001</v>
      </c>
      <c r="X37" s="1">
        <v>43.011000000000003</v>
      </c>
      <c r="Y37" s="1">
        <v>46.671999999999997</v>
      </c>
      <c r="Z37" s="1">
        <v>47.281999999999996</v>
      </c>
      <c r="AA37" s="1">
        <v>56.666600000000003</v>
      </c>
      <c r="AB37" s="1"/>
      <c r="AC37" s="1">
        <f t="shared" si="8"/>
        <v>41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32</v>
      </c>
      <c r="C38" s="1">
        <v>175.72499999999999</v>
      </c>
      <c r="D38" s="1">
        <v>212.40700000000001</v>
      </c>
      <c r="E38" s="1">
        <v>154.922</v>
      </c>
      <c r="F38" s="1">
        <v>202.38</v>
      </c>
      <c r="G38" s="6">
        <v>1</v>
      </c>
      <c r="H38" s="1">
        <f>VLOOKUP(A38,[1]Лист1!$B:$I,8,0)</f>
        <v>50</v>
      </c>
      <c r="I38" s="1" t="s">
        <v>33</v>
      </c>
      <c r="J38" s="1">
        <v>163.679</v>
      </c>
      <c r="K38" s="1">
        <f t="shared" ref="K38:K69" si="12">E38-J38</f>
        <v>-8.757000000000005</v>
      </c>
      <c r="L38" s="1">
        <f t="shared" si="3"/>
        <v>120.143</v>
      </c>
      <c r="M38" s="1">
        <v>34.779000000000003</v>
      </c>
      <c r="N38" s="1">
        <v>50.082400000000121</v>
      </c>
      <c r="O38" s="1"/>
      <c r="P38" s="1">
        <f t="shared" si="4"/>
        <v>24.028600000000001</v>
      </c>
      <c r="Q38" s="5">
        <f t="shared" si="11"/>
        <v>11.852199999999868</v>
      </c>
      <c r="R38" s="5"/>
      <c r="S38" s="1"/>
      <c r="T38" s="1">
        <f t="shared" si="6"/>
        <v>10.999999999999998</v>
      </c>
      <c r="U38" s="1">
        <f t="shared" si="7"/>
        <v>10.506746127531363</v>
      </c>
      <c r="V38" s="1">
        <v>24.702999999999999</v>
      </c>
      <c r="W38" s="1">
        <v>33.292400000000001</v>
      </c>
      <c r="X38" s="1">
        <v>33.903599999999997</v>
      </c>
      <c r="Y38" s="1">
        <v>28.261199999999999</v>
      </c>
      <c r="Z38" s="1">
        <v>29.858799999999999</v>
      </c>
      <c r="AA38" s="1">
        <v>38.774999999999999</v>
      </c>
      <c r="AB38" s="1"/>
      <c r="AC38" s="1">
        <f t="shared" si="8"/>
        <v>12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70</v>
      </c>
      <c r="B39" s="10" t="s">
        <v>32</v>
      </c>
      <c r="C39" s="10"/>
      <c r="D39" s="10">
        <v>34.67</v>
      </c>
      <c r="E39" s="10"/>
      <c r="F39" s="10"/>
      <c r="G39" s="11">
        <v>0</v>
      </c>
      <c r="H39" s="10" t="e">
        <v>#N/A</v>
      </c>
      <c r="I39" s="10" t="s">
        <v>50</v>
      </c>
      <c r="J39" s="10"/>
      <c r="K39" s="10">
        <f t="shared" si="12"/>
        <v>0</v>
      </c>
      <c r="L39" s="10">
        <f t="shared" si="3"/>
        <v>0</v>
      </c>
      <c r="M39" s="10"/>
      <c r="N39" s="10"/>
      <c r="O39" s="10"/>
      <c r="P39" s="10">
        <f t="shared" si="4"/>
        <v>0</v>
      </c>
      <c r="Q39" s="12"/>
      <c r="R39" s="12"/>
      <c r="S39" s="10"/>
      <c r="T39" s="10" t="e">
        <f t="shared" si="6"/>
        <v>#DIV/0!</v>
      </c>
      <c r="U39" s="10" t="e">
        <f t="shared" si="7"/>
        <v>#DIV/0!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/>
      <c r="AC39" s="10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38</v>
      </c>
      <c r="C40" s="1">
        <v>276</v>
      </c>
      <c r="D40" s="1">
        <v>1079</v>
      </c>
      <c r="E40" s="1">
        <v>629</v>
      </c>
      <c r="F40" s="1">
        <v>576</v>
      </c>
      <c r="G40" s="6">
        <v>0.4</v>
      </c>
      <c r="H40" s="1">
        <f>VLOOKUP(A40,[1]Лист1!$B:$I,8,0)</f>
        <v>45</v>
      </c>
      <c r="I40" s="1" t="s">
        <v>33</v>
      </c>
      <c r="J40" s="1">
        <v>670</v>
      </c>
      <c r="K40" s="1">
        <f t="shared" si="12"/>
        <v>-41</v>
      </c>
      <c r="L40" s="1">
        <f t="shared" si="3"/>
        <v>269</v>
      </c>
      <c r="M40" s="1">
        <v>360</v>
      </c>
      <c r="N40" s="1">
        <v>334.2000000000001</v>
      </c>
      <c r="O40" s="1"/>
      <c r="P40" s="1">
        <f t="shared" si="4"/>
        <v>53.8</v>
      </c>
      <c r="Q40" s="5"/>
      <c r="R40" s="5"/>
      <c r="S40" s="1"/>
      <c r="T40" s="1">
        <f t="shared" si="6"/>
        <v>16.918215613382902</v>
      </c>
      <c r="U40" s="1">
        <f t="shared" si="7"/>
        <v>16.918215613382902</v>
      </c>
      <c r="V40" s="1">
        <v>68.2</v>
      </c>
      <c r="W40" s="1">
        <v>106.2</v>
      </c>
      <c r="X40" s="1">
        <v>98</v>
      </c>
      <c r="Y40" s="1">
        <v>83.2</v>
      </c>
      <c r="Z40" s="1">
        <v>77</v>
      </c>
      <c r="AA40" s="1">
        <v>93.6</v>
      </c>
      <c r="AB40" s="1"/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72</v>
      </c>
      <c r="B41" s="13" t="s">
        <v>38</v>
      </c>
      <c r="C41" s="13"/>
      <c r="D41" s="13"/>
      <c r="E41" s="13"/>
      <c r="F41" s="13"/>
      <c r="G41" s="14">
        <v>0</v>
      </c>
      <c r="H41" s="1">
        <f>VLOOKUP(A41,[1]Лист1!$B:$I,8,0)</f>
        <v>50</v>
      </c>
      <c r="I41" s="13" t="s">
        <v>33</v>
      </c>
      <c r="J41" s="13"/>
      <c r="K41" s="13">
        <f t="shared" si="12"/>
        <v>0</v>
      </c>
      <c r="L41" s="13">
        <f t="shared" si="3"/>
        <v>0</v>
      </c>
      <c r="M41" s="13"/>
      <c r="N41" s="13"/>
      <c r="O41" s="13"/>
      <c r="P41" s="13">
        <f t="shared" si="4"/>
        <v>0</v>
      </c>
      <c r="Q41" s="15"/>
      <c r="R41" s="15"/>
      <c r="S41" s="13"/>
      <c r="T41" s="13" t="e">
        <f t="shared" si="6"/>
        <v>#DIV/0!</v>
      </c>
      <c r="U41" s="13" t="e">
        <f t="shared" si="7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39</v>
      </c>
      <c r="AC41" s="13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38</v>
      </c>
      <c r="C42" s="1">
        <v>554</v>
      </c>
      <c r="D42" s="1">
        <v>985</v>
      </c>
      <c r="E42" s="1">
        <v>991</v>
      </c>
      <c r="F42" s="1">
        <v>438</v>
      </c>
      <c r="G42" s="6">
        <v>0.4</v>
      </c>
      <c r="H42" s="1">
        <f>VLOOKUP(A42,[1]Лист1!$B:$I,8,0)</f>
        <v>45</v>
      </c>
      <c r="I42" s="1" t="s">
        <v>33</v>
      </c>
      <c r="J42" s="1">
        <v>996</v>
      </c>
      <c r="K42" s="1">
        <f t="shared" si="12"/>
        <v>-5</v>
      </c>
      <c r="L42" s="1">
        <f t="shared" si="3"/>
        <v>451</v>
      </c>
      <c r="M42" s="1">
        <v>540</v>
      </c>
      <c r="N42" s="1">
        <v>182.2</v>
      </c>
      <c r="O42" s="1">
        <v>339.2</v>
      </c>
      <c r="P42" s="1">
        <f t="shared" si="4"/>
        <v>90.2</v>
      </c>
      <c r="Q42" s="5">
        <f>11*P42-O42-N42-F42</f>
        <v>32.800000000000011</v>
      </c>
      <c r="R42" s="5"/>
      <c r="S42" s="1"/>
      <c r="T42" s="1">
        <f t="shared" si="6"/>
        <v>11</v>
      </c>
      <c r="U42" s="1">
        <f t="shared" si="7"/>
        <v>10.636363636363637</v>
      </c>
      <c r="V42" s="1">
        <v>94.4</v>
      </c>
      <c r="W42" s="1">
        <v>98.2</v>
      </c>
      <c r="X42" s="1">
        <v>99.8</v>
      </c>
      <c r="Y42" s="1">
        <v>112.8</v>
      </c>
      <c r="Z42" s="1">
        <v>104.6</v>
      </c>
      <c r="AA42" s="1">
        <v>98.4</v>
      </c>
      <c r="AB42" s="1"/>
      <c r="AC42" s="1">
        <f t="shared" si="8"/>
        <v>13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74</v>
      </c>
      <c r="B43" s="13" t="s">
        <v>32</v>
      </c>
      <c r="C43" s="13"/>
      <c r="D43" s="13"/>
      <c r="E43" s="13"/>
      <c r="F43" s="13"/>
      <c r="G43" s="14">
        <v>0</v>
      </c>
      <c r="H43" s="1">
        <f>VLOOKUP(A43,[1]Лист1!$B:$I,8,0)</f>
        <v>45</v>
      </c>
      <c r="I43" s="13" t="s">
        <v>33</v>
      </c>
      <c r="J43" s="13"/>
      <c r="K43" s="13">
        <f t="shared" si="12"/>
        <v>0</v>
      </c>
      <c r="L43" s="13">
        <f t="shared" si="3"/>
        <v>0</v>
      </c>
      <c r="M43" s="13"/>
      <c r="N43" s="13"/>
      <c r="O43" s="13"/>
      <c r="P43" s="13">
        <f t="shared" si="4"/>
        <v>0</v>
      </c>
      <c r="Q43" s="15"/>
      <c r="R43" s="15"/>
      <c r="S43" s="13"/>
      <c r="T43" s="13" t="e">
        <f t="shared" si="6"/>
        <v>#DIV/0!</v>
      </c>
      <c r="U43" s="13" t="e">
        <f t="shared" si="7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39</v>
      </c>
      <c r="AC43" s="13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75</v>
      </c>
      <c r="B44" s="13" t="s">
        <v>38</v>
      </c>
      <c r="C44" s="13"/>
      <c r="D44" s="13"/>
      <c r="E44" s="13"/>
      <c r="F44" s="13"/>
      <c r="G44" s="14">
        <v>0</v>
      </c>
      <c r="H44" s="1">
        <f>VLOOKUP(A44,[1]Лист1!$B:$I,8,0)</f>
        <v>45</v>
      </c>
      <c r="I44" s="13" t="s">
        <v>33</v>
      </c>
      <c r="J44" s="13"/>
      <c r="K44" s="13">
        <f t="shared" si="12"/>
        <v>0</v>
      </c>
      <c r="L44" s="13">
        <f t="shared" si="3"/>
        <v>0</v>
      </c>
      <c r="M44" s="13"/>
      <c r="N44" s="13"/>
      <c r="O44" s="13"/>
      <c r="P44" s="13">
        <f t="shared" si="4"/>
        <v>0</v>
      </c>
      <c r="Q44" s="15"/>
      <c r="R44" s="15"/>
      <c r="S44" s="13"/>
      <c r="T44" s="13" t="e">
        <f t="shared" si="6"/>
        <v>#DIV/0!</v>
      </c>
      <c r="U44" s="13" t="e">
        <f t="shared" si="7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39</v>
      </c>
      <c r="AC44" s="13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76</v>
      </c>
      <c r="B45" s="13" t="s">
        <v>38</v>
      </c>
      <c r="C45" s="13"/>
      <c r="D45" s="13"/>
      <c r="E45" s="13"/>
      <c r="F45" s="13"/>
      <c r="G45" s="14">
        <v>0</v>
      </c>
      <c r="H45" s="1">
        <f>VLOOKUP(A45,[1]Лист1!$B:$I,8,0)</f>
        <v>40</v>
      </c>
      <c r="I45" s="13" t="s">
        <v>33</v>
      </c>
      <c r="J45" s="13"/>
      <c r="K45" s="13">
        <f t="shared" si="12"/>
        <v>0</v>
      </c>
      <c r="L45" s="13">
        <f t="shared" si="3"/>
        <v>0</v>
      </c>
      <c r="M45" s="13"/>
      <c r="N45" s="13"/>
      <c r="O45" s="13"/>
      <c r="P45" s="13">
        <f t="shared" si="4"/>
        <v>0</v>
      </c>
      <c r="Q45" s="15"/>
      <c r="R45" s="15"/>
      <c r="S45" s="13"/>
      <c r="T45" s="13" t="e">
        <f t="shared" si="6"/>
        <v>#DIV/0!</v>
      </c>
      <c r="U45" s="13" t="e">
        <f t="shared" si="7"/>
        <v>#DIV/0!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 t="s">
        <v>39</v>
      </c>
      <c r="AC45" s="13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32</v>
      </c>
      <c r="C46" s="1">
        <v>110.131</v>
      </c>
      <c r="D46" s="1">
        <v>277.02499999999998</v>
      </c>
      <c r="E46" s="1">
        <v>151.95699999999999</v>
      </c>
      <c r="F46" s="1">
        <v>201.416</v>
      </c>
      <c r="G46" s="6">
        <v>1</v>
      </c>
      <c r="H46" s="1">
        <f>VLOOKUP(A46,[1]Лист1!$B:$I,8,0)</f>
        <v>40</v>
      </c>
      <c r="I46" s="1" t="s">
        <v>33</v>
      </c>
      <c r="J46" s="1">
        <v>178.46299999999999</v>
      </c>
      <c r="K46" s="1">
        <f t="shared" si="12"/>
        <v>-26.506</v>
      </c>
      <c r="L46" s="1">
        <f t="shared" si="3"/>
        <v>101.294</v>
      </c>
      <c r="M46" s="1">
        <v>50.662999999999997</v>
      </c>
      <c r="N46" s="1">
        <v>29.453799999999859</v>
      </c>
      <c r="O46" s="1"/>
      <c r="P46" s="1">
        <f t="shared" si="4"/>
        <v>20.258800000000001</v>
      </c>
      <c r="Q46" s="5"/>
      <c r="R46" s="5"/>
      <c r="S46" s="1"/>
      <c r="T46" s="1">
        <f t="shared" si="6"/>
        <v>11.396025430923839</v>
      </c>
      <c r="U46" s="1">
        <f t="shared" si="7"/>
        <v>11.396025430923839</v>
      </c>
      <c r="V46" s="1">
        <v>19.864799999999999</v>
      </c>
      <c r="W46" s="1">
        <v>30.399799999999999</v>
      </c>
      <c r="X46" s="1">
        <v>32.937199999999997</v>
      </c>
      <c r="Y46" s="1">
        <v>20.602799999999991</v>
      </c>
      <c r="Z46" s="1">
        <v>19.883400000000002</v>
      </c>
      <c r="AA46" s="1">
        <v>31.177</v>
      </c>
      <c r="AB46" s="1"/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38</v>
      </c>
      <c r="C47" s="1">
        <v>184</v>
      </c>
      <c r="D47" s="1">
        <v>424</v>
      </c>
      <c r="E47" s="1">
        <v>242</v>
      </c>
      <c r="F47" s="1">
        <v>297</v>
      </c>
      <c r="G47" s="6">
        <v>0.4</v>
      </c>
      <c r="H47" s="1">
        <f>VLOOKUP(A47,[1]Лист1!$B:$I,8,0)</f>
        <v>40</v>
      </c>
      <c r="I47" s="1" t="s">
        <v>33</v>
      </c>
      <c r="J47" s="1">
        <v>265</v>
      </c>
      <c r="K47" s="1">
        <f t="shared" si="12"/>
        <v>-23</v>
      </c>
      <c r="L47" s="1">
        <f t="shared" si="3"/>
        <v>242</v>
      </c>
      <c r="M47" s="1"/>
      <c r="N47" s="1">
        <v>111.2</v>
      </c>
      <c r="O47" s="1">
        <v>33.800000000000011</v>
      </c>
      <c r="P47" s="1">
        <f t="shared" si="4"/>
        <v>48.4</v>
      </c>
      <c r="Q47" s="5">
        <f t="shared" ref="Q47:Q48" si="13">11*P47-O47-N47-F47</f>
        <v>90.399999999999977</v>
      </c>
      <c r="R47" s="5"/>
      <c r="S47" s="1"/>
      <c r="T47" s="1">
        <f t="shared" si="6"/>
        <v>11</v>
      </c>
      <c r="U47" s="1">
        <f t="shared" si="7"/>
        <v>9.1322314049586772</v>
      </c>
      <c r="V47" s="1">
        <v>50.2</v>
      </c>
      <c r="W47" s="1">
        <v>60.2</v>
      </c>
      <c r="X47" s="1">
        <v>62</v>
      </c>
      <c r="Y47" s="1">
        <v>55.2</v>
      </c>
      <c r="Z47" s="1">
        <v>50.4</v>
      </c>
      <c r="AA47" s="1">
        <v>53.6</v>
      </c>
      <c r="AB47" s="1"/>
      <c r="AC47" s="1">
        <f t="shared" si="8"/>
        <v>36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38</v>
      </c>
      <c r="C48" s="1">
        <v>207</v>
      </c>
      <c r="D48" s="1">
        <v>540</v>
      </c>
      <c r="E48" s="1">
        <v>288</v>
      </c>
      <c r="F48" s="1">
        <v>385</v>
      </c>
      <c r="G48" s="6">
        <v>0.4</v>
      </c>
      <c r="H48" s="1">
        <f>VLOOKUP(A48,[1]Лист1!$B:$I,8,0)</f>
        <v>45</v>
      </c>
      <c r="I48" s="1" t="s">
        <v>33</v>
      </c>
      <c r="J48" s="1">
        <v>289</v>
      </c>
      <c r="K48" s="1">
        <f t="shared" si="12"/>
        <v>-1</v>
      </c>
      <c r="L48" s="1">
        <f t="shared" si="3"/>
        <v>288</v>
      </c>
      <c r="M48" s="1"/>
      <c r="N48" s="1">
        <v>141.19999999999999</v>
      </c>
      <c r="O48" s="1">
        <v>8.8000000000000114</v>
      </c>
      <c r="P48" s="1">
        <f t="shared" si="4"/>
        <v>57.6</v>
      </c>
      <c r="Q48" s="5">
        <f t="shared" si="13"/>
        <v>98.599999999999966</v>
      </c>
      <c r="R48" s="5"/>
      <c r="S48" s="1"/>
      <c r="T48" s="1">
        <f t="shared" si="6"/>
        <v>10.999999999999998</v>
      </c>
      <c r="U48" s="1">
        <f t="shared" si="7"/>
        <v>9.2881944444444446</v>
      </c>
      <c r="V48" s="1">
        <v>59.2</v>
      </c>
      <c r="W48" s="1">
        <v>74.2</v>
      </c>
      <c r="X48" s="1">
        <v>74</v>
      </c>
      <c r="Y48" s="1">
        <v>63.6</v>
      </c>
      <c r="Z48" s="1">
        <v>58.6</v>
      </c>
      <c r="AA48" s="1">
        <v>45.8</v>
      </c>
      <c r="AB48" s="1"/>
      <c r="AC48" s="1">
        <f t="shared" si="8"/>
        <v>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80</v>
      </c>
      <c r="B49" s="10" t="s">
        <v>32</v>
      </c>
      <c r="C49" s="10"/>
      <c r="D49" s="10">
        <v>63.564</v>
      </c>
      <c r="E49" s="10">
        <v>63.564</v>
      </c>
      <c r="F49" s="10"/>
      <c r="G49" s="11">
        <v>0</v>
      </c>
      <c r="H49" s="10" t="e">
        <v>#N/A</v>
      </c>
      <c r="I49" s="10" t="s">
        <v>50</v>
      </c>
      <c r="J49" s="10">
        <v>63.564</v>
      </c>
      <c r="K49" s="10">
        <f t="shared" si="12"/>
        <v>0</v>
      </c>
      <c r="L49" s="10">
        <f t="shared" si="3"/>
        <v>0</v>
      </c>
      <c r="M49" s="10">
        <v>63.564</v>
      </c>
      <c r="N49" s="10"/>
      <c r="O49" s="10"/>
      <c r="P49" s="10">
        <f t="shared" si="4"/>
        <v>0</v>
      </c>
      <c r="Q49" s="12"/>
      <c r="R49" s="12"/>
      <c r="S49" s="10"/>
      <c r="T49" s="10" t="e">
        <f t="shared" si="6"/>
        <v>#DIV/0!</v>
      </c>
      <c r="U49" s="10" t="e">
        <f t="shared" si="7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81</v>
      </c>
      <c r="B50" s="13" t="s">
        <v>32</v>
      </c>
      <c r="C50" s="13"/>
      <c r="D50" s="13">
        <v>52.125</v>
      </c>
      <c r="E50" s="13">
        <v>52.125</v>
      </c>
      <c r="F50" s="13"/>
      <c r="G50" s="14">
        <v>0</v>
      </c>
      <c r="H50" s="1">
        <f>VLOOKUP(A50,[1]Лист1!$B:$I,8,0)</f>
        <v>40</v>
      </c>
      <c r="I50" s="13" t="s">
        <v>33</v>
      </c>
      <c r="J50" s="13">
        <v>52.125</v>
      </c>
      <c r="K50" s="13">
        <f t="shared" si="12"/>
        <v>0</v>
      </c>
      <c r="L50" s="13">
        <f t="shared" si="3"/>
        <v>0</v>
      </c>
      <c r="M50" s="13">
        <v>52.125</v>
      </c>
      <c r="N50" s="13"/>
      <c r="O50" s="13"/>
      <c r="P50" s="13">
        <f t="shared" si="4"/>
        <v>0</v>
      </c>
      <c r="Q50" s="15"/>
      <c r="R50" s="15"/>
      <c r="S50" s="13"/>
      <c r="T50" s="13" t="e">
        <f t="shared" si="6"/>
        <v>#DIV/0!</v>
      </c>
      <c r="U50" s="13" t="e">
        <f t="shared" si="7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39</v>
      </c>
      <c r="AC50" s="13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82</v>
      </c>
      <c r="B51" s="13" t="s">
        <v>38</v>
      </c>
      <c r="C51" s="13"/>
      <c r="D51" s="13"/>
      <c r="E51" s="13"/>
      <c r="F51" s="13"/>
      <c r="G51" s="14">
        <v>0</v>
      </c>
      <c r="H51" s="1">
        <f>VLOOKUP(A51,[1]Лист1!$B:$I,8,0)</f>
        <v>40</v>
      </c>
      <c r="I51" s="13" t="s">
        <v>33</v>
      </c>
      <c r="J51" s="13"/>
      <c r="K51" s="13">
        <f t="shared" si="12"/>
        <v>0</v>
      </c>
      <c r="L51" s="13">
        <f t="shared" si="3"/>
        <v>0</v>
      </c>
      <c r="M51" s="13"/>
      <c r="N51" s="13"/>
      <c r="O51" s="13"/>
      <c r="P51" s="13">
        <f t="shared" si="4"/>
        <v>0</v>
      </c>
      <c r="Q51" s="15"/>
      <c r="R51" s="15"/>
      <c r="S51" s="13"/>
      <c r="T51" s="13" t="e">
        <f t="shared" si="6"/>
        <v>#DIV/0!</v>
      </c>
      <c r="U51" s="13" t="e">
        <f t="shared" si="7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 t="s">
        <v>39</v>
      </c>
      <c r="AC51" s="13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38</v>
      </c>
      <c r="C52" s="1">
        <v>700</v>
      </c>
      <c r="D52" s="1">
        <v>852</v>
      </c>
      <c r="E52" s="1">
        <v>1039</v>
      </c>
      <c r="F52" s="1">
        <v>396</v>
      </c>
      <c r="G52" s="6">
        <v>0.4</v>
      </c>
      <c r="H52" s="1">
        <f>VLOOKUP(A52,[1]Лист1!$B:$I,8,0)</f>
        <v>40</v>
      </c>
      <c r="I52" s="1" t="s">
        <v>33</v>
      </c>
      <c r="J52" s="1">
        <v>1048</v>
      </c>
      <c r="K52" s="1">
        <f t="shared" si="12"/>
        <v>-9</v>
      </c>
      <c r="L52" s="1">
        <f t="shared" si="3"/>
        <v>499</v>
      </c>
      <c r="M52" s="1">
        <v>540</v>
      </c>
      <c r="N52" s="1">
        <v>171</v>
      </c>
      <c r="O52" s="1">
        <v>415.44000000000011</v>
      </c>
      <c r="P52" s="1">
        <f t="shared" si="4"/>
        <v>99.8</v>
      </c>
      <c r="Q52" s="5">
        <f t="shared" ref="Q52:Q53" si="14">11*P52-O52-N52-F52</f>
        <v>115.3599999999999</v>
      </c>
      <c r="R52" s="5"/>
      <c r="S52" s="1"/>
      <c r="T52" s="1">
        <f t="shared" si="6"/>
        <v>11</v>
      </c>
      <c r="U52" s="1">
        <f t="shared" si="7"/>
        <v>9.8440881763527059</v>
      </c>
      <c r="V52" s="1">
        <v>103.6</v>
      </c>
      <c r="W52" s="1">
        <v>97</v>
      </c>
      <c r="X52" s="1">
        <v>101</v>
      </c>
      <c r="Y52" s="1">
        <v>121.2</v>
      </c>
      <c r="Z52" s="1">
        <v>119.8</v>
      </c>
      <c r="AA52" s="1">
        <v>120.6</v>
      </c>
      <c r="AB52" s="1"/>
      <c r="AC52" s="1">
        <f t="shared" si="8"/>
        <v>46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32</v>
      </c>
      <c r="C53" s="1">
        <v>135.994</v>
      </c>
      <c r="D53" s="1">
        <v>116.9</v>
      </c>
      <c r="E53" s="1">
        <v>116.619</v>
      </c>
      <c r="F53" s="1">
        <v>118.779</v>
      </c>
      <c r="G53" s="6">
        <v>1</v>
      </c>
      <c r="H53" s="1">
        <f>VLOOKUP(A53,[1]Лист1!$B:$I,8,0)</f>
        <v>50</v>
      </c>
      <c r="I53" s="1" t="s">
        <v>33</v>
      </c>
      <c r="J53" s="1">
        <v>107.8</v>
      </c>
      <c r="K53" s="1">
        <f t="shared" si="12"/>
        <v>8.8190000000000026</v>
      </c>
      <c r="L53" s="1">
        <f t="shared" si="3"/>
        <v>116.619</v>
      </c>
      <c r="M53" s="1"/>
      <c r="N53" s="1">
        <v>10</v>
      </c>
      <c r="O53" s="1">
        <v>77.064279999999997</v>
      </c>
      <c r="P53" s="1">
        <f t="shared" si="4"/>
        <v>23.323799999999999</v>
      </c>
      <c r="Q53" s="5">
        <f t="shared" si="14"/>
        <v>50.718520000000012</v>
      </c>
      <c r="R53" s="5"/>
      <c r="S53" s="1"/>
      <c r="T53" s="1">
        <f t="shared" si="6"/>
        <v>11.000000000000002</v>
      </c>
      <c r="U53" s="1">
        <f t="shared" si="7"/>
        <v>8.8254606882240463</v>
      </c>
      <c r="V53" s="1">
        <v>21.988199999999999</v>
      </c>
      <c r="W53" s="1">
        <v>24.479800000000001</v>
      </c>
      <c r="X53" s="1">
        <v>28.242599999999999</v>
      </c>
      <c r="Y53" s="1">
        <v>28.5014</v>
      </c>
      <c r="Z53" s="1">
        <v>26.336200000000002</v>
      </c>
      <c r="AA53" s="1">
        <v>20.440000000000001</v>
      </c>
      <c r="AB53" s="1"/>
      <c r="AC53" s="1">
        <f t="shared" si="8"/>
        <v>51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32</v>
      </c>
      <c r="C54" s="1">
        <v>75.706000000000003</v>
      </c>
      <c r="D54" s="1">
        <v>230.70400000000001</v>
      </c>
      <c r="E54" s="1">
        <v>36.481999999999999</v>
      </c>
      <c r="F54" s="1">
        <v>226.67599999999999</v>
      </c>
      <c r="G54" s="6">
        <v>1</v>
      </c>
      <c r="H54" s="1">
        <f>VLOOKUP(A54,[1]Лист1!$B:$I,8,0)</f>
        <v>50</v>
      </c>
      <c r="I54" s="1" t="s">
        <v>33</v>
      </c>
      <c r="J54" s="1">
        <v>81.3</v>
      </c>
      <c r="K54" s="1">
        <f t="shared" si="12"/>
        <v>-44.817999999999998</v>
      </c>
      <c r="L54" s="1">
        <f t="shared" si="3"/>
        <v>36.481999999999999</v>
      </c>
      <c r="M54" s="1"/>
      <c r="N54" s="1">
        <v>127.42700000000001</v>
      </c>
      <c r="O54" s="1"/>
      <c r="P54" s="1">
        <f t="shared" si="4"/>
        <v>7.2964000000000002</v>
      </c>
      <c r="Q54" s="5"/>
      <c r="R54" s="5"/>
      <c r="S54" s="1"/>
      <c r="T54" s="1">
        <f t="shared" si="6"/>
        <v>48.531193465270547</v>
      </c>
      <c r="U54" s="1">
        <f t="shared" si="7"/>
        <v>48.531193465270547</v>
      </c>
      <c r="V54" s="1">
        <v>15.8308</v>
      </c>
      <c r="W54" s="1">
        <v>34.837000000000003</v>
      </c>
      <c r="X54" s="1">
        <v>29.8218</v>
      </c>
      <c r="Y54" s="1">
        <v>15.0282</v>
      </c>
      <c r="Z54" s="1">
        <v>19.393799999999999</v>
      </c>
      <c r="AA54" s="1">
        <v>24.244800000000001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86</v>
      </c>
      <c r="B55" s="10" t="s">
        <v>32</v>
      </c>
      <c r="C55" s="10"/>
      <c r="D55" s="10">
        <v>35.912999999999997</v>
      </c>
      <c r="E55" s="10">
        <v>35.912999999999997</v>
      </c>
      <c r="F55" s="10"/>
      <c r="G55" s="11">
        <v>0</v>
      </c>
      <c r="H55" s="10" t="e">
        <v>#N/A</v>
      </c>
      <c r="I55" s="10" t="s">
        <v>50</v>
      </c>
      <c r="J55" s="10">
        <v>35.912999999999997</v>
      </c>
      <c r="K55" s="10">
        <f t="shared" si="12"/>
        <v>0</v>
      </c>
      <c r="L55" s="10">
        <f t="shared" si="3"/>
        <v>0</v>
      </c>
      <c r="M55" s="10">
        <v>35.912999999999997</v>
      </c>
      <c r="N55" s="10"/>
      <c r="O55" s="10"/>
      <c r="P55" s="10">
        <f t="shared" si="4"/>
        <v>0</v>
      </c>
      <c r="Q55" s="12"/>
      <c r="R55" s="12"/>
      <c r="S55" s="10"/>
      <c r="T55" s="10" t="e">
        <f t="shared" si="6"/>
        <v>#DIV/0!</v>
      </c>
      <c r="U55" s="10" t="e">
        <f t="shared" si="7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/>
      <c r="AC55" s="10">
        <f t="shared" si="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32</v>
      </c>
      <c r="C56" s="1">
        <v>104.096</v>
      </c>
      <c r="D56" s="1">
        <v>458.57100000000003</v>
      </c>
      <c r="E56" s="1">
        <v>305.63400000000001</v>
      </c>
      <c r="F56" s="1">
        <v>109.66800000000001</v>
      </c>
      <c r="G56" s="6">
        <v>1</v>
      </c>
      <c r="H56" s="1">
        <f>VLOOKUP(A56,[1]Лист1!$B:$I,8,0)</f>
        <v>40</v>
      </c>
      <c r="I56" s="1" t="s">
        <v>33</v>
      </c>
      <c r="J56" s="1">
        <v>306.03199999999998</v>
      </c>
      <c r="K56" s="1">
        <f t="shared" si="12"/>
        <v>-0.39799999999996771</v>
      </c>
      <c r="L56" s="1">
        <f t="shared" si="3"/>
        <v>79.102000000000004</v>
      </c>
      <c r="M56" s="1">
        <v>226.53200000000001</v>
      </c>
      <c r="N56" s="1">
        <v>29.890599999999878</v>
      </c>
      <c r="O56" s="1"/>
      <c r="P56" s="1">
        <f t="shared" si="4"/>
        <v>15.820400000000001</v>
      </c>
      <c r="Q56" s="5">
        <f t="shared" ref="Q56:Q58" si="15">11*P56-O56-N56-F56</f>
        <v>34.465800000000115</v>
      </c>
      <c r="R56" s="5"/>
      <c r="S56" s="1"/>
      <c r="T56" s="1">
        <f t="shared" si="6"/>
        <v>11</v>
      </c>
      <c r="U56" s="1">
        <f t="shared" si="7"/>
        <v>8.8214330863947747</v>
      </c>
      <c r="V56" s="1">
        <v>14.901</v>
      </c>
      <c r="W56" s="1">
        <v>19.867599999999989</v>
      </c>
      <c r="X56" s="1">
        <v>19.773399999999999</v>
      </c>
      <c r="Y56" s="1">
        <v>19.8916</v>
      </c>
      <c r="Z56" s="1">
        <v>20.291599999999999</v>
      </c>
      <c r="AA56" s="1">
        <v>22.3704</v>
      </c>
      <c r="AB56" s="1"/>
      <c r="AC56" s="1">
        <f t="shared" si="8"/>
        <v>34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32</v>
      </c>
      <c r="C57" s="1">
        <v>411.95299999999997</v>
      </c>
      <c r="D57" s="1">
        <v>3324.7220000000002</v>
      </c>
      <c r="E57" s="1">
        <v>1757.6120000000001</v>
      </c>
      <c r="F57" s="1">
        <v>423.47</v>
      </c>
      <c r="G57" s="6">
        <v>1</v>
      </c>
      <c r="H57" s="1">
        <f>VLOOKUP(A57,[1]Лист1!$B:$I,8,0)</f>
        <v>40</v>
      </c>
      <c r="I57" s="1" t="s">
        <v>33</v>
      </c>
      <c r="J57" s="1">
        <v>1755.691</v>
      </c>
      <c r="K57" s="1">
        <f t="shared" si="12"/>
        <v>1.9210000000000491</v>
      </c>
      <c r="L57" s="1">
        <f t="shared" si="3"/>
        <v>450.42100000000005</v>
      </c>
      <c r="M57" s="1">
        <v>1307.191</v>
      </c>
      <c r="N57" s="1"/>
      <c r="O57" s="1">
        <v>491.84632000000022</v>
      </c>
      <c r="P57" s="1">
        <f t="shared" si="4"/>
        <v>90.08420000000001</v>
      </c>
      <c r="Q57" s="5">
        <f t="shared" si="15"/>
        <v>75.609879999999862</v>
      </c>
      <c r="R57" s="5"/>
      <c r="S57" s="1"/>
      <c r="T57" s="1">
        <f t="shared" si="6"/>
        <v>11</v>
      </c>
      <c r="U57" s="1">
        <f t="shared" si="7"/>
        <v>10.160675456961378</v>
      </c>
      <c r="V57" s="1">
        <v>91.635800000000017</v>
      </c>
      <c r="W57" s="1">
        <v>79.930400000000006</v>
      </c>
      <c r="X57" s="1">
        <v>97.48280000000004</v>
      </c>
      <c r="Y57" s="1">
        <v>116.8121999999999</v>
      </c>
      <c r="Z57" s="1">
        <v>101.1232</v>
      </c>
      <c r="AA57" s="1">
        <v>107.95</v>
      </c>
      <c r="AB57" s="1"/>
      <c r="AC57" s="1">
        <f t="shared" si="8"/>
        <v>76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32</v>
      </c>
      <c r="C58" s="1">
        <v>45.164000000000001</v>
      </c>
      <c r="D58" s="1">
        <v>13.936</v>
      </c>
      <c r="E58" s="1">
        <v>58.332999999999998</v>
      </c>
      <c r="F58" s="1"/>
      <c r="G58" s="6">
        <v>1</v>
      </c>
      <c r="H58" s="1">
        <f>VLOOKUP(A58,[1]Лист1!$B:$I,8,0)</f>
        <v>40</v>
      </c>
      <c r="I58" s="1" t="s">
        <v>33</v>
      </c>
      <c r="J58" s="1">
        <v>66.900000000000006</v>
      </c>
      <c r="K58" s="1">
        <f t="shared" si="12"/>
        <v>-8.5670000000000073</v>
      </c>
      <c r="L58" s="1">
        <f t="shared" si="3"/>
        <v>58.332999999999998</v>
      </c>
      <c r="M58" s="1"/>
      <c r="N58" s="1"/>
      <c r="O58" s="1">
        <v>112.26600000000001</v>
      </c>
      <c r="P58" s="1">
        <f t="shared" si="4"/>
        <v>11.666599999999999</v>
      </c>
      <c r="Q58" s="5">
        <f t="shared" si="15"/>
        <v>16.06659999999998</v>
      </c>
      <c r="R58" s="5"/>
      <c r="S58" s="1"/>
      <c r="T58" s="1">
        <f t="shared" si="6"/>
        <v>11</v>
      </c>
      <c r="U58" s="1">
        <f t="shared" si="7"/>
        <v>9.6228549877427891</v>
      </c>
      <c r="V58" s="1">
        <v>11.3634</v>
      </c>
      <c r="W58" s="1">
        <v>11.940799999999999</v>
      </c>
      <c r="X58" s="1">
        <v>13.2402</v>
      </c>
      <c r="Y58" s="1">
        <v>10.0632</v>
      </c>
      <c r="Z58" s="1">
        <v>10.742599999999999</v>
      </c>
      <c r="AA58" s="1">
        <v>10.2598</v>
      </c>
      <c r="AB58" s="1"/>
      <c r="AC58" s="1">
        <f t="shared" si="8"/>
        <v>16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90</v>
      </c>
      <c r="B59" s="13" t="s">
        <v>38</v>
      </c>
      <c r="C59" s="13"/>
      <c r="D59" s="13"/>
      <c r="E59" s="13"/>
      <c r="F59" s="13"/>
      <c r="G59" s="14">
        <v>0</v>
      </c>
      <c r="H59" s="1">
        <f>VLOOKUP(A59,[1]Лист1!$B:$I,8,0)</f>
        <v>50</v>
      </c>
      <c r="I59" s="13" t="s">
        <v>33</v>
      </c>
      <c r="J59" s="13"/>
      <c r="K59" s="13">
        <f t="shared" si="12"/>
        <v>0</v>
      </c>
      <c r="L59" s="13">
        <f t="shared" si="3"/>
        <v>0</v>
      </c>
      <c r="M59" s="13"/>
      <c r="N59" s="13"/>
      <c r="O59" s="13"/>
      <c r="P59" s="13">
        <f t="shared" si="4"/>
        <v>0</v>
      </c>
      <c r="Q59" s="15"/>
      <c r="R59" s="15"/>
      <c r="S59" s="13"/>
      <c r="T59" s="13" t="e">
        <f t="shared" si="6"/>
        <v>#DIV/0!</v>
      </c>
      <c r="U59" s="13" t="e">
        <f t="shared" si="7"/>
        <v>#DIV/0!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 t="s">
        <v>39</v>
      </c>
      <c r="AC59" s="13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32</v>
      </c>
      <c r="C60" s="1">
        <v>166.232</v>
      </c>
      <c r="D60" s="1">
        <v>576.87</v>
      </c>
      <c r="E60" s="1">
        <v>441.56299999999999</v>
      </c>
      <c r="F60" s="1">
        <v>279.64100000000002</v>
      </c>
      <c r="G60" s="6">
        <v>1</v>
      </c>
      <c r="H60" s="1">
        <f>VLOOKUP(A60,[1]Лист1!$B:$I,8,0)</f>
        <v>40</v>
      </c>
      <c r="I60" s="1" t="s">
        <v>33</v>
      </c>
      <c r="J60" s="1">
        <v>437.06400000000002</v>
      </c>
      <c r="K60" s="1">
        <f t="shared" si="12"/>
        <v>4.4989999999999668</v>
      </c>
      <c r="L60" s="1">
        <f t="shared" si="3"/>
        <v>155.899</v>
      </c>
      <c r="M60" s="1">
        <v>285.66399999999999</v>
      </c>
      <c r="N60" s="1">
        <v>83.057399999999973</v>
      </c>
      <c r="O60" s="1"/>
      <c r="P60" s="1">
        <f t="shared" si="4"/>
        <v>31.1798</v>
      </c>
      <c r="Q60" s="5"/>
      <c r="R60" s="5"/>
      <c r="S60" s="1"/>
      <c r="T60" s="1">
        <f t="shared" si="6"/>
        <v>11.632480003078916</v>
      </c>
      <c r="U60" s="1">
        <f t="shared" si="7"/>
        <v>11.632480003078916</v>
      </c>
      <c r="V60" s="1">
        <v>35.5184</v>
      </c>
      <c r="W60" s="1">
        <v>44.914400000000008</v>
      </c>
      <c r="X60" s="1">
        <v>43.269399999999997</v>
      </c>
      <c r="Y60" s="1">
        <v>37.981399999999987</v>
      </c>
      <c r="Z60" s="1">
        <v>38.742600000000003</v>
      </c>
      <c r="AA60" s="1">
        <v>47.409599999999998</v>
      </c>
      <c r="AB60" s="1"/>
      <c r="AC60" s="1">
        <f t="shared" si="8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38</v>
      </c>
      <c r="C61" s="1">
        <v>304</v>
      </c>
      <c r="D61" s="1">
        <v>573</v>
      </c>
      <c r="E61" s="1">
        <v>407</v>
      </c>
      <c r="F61" s="1">
        <v>366</v>
      </c>
      <c r="G61" s="6">
        <v>0.4</v>
      </c>
      <c r="H61" s="1">
        <f>VLOOKUP(A61,[1]Лист1!$B:$I,8,0)</f>
        <v>40</v>
      </c>
      <c r="I61" s="1" t="s">
        <v>33</v>
      </c>
      <c r="J61" s="1">
        <v>412</v>
      </c>
      <c r="K61" s="1">
        <f t="shared" si="12"/>
        <v>-5</v>
      </c>
      <c r="L61" s="1">
        <f t="shared" si="3"/>
        <v>287</v>
      </c>
      <c r="M61" s="1">
        <v>120</v>
      </c>
      <c r="N61" s="1">
        <v>178.99999999999989</v>
      </c>
      <c r="O61" s="1">
        <v>33.000000000000107</v>
      </c>
      <c r="P61" s="1">
        <f t="shared" si="4"/>
        <v>57.4</v>
      </c>
      <c r="Q61" s="5">
        <f t="shared" ref="Q61" si="16">11*P61-O61-N61-F61</f>
        <v>53.399999999999977</v>
      </c>
      <c r="R61" s="5"/>
      <c r="S61" s="1"/>
      <c r="T61" s="1">
        <f t="shared" si="6"/>
        <v>11</v>
      </c>
      <c r="U61" s="1">
        <f t="shared" si="7"/>
        <v>10.069686411149826</v>
      </c>
      <c r="V61" s="1">
        <v>64</v>
      </c>
      <c r="W61" s="1">
        <v>74</v>
      </c>
      <c r="X61" s="1">
        <v>73.400000000000006</v>
      </c>
      <c r="Y61" s="1">
        <v>71.8</v>
      </c>
      <c r="Z61" s="1">
        <v>67.599999999999994</v>
      </c>
      <c r="AA61" s="1">
        <v>71.8</v>
      </c>
      <c r="AB61" s="1"/>
      <c r="AC61" s="1">
        <f t="shared" si="8"/>
        <v>21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38</v>
      </c>
      <c r="C62" s="1">
        <v>245</v>
      </c>
      <c r="D62" s="1">
        <v>648</v>
      </c>
      <c r="E62" s="1">
        <v>365</v>
      </c>
      <c r="F62" s="1">
        <v>446</v>
      </c>
      <c r="G62" s="6">
        <v>0.4</v>
      </c>
      <c r="H62" s="1">
        <f>VLOOKUP(A62,[1]Лист1!$B:$I,8,0)</f>
        <v>40</v>
      </c>
      <c r="I62" s="1" t="s">
        <v>33</v>
      </c>
      <c r="J62" s="1">
        <v>399</v>
      </c>
      <c r="K62" s="1">
        <f t="shared" si="12"/>
        <v>-34</v>
      </c>
      <c r="L62" s="1">
        <f t="shared" si="3"/>
        <v>263</v>
      </c>
      <c r="M62" s="1">
        <v>102</v>
      </c>
      <c r="N62" s="1">
        <v>169.2</v>
      </c>
      <c r="O62" s="1"/>
      <c r="P62" s="1">
        <f t="shared" si="4"/>
        <v>52.6</v>
      </c>
      <c r="Q62" s="5"/>
      <c r="R62" s="5"/>
      <c r="S62" s="1"/>
      <c r="T62" s="1">
        <f t="shared" si="6"/>
        <v>11.695817490494298</v>
      </c>
      <c r="U62" s="1">
        <f t="shared" si="7"/>
        <v>11.695817490494298</v>
      </c>
      <c r="V62" s="1">
        <v>51.6</v>
      </c>
      <c r="W62" s="1">
        <v>79.2</v>
      </c>
      <c r="X62" s="1">
        <v>77.599999999999994</v>
      </c>
      <c r="Y62" s="1">
        <v>52.8</v>
      </c>
      <c r="Z62" s="1">
        <v>50.2</v>
      </c>
      <c r="AA62" s="1">
        <v>75.599999999999994</v>
      </c>
      <c r="AB62" s="1"/>
      <c r="AC62" s="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94</v>
      </c>
      <c r="B63" s="13" t="s">
        <v>32</v>
      </c>
      <c r="C63" s="13"/>
      <c r="D63" s="13"/>
      <c r="E63" s="13"/>
      <c r="F63" s="13"/>
      <c r="G63" s="14">
        <v>0</v>
      </c>
      <c r="H63" s="1">
        <f>VLOOKUP(A63,[1]Лист1!$B:$I,8,0)</f>
        <v>50</v>
      </c>
      <c r="I63" s="13" t="s">
        <v>33</v>
      </c>
      <c r="J63" s="13"/>
      <c r="K63" s="13">
        <f t="shared" si="12"/>
        <v>0</v>
      </c>
      <c r="L63" s="13">
        <f t="shared" si="3"/>
        <v>0</v>
      </c>
      <c r="M63" s="13"/>
      <c r="N63" s="13"/>
      <c r="O63" s="13"/>
      <c r="P63" s="13">
        <f t="shared" si="4"/>
        <v>0</v>
      </c>
      <c r="Q63" s="15"/>
      <c r="R63" s="15"/>
      <c r="S63" s="13"/>
      <c r="T63" s="13" t="e">
        <f t="shared" si="6"/>
        <v>#DIV/0!</v>
      </c>
      <c r="U63" s="13" t="e">
        <f t="shared" si="7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8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32</v>
      </c>
      <c r="C64" s="1">
        <v>137.70400000000001</v>
      </c>
      <c r="D64" s="1">
        <v>230.46</v>
      </c>
      <c r="E64" s="1">
        <v>168.31399999999999</v>
      </c>
      <c r="F64" s="1">
        <v>157.65700000000001</v>
      </c>
      <c r="G64" s="6">
        <v>1</v>
      </c>
      <c r="H64" s="1">
        <f>VLOOKUP(A64,[1]Лист1!$B:$I,8,0)</f>
        <v>50</v>
      </c>
      <c r="I64" s="1" t="s">
        <v>33</v>
      </c>
      <c r="J64" s="1">
        <v>157.1</v>
      </c>
      <c r="K64" s="1">
        <f t="shared" si="12"/>
        <v>11.213999999999999</v>
      </c>
      <c r="L64" s="1">
        <f t="shared" si="3"/>
        <v>168.31399999999999</v>
      </c>
      <c r="M64" s="1"/>
      <c r="N64" s="1">
        <v>87.096399999999946</v>
      </c>
      <c r="O64" s="1">
        <v>69.912599999999969</v>
      </c>
      <c r="P64" s="1">
        <f t="shared" si="4"/>
        <v>33.662799999999997</v>
      </c>
      <c r="Q64" s="5">
        <f>11*P64-O64-N64-F64</f>
        <v>55.624800000000022</v>
      </c>
      <c r="R64" s="5"/>
      <c r="S64" s="1"/>
      <c r="T64" s="1">
        <f t="shared" si="6"/>
        <v>11</v>
      </c>
      <c r="U64" s="1">
        <f t="shared" si="7"/>
        <v>9.3475884358995671</v>
      </c>
      <c r="V64" s="1">
        <v>34.968600000000002</v>
      </c>
      <c r="W64" s="1">
        <v>33.791400000000003</v>
      </c>
      <c r="X64" s="1">
        <v>32.6158</v>
      </c>
      <c r="Y64" s="1">
        <v>31.732600000000001</v>
      </c>
      <c r="Z64" s="1">
        <v>31.738199999999999</v>
      </c>
      <c r="AA64" s="1">
        <v>27.407</v>
      </c>
      <c r="AB64" s="1"/>
      <c r="AC64" s="1">
        <f t="shared" si="8"/>
        <v>56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96</v>
      </c>
      <c r="B65" s="13" t="s">
        <v>32</v>
      </c>
      <c r="C65" s="13"/>
      <c r="D65" s="13"/>
      <c r="E65" s="13"/>
      <c r="F65" s="13"/>
      <c r="G65" s="14">
        <v>0</v>
      </c>
      <c r="H65" s="1">
        <f>VLOOKUP(A65,[1]Лист1!$B:$I,8,0)</f>
        <v>50</v>
      </c>
      <c r="I65" s="13" t="s">
        <v>33</v>
      </c>
      <c r="J65" s="13"/>
      <c r="K65" s="13">
        <f t="shared" si="12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39</v>
      </c>
      <c r="AC65" s="13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97</v>
      </c>
      <c r="B66" s="13" t="s">
        <v>38</v>
      </c>
      <c r="C66" s="13"/>
      <c r="D66" s="13"/>
      <c r="E66" s="13"/>
      <c r="F66" s="13"/>
      <c r="G66" s="14">
        <v>0</v>
      </c>
      <c r="H66" s="1">
        <f>VLOOKUP(A66,[1]Лист1!$B:$I,8,0)</f>
        <v>50</v>
      </c>
      <c r="I66" s="13" t="s">
        <v>33</v>
      </c>
      <c r="J66" s="13"/>
      <c r="K66" s="13">
        <f t="shared" si="12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98</v>
      </c>
      <c r="B67" s="10" t="s">
        <v>32</v>
      </c>
      <c r="C67" s="10"/>
      <c r="D67" s="10">
        <v>203.21700000000001</v>
      </c>
      <c r="E67" s="10">
        <v>203.21700000000001</v>
      </c>
      <c r="F67" s="10"/>
      <c r="G67" s="11">
        <v>0</v>
      </c>
      <c r="H67" s="10" t="e">
        <v>#N/A</v>
      </c>
      <c r="I67" s="10" t="s">
        <v>50</v>
      </c>
      <c r="J67" s="10">
        <v>203.21700000000001</v>
      </c>
      <c r="K67" s="10">
        <f t="shared" si="12"/>
        <v>0</v>
      </c>
      <c r="L67" s="10">
        <f t="shared" si="3"/>
        <v>0</v>
      </c>
      <c r="M67" s="10">
        <v>203.21700000000001</v>
      </c>
      <c r="N67" s="10"/>
      <c r="O67" s="10"/>
      <c r="P67" s="10">
        <f t="shared" si="4"/>
        <v>0</v>
      </c>
      <c r="Q67" s="12"/>
      <c r="R67" s="12"/>
      <c r="S67" s="10"/>
      <c r="T67" s="10" t="e">
        <f t="shared" si="6"/>
        <v>#DIV/0!</v>
      </c>
      <c r="U67" s="10" t="e">
        <f t="shared" si="7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38</v>
      </c>
      <c r="C68" s="1">
        <v>551</v>
      </c>
      <c r="D68" s="1">
        <v>1607</v>
      </c>
      <c r="E68" s="1">
        <v>1333</v>
      </c>
      <c r="F68" s="1">
        <v>667</v>
      </c>
      <c r="G68" s="6">
        <v>0.4</v>
      </c>
      <c r="H68" s="1">
        <f>VLOOKUP(A68,[1]Лист1!$B:$I,8,0)</f>
        <v>40</v>
      </c>
      <c r="I68" s="1" t="s">
        <v>33</v>
      </c>
      <c r="J68" s="1">
        <v>1358</v>
      </c>
      <c r="K68" s="1">
        <f t="shared" si="12"/>
        <v>-25</v>
      </c>
      <c r="L68" s="1">
        <f t="shared" si="3"/>
        <v>553</v>
      </c>
      <c r="M68" s="1">
        <v>780</v>
      </c>
      <c r="N68" s="1">
        <v>213.80000000000021</v>
      </c>
      <c r="O68" s="1">
        <v>163.19999999999979</v>
      </c>
      <c r="P68" s="1">
        <f t="shared" si="4"/>
        <v>110.6</v>
      </c>
      <c r="Q68" s="5">
        <f t="shared" ref="Q68:Q71" si="17">11*P68-O68-N68-F68</f>
        <v>172.59999999999991</v>
      </c>
      <c r="R68" s="5"/>
      <c r="S68" s="1"/>
      <c r="T68" s="1">
        <f t="shared" si="6"/>
        <v>11</v>
      </c>
      <c r="U68" s="1">
        <f t="shared" si="7"/>
        <v>9.4394213381555154</v>
      </c>
      <c r="V68" s="1">
        <v>116.4</v>
      </c>
      <c r="W68" s="1">
        <v>130.80000000000001</v>
      </c>
      <c r="X68" s="1">
        <v>136.80000000000001</v>
      </c>
      <c r="Y68" s="1">
        <v>135.80000000000001</v>
      </c>
      <c r="Z68" s="1">
        <v>126.6</v>
      </c>
      <c r="AA68" s="1">
        <v>133</v>
      </c>
      <c r="AB68" s="1"/>
      <c r="AC68" s="1">
        <f t="shared" si="8"/>
        <v>69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38</v>
      </c>
      <c r="C69" s="1">
        <v>468</v>
      </c>
      <c r="D69" s="1">
        <v>1097</v>
      </c>
      <c r="E69" s="1">
        <v>980</v>
      </c>
      <c r="F69" s="1">
        <v>483</v>
      </c>
      <c r="G69" s="6">
        <v>0.4</v>
      </c>
      <c r="H69" s="1">
        <f>VLOOKUP(A69,[1]Лист1!$B:$I,8,0)</f>
        <v>40</v>
      </c>
      <c r="I69" s="1" t="s">
        <v>33</v>
      </c>
      <c r="J69" s="1">
        <v>977</v>
      </c>
      <c r="K69" s="1">
        <f t="shared" si="12"/>
        <v>3</v>
      </c>
      <c r="L69" s="1">
        <f t="shared" si="3"/>
        <v>500</v>
      </c>
      <c r="M69" s="1">
        <v>480</v>
      </c>
      <c r="N69" s="1">
        <v>138.59999999999991</v>
      </c>
      <c r="O69" s="1">
        <v>289.40000000000009</v>
      </c>
      <c r="P69" s="1">
        <f t="shared" si="4"/>
        <v>100</v>
      </c>
      <c r="Q69" s="5">
        <f t="shared" si="17"/>
        <v>189</v>
      </c>
      <c r="R69" s="5"/>
      <c r="S69" s="1"/>
      <c r="T69" s="1">
        <f t="shared" si="6"/>
        <v>11</v>
      </c>
      <c r="U69" s="1">
        <f t="shared" si="7"/>
        <v>9.11</v>
      </c>
      <c r="V69" s="1">
        <v>100.4</v>
      </c>
      <c r="W69" s="1">
        <v>101.6</v>
      </c>
      <c r="X69" s="1">
        <v>108</v>
      </c>
      <c r="Y69" s="1">
        <v>108.8</v>
      </c>
      <c r="Z69" s="1">
        <v>102.4</v>
      </c>
      <c r="AA69" s="1">
        <v>108.6</v>
      </c>
      <c r="AB69" s="1"/>
      <c r="AC69" s="1">
        <f t="shared" si="8"/>
        <v>76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32</v>
      </c>
      <c r="C70" s="1">
        <v>183.58799999999999</v>
      </c>
      <c r="D70" s="1">
        <v>593.94299999999998</v>
      </c>
      <c r="E70" s="1">
        <v>558.72900000000004</v>
      </c>
      <c r="F70" s="1">
        <v>200.76900000000001</v>
      </c>
      <c r="G70" s="6">
        <v>1</v>
      </c>
      <c r="H70" s="1">
        <f>VLOOKUP(A70,[1]Лист1!$B:$I,8,0)</f>
        <v>40</v>
      </c>
      <c r="I70" s="1" t="s">
        <v>33</v>
      </c>
      <c r="J70" s="1">
        <v>554.96199999999999</v>
      </c>
      <c r="K70" s="1">
        <f t="shared" ref="K70:K99" si="18">E70-J70</f>
        <v>3.7670000000000528</v>
      </c>
      <c r="L70" s="1">
        <f t="shared" si="3"/>
        <v>153.46700000000004</v>
      </c>
      <c r="M70" s="1">
        <v>405.262</v>
      </c>
      <c r="N70" s="1">
        <v>29.868800000000078</v>
      </c>
      <c r="O70" s="1">
        <v>59.357200000000013</v>
      </c>
      <c r="P70" s="1">
        <f t="shared" si="4"/>
        <v>30.693400000000008</v>
      </c>
      <c r="Q70" s="5">
        <f t="shared" si="17"/>
        <v>47.632399999999961</v>
      </c>
      <c r="R70" s="5"/>
      <c r="S70" s="1"/>
      <c r="T70" s="1">
        <f t="shared" si="6"/>
        <v>11</v>
      </c>
      <c r="U70" s="1">
        <f t="shared" si="7"/>
        <v>9.4481223976490067</v>
      </c>
      <c r="V70" s="1">
        <v>30.54920000000001</v>
      </c>
      <c r="W70" s="1">
        <v>33.3108</v>
      </c>
      <c r="X70" s="1">
        <v>35.132599999999996</v>
      </c>
      <c r="Y70" s="1">
        <v>36.152999999999999</v>
      </c>
      <c r="Z70" s="1">
        <v>36.157799999999988</v>
      </c>
      <c r="AA70" s="1">
        <v>37.070399999999999</v>
      </c>
      <c r="AB70" s="1"/>
      <c r="AC70" s="1">
        <f t="shared" si="8"/>
        <v>48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32</v>
      </c>
      <c r="C71" s="1">
        <v>142.90899999999999</v>
      </c>
      <c r="D71" s="1">
        <v>318.995</v>
      </c>
      <c r="E71" s="1">
        <v>339.35199999999998</v>
      </c>
      <c r="F71" s="1">
        <v>109.46</v>
      </c>
      <c r="G71" s="6">
        <v>1</v>
      </c>
      <c r="H71" s="1">
        <f>VLOOKUP(A71,[1]Лист1!$B:$I,8,0)</f>
        <v>40</v>
      </c>
      <c r="I71" s="1" t="s">
        <v>33</v>
      </c>
      <c r="J71" s="1">
        <v>334.87900000000002</v>
      </c>
      <c r="K71" s="1">
        <f t="shared" si="18"/>
        <v>4.4729999999999563</v>
      </c>
      <c r="L71" s="1">
        <f t="shared" ref="L71:L100" si="19">E71-M71</f>
        <v>130.07299999999998</v>
      </c>
      <c r="M71" s="1">
        <v>209.279</v>
      </c>
      <c r="N71" s="1">
        <v>13.522999999999969</v>
      </c>
      <c r="O71" s="1">
        <v>100.417</v>
      </c>
      <c r="P71" s="1">
        <f t="shared" ref="P71:P100" si="20">L71/5</f>
        <v>26.014599999999994</v>
      </c>
      <c r="Q71" s="5">
        <f t="shared" si="17"/>
        <v>62.760599999999968</v>
      </c>
      <c r="R71" s="5"/>
      <c r="S71" s="1"/>
      <c r="T71" s="1">
        <f t="shared" ref="T71:T100" si="21">(F71+N71+O71+Q71)/P71</f>
        <v>11</v>
      </c>
      <c r="U71" s="1">
        <f t="shared" ref="U71:U100" si="22">(F71+N71+O71)/P71</f>
        <v>8.5874854889177623</v>
      </c>
      <c r="V71" s="1">
        <v>24.220199999999998</v>
      </c>
      <c r="W71" s="1">
        <v>22.343</v>
      </c>
      <c r="X71" s="1">
        <v>24.125</v>
      </c>
      <c r="Y71" s="1">
        <v>25.1418</v>
      </c>
      <c r="Z71" s="1">
        <v>25.954599999999999</v>
      </c>
      <c r="AA71" s="1">
        <v>27.853000000000002</v>
      </c>
      <c r="AB71" s="1"/>
      <c r="AC71" s="1">
        <f t="shared" ref="AC71:AC100" si="23">ROUND(Q71*G71,0)</f>
        <v>63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103</v>
      </c>
      <c r="B72" s="10" t="s">
        <v>32</v>
      </c>
      <c r="C72" s="10"/>
      <c r="D72" s="10">
        <v>155.42500000000001</v>
      </c>
      <c r="E72" s="10">
        <v>155.42500000000001</v>
      </c>
      <c r="F72" s="10"/>
      <c r="G72" s="11">
        <v>0</v>
      </c>
      <c r="H72" s="10" t="e">
        <v>#N/A</v>
      </c>
      <c r="I72" s="10" t="s">
        <v>50</v>
      </c>
      <c r="J72" s="10">
        <v>155.42500000000001</v>
      </c>
      <c r="K72" s="10">
        <f t="shared" si="18"/>
        <v>0</v>
      </c>
      <c r="L72" s="10">
        <f t="shared" si="19"/>
        <v>0</v>
      </c>
      <c r="M72" s="10">
        <v>155.42500000000001</v>
      </c>
      <c r="N72" s="10"/>
      <c r="O72" s="10"/>
      <c r="P72" s="10">
        <f t="shared" si="20"/>
        <v>0</v>
      </c>
      <c r="Q72" s="12"/>
      <c r="R72" s="12"/>
      <c r="S72" s="10"/>
      <c r="T72" s="10" t="e">
        <f t="shared" si="21"/>
        <v>#DIV/0!</v>
      </c>
      <c r="U72" s="10" t="e">
        <f t="shared" si="22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/>
      <c r="AC72" s="10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104</v>
      </c>
      <c r="B73" s="13" t="s">
        <v>32</v>
      </c>
      <c r="C73" s="13"/>
      <c r="D73" s="13">
        <v>155.89500000000001</v>
      </c>
      <c r="E73" s="13">
        <v>155.89500000000001</v>
      </c>
      <c r="F73" s="13"/>
      <c r="G73" s="14">
        <v>0</v>
      </c>
      <c r="H73" s="1">
        <f>VLOOKUP(A73,[1]Лист1!$B:$I,8,0)</f>
        <v>40</v>
      </c>
      <c r="I73" s="13" t="s">
        <v>33</v>
      </c>
      <c r="J73" s="13">
        <v>155.89500000000001</v>
      </c>
      <c r="K73" s="13">
        <f t="shared" si="18"/>
        <v>0</v>
      </c>
      <c r="L73" s="13">
        <f t="shared" si="19"/>
        <v>0</v>
      </c>
      <c r="M73" s="13">
        <v>155.89500000000001</v>
      </c>
      <c r="N73" s="13"/>
      <c r="O73" s="13"/>
      <c r="P73" s="13">
        <f t="shared" si="20"/>
        <v>0</v>
      </c>
      <c r="Q73" s="15"/>
      <c r="R73" s="15"/>
      <c r="S73" s="13"/>
      <c r="T73" s="13" t="e">
        <f t="shared" si="21"/>
        <v>#DIV/0!</v>
      </c>
      <c r="U73" s="13" t="e">
        <f t="shared" si="22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39</v>
      </c>
      <c r="AC73" s="13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105</v>
      </c>
      <c r="B74" s="10" t="s">
        <v>32</v>
      </c>
      <c r="C74" s="10"/>
      <c r="D74" s="10">
        <v>34.433999999999997</v>
      </c>
      <c r="E74" s="10">
        <v>34.433999999999997</v>
      </c>
      <c r="F74" s="10"/>
      <c r="G74" s="11">
        <v>0</v>
      </c>
      <c r="H74" s="10" t="e">
        <v>#N/A</v>
      </c>
      <c r="I74" s="10" t="s">
        <v>50</v>
      </c>
      <c r="J74" s="10">
        <v>34.433999999999997</v>
      </c>
      <c r="K74" s="10">
        <f t="shared" si="18"/>
        <v>0</v>
      </c>
      <c r="L74" s="10">
        <f t="shared" si="19"/>
        <v>0</v>
      </c>
      <c r="M74" s="10">
        <v>34.433999999999997</v>
      </c>
      <c r="N74" s="10"/>
      <c r="O74" s="10"/>
      <c r="P74" s="10">
        <f t="shared" si="20"/>
        <v>0</v>
      </c>
      <c r="Q74" s="12"/>
      <c r="R74" s="12"/>
      <c r="S74" s="10"/>
      <c r="T74" s="10" t="e">
        <f t="shared" si="21"/>
        <v>#DIV/0!</v>
      </c>
      <c r="U74" s="10" t="e">
        <f t="shared" si="22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32</v>
      </c>
      <c r="C75" s="1">
        <v>29.157</v>
      </c>
      <c r="D75" s="1">
        <v>186.46</v>
      </c>
      <c r="E75" s="1">
        <v>53.869</v>
      </c>
      <c r="F75" s="1">
        <v>146.75299999999999</v>
      </c>
      <c r="G75" s="6">
        <v>1</v>
      </c>
      <c r="H75" s="1">
        <f>VLOOKUP(A75,[1]Лист1!$B:$I,8,0)</f>
        <v>30</v>
      </c>
      <c r="I75" s="1" t="s">
        <v>33</v>
      </c>
      <c r="J75" s="1">
        <v>94.3</v>
      </c>
      <c r="K75" s="1">
        <f t="shared" si="18"/>
        <v>-40.430999999999997</v>
      </c>
      <c r="L75" s="1">
        <f t="shared" si="19"/>
        <v>53.869</v>
      </c>
      <c r="M75" s="1"/>
      <c r="N75" s="1"/>
      <c r="O75" s="1"/>
      <c r="P75" s="1">
        <f t="shared" si="20"/>
        <v>10.7738</v>
      </c>
      <c r="Q75" s="5"/>
      <c r="R75" s="5"/>
      <c r="S75" s="1"/>
      <c r="T75" s="1">
        <f t="shared" si="21"/>
        <v>13.621284969091684</v>
      </c>
      <c r="U75" s="1">
        <f t="shared" si="22"/>
        <v>13.621284969091684</v>
      </c>
      <c r="V75" s="1">
        <v>8.2423999999999999</v>
      </c>
      <c r="W75" s="1">
        <v>16.492799999999999</v>
      </c>
      <c r="X75" s="1">
        <v>20.877800000000001</v>
      </c>
      <c r="Y75" s="1">
        <v>18.433</v>
      </c>
      <c r="Z75" s="1">
        <v>14.154999999999999</v>
      </c>
      <c r="AA75" s="1">
        <v>18.895199999999999</v>
      </c>
      <c r="AB75" s="1"/>
      <c r="AC75" s="1">
        <f t="shared" si="2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107</v>
      </c>
      <c r="B76" s="13" t="s">
        <v>38</v>
      </c>
      <c r="C76" s="13"/>
      <c r="D76" s="13"/>
      <c r="E76" s="13"/>
      <c r="F76" s="13"/>
      <c r="G76" s="14">
        <v>0</v>
      </c>
      <c r="H76" s="1">
        <f>VLOOKUP(A76,[1]Лист1!$B:$I,8,0)</f>
        <v>60</v>
      </c>
      <c r="I76" s="13" t="s">
        <v>33</v>
      </c>
      <c r="J76" s="13"/>
      <c r="K76" s="13">
        <f t="shared" si="18"/>
        <v>0</v>
      </c>
      <c r="L76" s="13">
        <f t="shared" si="19"/>
        <v>0</v>
      </c>
      <c r="M76" s="13"/>
      <c r="N76" s="13"/>
      <c r="O76" s="13"/>
      <c r="P76" s="13">
        <f t="shared" si="20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2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108</v>
      </c>
      <c r="B77" s="13" t="s">
        <v>38</v>
      </c>
      <c r="C77" s="13"/>
      <c r="D77" s="13"/>
      <c r="E77" s="13"/>
      <c r="F77" s="13"/>
      <c r="G77" s="14">
        <v>0</v>
      </c>
      <c r="H77" s="1">
        <f>VLOOKUP(A77,[1]Лист1!$B:$I,8,0)</f>
        <v>50</v>
      </c>
      <c r="I77" s="13" t="s">
        <v>33</v>
      </c>
      <c r="J77" s="13"/>
      <c r="K77" s="13">
        <f t="shared" si="18"/>
        <v>0</v>
      </c>
      <c r="L77" s="13">
        <f t="shared" si="19"/>
        <v>0</v>
      </c>
      <c r="M77" s="13"/>
      <c r="N77" s="13"/>
      <c r="O77" s="13"/>
      <c r="P77" s="13">
        <f t="shared" si="20"/>
        <v>0</v>
      </c>
      <c r="Q77" s="15"/>
      <c r="R77" s="15"/>
      <c r="S77" s="13"/>
      <c r="T77" s="13" t="e">
        <f t="shared" si="21"/>
        <v>#DIV/0!</v>
      </c>
      <c r="U77" s="13" t="e">
        <f t="shared" si="22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2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109</v>
      </c>
      <c r="B78" s="13" t="s">
        <v>38</v>
      </c>
      <c r="C78" s="13"/>
      <c r="D78" s="13"/>
      <c r="E78" s="13"/>
      <c r="F78" s="13"/>
      <c r="G78" s="14">
        <v>0</v>
      </c>
      <c r="H78" s="1">
        <f>VLOOKUP(A78,[1]Лист1!$B:$I,8,0)</f>
        <v>50</v>
      </c>
      <c r="I78" s="13" t="s">
        <v>33</v>
      </c>
      <c r="J78" s="13"/>
      <c r="K78" s="13">
        <f t="shared" si="18"/>
        <v>0</v>
      </c>
      <c r="L78" s="13">
        <f t="shared" si="19"/>
        <v>0</v>
      </c>
      <c r="M78" s="13"/>
      <c r="N78" s="13"/>
      <c r="O78" s="13"/>
      <c r="P78" s="13">
        <f t="shared" si="20"/>
        <v>0</v>
      </c>
      <c r="Q78" s="15"/>
      <c r="R78" s="15"/>
      <c r="S78" s="13"/>
      <c r="T78" s="13" t="e">
        <f t="shared" si="21"/>
        <v>#DIV/0!</v>
      </c>
      <c r="U78" s="13" t="e">
        <f t="shared" si="22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110</v>
      </c>
      <c r="B79" s="13" t="s">
        <v>38</v>
      </c>
      <c r="C79" s="13"/>
      <c r="D79" s="13"/>
      <c r="E79" s="13"/>
      <c r="F79" s="13"/>
      <c r="G79" s="14">
        <v>0</v>
      </c>
      <c r="H79" s="1">
        <f>VLOOKUP(A79,[1]Лист1!$B:$I,8,0)</f>
        <v>30</v>
      </c>
      <c r="I79" s="13" t="s">
        <v>33</v>
      </c>
      <c r="J79" s="13"/>
      <c r="K79" s="13">
        <f t="shared" si="18"/>
        <v>0</v>
      </c>
      <c r="L79" s="13">
        <f t="shared" si="19"/>
        <v>0</v>
      </c>
      <c r="M79" s="13"/>
      <c r="N79" s="13"/>
      <c r="O79" s="13"/>
      <c r="P79" s="13">
        <f t="shared" si="20"/>
        <v>0</v>
      </c>
      <c r="Q79" s="15"/>
      <c r="R79" s="15"/>
      <c r="S79" s="13"/>
      <c r="T79" s="13" t="e">
        <f t="shared" si="21"/>
        <v>#DIV/0!</v>
      </c>
      <c r="U79" s="13" t="e">
        <f t="shared" si="22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111</v>
      </c>
      <c r="B80" s="13" t="s">
        <v>38</v>
      </c>
      <c r="C80" s="13"/>
      <c r="D80" s="13"/>
      <c r="E80" s="13"/>
      <c r="F80" s="13"/>
      <c r="G80" s="14">
        <v>0</v>
      </c>
      <c r="H80" s="1">
        <f>VLOOKUP(A80,[1]Лист1!$B:$I,8,0)</f>
        <v>55</v>
      </c>
      <c r="I80" s="13" t="s">
        <v>33</v>
      </c>
      <c r="J80" s="13"/>
      <c r="K80" s="13">
        <f t="shared" si="18"/>
        <v>0</v>
      </c>
      <c r="L80" s="13">
        <f t="shared" si="19"/>
        <v>0</v>
      </c>
      <c r="M80" s="13"/>
      <c r="N80" s="13"/>
      <c r="O80" s="13"/>
      <c r="P80" s="13">
        <f t="shared" si="20"/>
        <v>0</v>
      </c>
      <c r="Q80" s="15"/>
      <c r="R80" s="15"/>
      <c r="S80" s="13"/>
      <c r="T80" s="13" t="e">
        <f t="shared" si="21"/>
        <v>#DIV/0!</v>
      </c>
      <c r="U80" s="13" t="e">
        <f t="shared" si="22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112</v>
      </c>
      <c r="B81" s="13" t="s">
        <v>38</v>
      </c>
      <c r="C81" s="13"/>
      <c r="D81" s="13"/>
      <c r="E81" s="13"/>
      <c r="F81" s="13"/>
      <c r="G81" s="14">
        <v>0</v>
      </c>
      <c r="H81" s="1">
        <f>VLOOKUP(A81,[1]Лист1!$B:$I,8,0)</f>
        <v>40</v>
      </c>
      <c r="I81" s="13" t="s">
        <v>33</v>
      </c>
      <c r="J81" s="13"/>
      <c r="K81" s="13">
        <f t="shared" si="18"/>
        <v>0</v>
      </c>
      <c r="L81" s="13">
        <f t="shared" si="19"/>
        <v>0</v>
      </c>
      <c r="M81" s="13"/>
      <c r="N81" s="13"/>
      <c r="O81" s="13"/>
      <c r="P81" s="13">
        <f t="shared" si="20"/>
        <v>0</v>
      </c>
      <c r="Q81" s="15"/>
      <c r="R81" s="15"/>
      <c r="S81" s="13"/>
      <c r="T81" s="13" t="e">
        <f t="shared" si="21"/>
        <v>#DIV/0!</v>
      </c>
      <c r="U81" s="13" t="e">
        <f t="shared" si="22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113</v>
      </c>
      <c r="B82" s="13" t="s">
        <v>38</v>
      </c>
      <c r="C82" s="13"/>
      <c r="D82" s="13"/>
      <c r="E82" s="13"/>
      <c r="F82" s="13"/>
      <c r="G82" s="14">
        <v>0</v>
      </c>
      <c r="H82" s="1">
        <f>VLOOKUP(A82,[1]Лист1!$B:$I,8,0)</f>
        <v>50</v>
      </c>
      <c r="I82" s="13" t="s">
        <v>33</v>
      </c>
      <c r="J82" s="13"/>
      <c r="K82" s="13">
        <f t="shared" si="18"/>
        <v>0</v>
      </c>
      <c r="L82" s="13">
        <f t="shared" si="19"/>
        <v>0</v>
      </c>
      <c r="M82" s="13"/>
      <c r="N82" s="13"/>
      <c r="O82" s="13"/>
      <c r="P82" s="13">
        <f t="shared" si="20"/>
        <v>0</v>
      </c>
      <c r="Q82" s="15"/>
      <c r="R82" s="15"/>
      <c r="S82" s="13"/>
      <c r="T82" s="13" t="e">
        <f t="shared" si="21"/>
        <v>#DIV/0!</v>
      </c>
      <c r="U82" s="13" t="e">
        <f t="shared" si="22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3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114</v>
      </c>
      <c r="B83" s="13" t="s">
        <v>38</v>
      </c>
      <c r="C83" s="13"/>
      <c r="D83" s="13"/>
      <c r="E83" s="13"/>
      <c r="F83" s="13"/>
      <c r="G83" s="14">
        <v>0</v>
      </c>
      <c r="H83" s="1">
        <f>VLOOKUP(A83,[1]Лист1!$B:$I,8,0)</f>
        <v>150</v>
      </c>
      <c r="I83" s="13" t="s">
        <v>33</v>
      </c>
      <c r="J83" s="13"/>
      <c r="K83" s="13">
        <f t="shared" si="18"/>
        <v>0</v>
      </c>
      <c r="L83" s="13">
        <f t="shared" si="19"/>
        <v>0</v>
      </c>
      <c r="M83" s="13"/>
      <c r="N83" s="13"/>
      <c r="O83" s="13"/>
      <c r="P83" s="13">
        <f t="shared" si="20"/>
        <v>0</v>
      </c>
      <c r="Q83" s="15"/>
      <c r="R83" s="15"/>
      <c r="S83" s="13"/>
      <c r="T83" s="13" t="e">
        <f t="shared" si="21"/>
        <v>#DIV/0!</v>
      </c>
      <c r="U83" s="13" t="e">
        <f t="shared" si="22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38</v>
      </c>
      <c r="C84" s="1">
        <v>67</v>
      </c>
      <c r="D84" s="1">
        <v>3</v>
      </c>
      <c r="E84" s="1">
        <v>33</v>
      </c>
      <c r="F84" s="1">
        <v>22</v>
      </c>
      <c r="G84" s="6">
        <v>0.06</v>
      </c>
      <c r="H84" s="1">
        <f>VLOOKUP(A84,[1]Лист1!$B:$I,8,0)</f>
        <v>60</v>
      </c>
      <c r="I84" s="1" t="s">
        <v>33</v>
      </c>
      <c r="J84" s="1">
        <v>34</v>
      </c>
      <c r="K84" s="1">
        <f t="shared" si="18"/>
        <v>-1</v>
      </c>
      <c r="L84" s="1">
        <f t="shared" si="19"/>
        <v>33</v>
      </c>
      <c r="M84" s="1"/>
      <c r="N84" s="1">
        <v>15.2</v>
      </c>
      <c r="O84" s="1">
        <v>11.8</v>
      </c>
      <c r="P84" s="1">
        <f t="shared" si="20"/>
        <v>6.6</v>
      </c>
      <c r="Q84" s="5">
        <f t="shared" ref="Q84" si="24">11*P84-O84-N84-F84</f>
        <v>23.599999999999994</v>
      </c>
      <c r="R84" s="5"/>
      <c r="S84" s="1"/>
      <c r="T84" s="1">
        <f t="shared" si="21"/>
        <v>11</v>
      </c>
      <c r="U84" s="1">
        <f t="shared" si="22"/>
        <v>7.4242424242424248</v>
      </c>
      <c r="V84" s="1">
        <v>6.4</v>
      </c>
      <c r="W84" s="1">
        <v>6.2</v>
      </c>
      <c r="X84" s="1">
        <v>4.8</v>
      </c>
      <c r="Y84" s="1">
        <v>2.4</v>
      </c>
      <c r="Z84" s="1">
        <v>4.4000000000000004</v>
      </c>
      <c r="AA84" s="1">
        <v>6.4</v>
      </c>
      <c r="AB84" s="18" t="s">
        <v>136</v>
      </c>
      <c r="AC84" s="1">
        <f t="shared" si="23"/>
        <v>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38</v>
      </c>
      <c r="C85" s="1">
        <v>93</v>
      </c>
      <c r="D85" s="1"/>
      <c r="E85" s="1">
        <v>18</v>
      </c>
      <c r="F85" s="1">
        <v>66</v>
      </c>
      <c r="G85" s="6">
        <v>0.15</v>
      </c>
      <c r="H85" s="1">
        <f>VLOOKUP(A85,[1]Лист1!$B:$I,8,0)</f>
        <v>60</v>
      </c>
      <c r="I85" s="1" t="s">
        <v>33</v>
      </c>
      <c r="J85" s="1">
        <v>19</v>
      </c>
      <c r="K85" s="1">
        <f t="shared" si="18"/>
        <v>-1</v>
      </c>
      <c r="L85" s="1">
        <f t="shared" si="19"/>
        <v>18</v>
      </c>
      <c r="M85" s="1"/>
      <c r="N85" s="1"/>
      <c r="O85" s="1"/>
      <c r="P85" s="1">
        <f t="shared" si="20"/>
        <v>3.6</v>
      </c>
      <c r="Q85" s="5"/>
      <c r="R85" s="5"/>
      <c r="S85" s="1"/>
      <c r="T85" s="1">
        <f t="shared" si="21"/>
        <v>18.333333333333332</v>
      </c>
      <c r="U85" s="1">
        <f t="shared" si="22"/>
        <v>18.333333333333332</v>
      </c>
      <c r="V85" s="1">
        <v>4</v>
      </c>
      <c r="W85" s="1">
        <v>4.8</v>
      </c>
      <c r="X85" s="1">
        <v>5</v>
      </c>
      <c r="Y85" s="1">
        <v>2.6</v>
      </c>
      <c r="Z85" s="1">
        <v>4</v>
      </c>
      <c r="AA85" s="1">
        <v>9.6</v>
      </c>
      <c r="AB85" s="17" t="s">
        <v>117</v>
      </c>
      <c r="AC85" s="1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32</v>
      </c>
      <c r="C86" s="1">
        <v>117.687</v>
      </c>
      <c r="D86" s="1">
        <v>42.35</v>
      </c>
      <c r="E86" s="1">
        <v>73.522999999999996</v>
      </c>
      <c r="F86" s="1">
        <v>62.978000000000002</v>
      </c>
      <c r="G86" s="6">
        <v>1</v>
      </c>
      <c r="H86" s="1">
        <f>VLOOKUP(A86,[1]Лист1!$B:$I,8,0)</f>
        <v>55</v>
      </c>
      <c r="I86" s="1" t="s">
        <v>33</v>
      </c>
      <c r="J86" s="1">
        <v>69.099999999999994</v>
      </c>
      <c r="K86" s="1">
        <f t="shared" si="18"/>
        <v>4.4230000000000018</v>
      </c>
      <c r="L86" s="1">
        <f t="shared" si="19"/>
        <v>73.522999999999996</v>
      </c>
      <c r="M86" s="1"/>
      <c r="N86" s="1"/>
      <c r="O86" s="1">
        <v>108.45</v>
      </c>
      <c r="P86" s="1">
        <f t="shared" si="20"/>
        <v>14.704599999999999</v>
      </c>
      <c r="Q86" s="5"/>
      <c r="R86" s="5"/>
      <c r="S86" s="1"/>
      <c r="T86" s="1">
        <f t="shared" si="21"/>
        <v>11.658120588115285</v>
      </c>
      <c r="U86" s="1">
        <f t="shared" si="22"/>
        <v>11.658120588115285</v>
      </c>
      <c r="V86" s="1">
        <v>17.8338</v>
      </c>
      <c r="W86" s="1">
        <v>8.2260000000000009</v>
      </c>
      <c r="X86" s="1">
        <v>6.1036000000000001</v>
      </c>
      <c r="Y86" s="1">
        <v>13.526</v>
      </c>
      <c r="Z86" s="1">
        <v>12.970800000000001</v>
      </c>
      <c r="AA86" s="1">
        <v>6.2859999999999996</v>
      </c>
      <c r="AB86" s="1"/>
      <c r="AC86" s="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38</v>
      </c>
      <c r="C87" s="1">
        <v>37</v>
      </c>
      <c r="D87" s="1">
        <v>80</v>
      </c>
      <c r="E87" s="1">
        <v>30</v>
      </c>
      <c r="F87" s="1">
        <v>70</v>
      </c>
      <c r="G87" s="6">
        <v>0.4</v>
      </c>
      <c r="H87" s="1">
        <f>VLOOKUP(A87,[1]Лист1!$B:$I,8,0)</f>
        <v>55</v>
      </c>
      <c r="I87" s="1" t="s">
        <v>33</v>
      </c>
      <c r="J87" s="1">
        <v>42</v>
      </c>
      <c r="K87" s="1">
        <f t="shared" si="18"/>
        <v>-12</v>
      </c>
      <c r="L87" s="1">
        <f t="shared" si="19"/>
        <v>30</v>
      </c>
      <c r="M87" s="1"/>
      <c r="N87" s="1">
        <v>32.200000000000003</v>
      </c>
      <c r="O87" s="1"/>
      <c r="P87" s="1">
        <f t="shared" si="20"/>
        <v>6</v>
      </c>
      <c r="Q87" s="5"/>
      <c r="R87" s="5"/>
      <c r="S87" s="1"/>
      <c r="T87" s="1">
        <f t="shared" si="21"/>
        <v>17.033333333333335</v>
      </c>
      <c r="U87" s="1">
        <f t="shared" si="22"/>
        <v>17.033333333333335</v>
      </c>
      <c r="V87" s="1">
        <v>8.1999999999999993</v>
      </c>
      <c r="W87" s="1">
        <v>11.2</v>
      </c>
      <c r="X87" s="1">
        <v>10.8</v>
      </c>
      <c r="Y87" s="1">
        <v>10.6</v>
      </c>
      <c r="Z87" s="1">
        <v>9.4</v>
      </c>
      <c r="AA87" s="1">
        <v>9.4</v>
      </c>
      <c r="AB87" s="1"/>
      <c r="AC87" s="1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32</v>
      </c>
      <c r="C88" s="1">
        <v>122.029</v>
      </c>
      <c r="D88" s="1">
        <v>46.05</v>
      </c>
      <c r="E88" s="1">
        <v>85.998999999999995</v>
      </c>
      <c r="F88" s="1">
        <v>58.64</v>
      </c>
      <c r="G88" s="6">
        <v>1</v>
      </c>
      <c r="H88" s="1">
        <f>VLOOKUP(A88,[1]Лист1!$B:$I,8,0)</f>
        <v>55</v>
      </c>
      <c r="I88" s="1" t="s">
        <v>33</v>
      </c>
      <c r="J88" s="1">
        <v>84.8</v>
      </c>
      <c r="K88" s="1">
        <f t="shared" si="18"/>
        <v>1.1989999999999981</v>
      </c>
      <c r="L88" s="1">
        <f t="shared" si="19"/>
        <v>85.998999999999995</v>
      </c>
      <c r="M88" s="1"/>
      <c r="N88" s="1">
        <v>15.9358</v>
      </c>
      <c r="O88" s="1">
        <v>120.3082</v>
      </c>
      <c r="P88" s="1">
        <f t="shared" si="20"/>
        <v>17.1998</v>
      </c>
      <c r="Q88" s="5"/>
      <c r="R88" s="5"/>
      <c r="S88" s="1"/>
      <c r="T88" s="1">
        <f t="shared" si="21"/>
        <v>11.330596867405436</v>
      </c>
      <c r="U88" s="1">
        <f t="shared" si="22"/>
        <v>11.330596867405436</v>
      </c>
      <c r="V88" s="1">
        <v>20.2882</v>
      </c>
      <c r="W88" s="1">
        <v>13.518800000000001</v>
      </c>
      <c r="X88" s="1">
        <v>11.478400000000001</v>
      </c>
      <c r="Y88" s="1">
        <v>16.423999999999999</v>
      </c>
      <c r="Z88" s="1">
        <v>15.972</v>
      </c>
      <c r="AA88" s="1">
        <v>14.2906</v>
      </c>
      <c r="AB88" s="1"/>
      <c r="AC88" s="1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121</v>
      </c>
      <c r="B89" s="13" t="s">
        <v>38</v>
      </c>
      <c r="C89" s="13"/>
      <c r="D89" s="13"/>
      <c r="E89" s="13"/>
      <c r="F89" s="13"/>
      <c r="G89" s="14">
        <v>0</v>
      </c>
      <c r="H89" s="1">
        <f>VLOOKUP(A89,[1]Лист1!$B:$I,8,0)</f>
        <v>55</v>
      </c>
      <c r="I89" s="13" t="s">
        <v>33</v>
      </c>
      <c r="J89" s="13"/>
      <c r="K89" s="13">
        <f t="shared" si="18"/>
        <v>0</v>
      </c>
      <c r="L89" s="13">
        <f t="shared" si="19"/>
        <v>0</v>
      </c>
      <c r="M89" s="13"/>
      <c r="N89" s="13"/>
      <c r="O89" s="13"/>
      <c r="P89" s="13">
        <f t="shared" si="20"/>
        <v>0</v>
      </c>
      <c r="Q89" s="15"/>
      <c r="R89" s="15"/>
      <c r="S89" s="13"/>
      <c r="T89" s="13" t="e">
        <f t="shared" si="21"/>
        <v>#DIV/0!</v>
      </c>
      <c r="U89" s="13" t="e">
        <f t="shared" si="22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39</v>
      </c>
      <c r="AC89" s="13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38</v>
      </c>
      <c r="C90" s="1">
        <v>64</v>
      </c>
      <c r="D90" s="1">
        <v>60</v>
      </c>
      <c r="E90" s="1">
        <v>51</v>
      </c>
      <c r="F90" s="1">
        <v>59</v>
      </c>
      <c r="G90" s="6">
        <v>0.4</v>
      </c>
      <c r="H90" s="1">
        <f>VLOOKUP(A90,[1]Лист1!$B:$I,8,0)</f>
        <v>55</v>
      </c>
      <c r="I90" s="1" t="s">
        <v>33</v>
      </c>
      <c r="J90" s="1">
        <v>52</v>
      </c>
      <c r="K90" s="1">
        <f t="shared" si="18"/>
        <v>-1</v>
      </c>
      <c r="L90" s="1">
        <f t="shared" si="19"/>
        <v>51</v>
      </c>
      <c r="M90" s="1"/>
      <c r="N90" s="1"/>
      <c r="O90" s="1">
        <v>45</v>
      </c>
      <c r="P90" s="1">
        <f t="shared" si="20"/>
        <v>10.199999999999999</v>
      </c>
      <c r="Q90" s="5">
        <v>10</v>
      </c>
      <c r="R90" s="5"/>
      <c r="S90" s="1"/>
      <c r="T90" s="1">
        <f t="shared" si="21"/>
        <v>11.176470588235295</v>
      </c>
      <c r="U90" s="1">
        <f t="shared" si="22"/>
        <v>10.19607843137255</v>
      </c>
      <c r="V90" s="1">
        <v>11.2</v>
      </c>
      <c r="W90" s="1">
        <v>9</v>
      </c>
      <c r="X90" s="1">
        <v>9.4</v>
      </c>
      <c r="Y90" s="1">
        <v>13.6</v>
      </c>
      <c r="Z90" s="1">
        <v>10.8</v>
      </c>
      <c r="AA90" s="1">
        <v>2</v>
      </c>
      <c r="AB90" s="1"/>
      <c r="AC90" s="1">
        <f t="shared" si="23"/>
        <v>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123</v>
      </c>
      <c r="B91" s="13" t="s">
        <v>32</v>
      </c>
      <c r="C91" s="13"/>
      <c r="D91" s="13"/>
      <c r="E91" s="13"/>
      <c r="F91" s="13"/>
      <c r="G91" s="14">
        <v>0</v>
      </c>
      <c r="H91" s="1">
        <f>VLOOKUP(A91,[1]Лист1!$B:$I,8,0)</f>
        <v>50</v>
      </c>
      <c r="I91" s="13" t="s">
        <v>33</v>
      </c>
      <c r="J91" s="13"/>
      <c r="K91" s="13">
        <f t="shared" si="18"/>
        <v>0</v>
      </c>
      <c r="L91" s="13">
        <f t="shared" si="19"/>
        <v>0</v>
      </c>
      <c r="M91" s="13"/>
      <c r="N91" s="13"/>
      <c r="O91" s="13"/>
      <c r="P91" s="13">
        <f t="shared" si="20"/>
        <v>0</v>
      </c>
      <c r="Q91" s="15"/>
      <c r="R91" s="15"/>
      <c r="S91" s="13"/>
      <c r="T91" s="13" t="e">
        <f t="shared" si="21"/>
        <v>#DIV/0!</v>
      </c>
      <c r="U91" s="13" t="e">
        <f t="shared" si="22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 t="s">
        <v>39</v>
      </c>
      <c r="AC91" s="13">
        <f t="shared" si="2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32</v>
      </c>
      <c r="C92" s="1">
        <v>411.26900000000001</v>
      </c>
      <c r="D92" s="1">
        <v>250.65</v>
      </c>
      <c r="E92" s="1">
        <v>326.77800000000002</v>
      </c>
      <c r="F92" s="1">
        <v>334.452</v>
      </c>
      <c r="G92" s="6">
        <v>1</v>
      </c>
      <c r="H92" s="1">
        <f>VLOOKUP(A92,[1]Лист1!$B:$I,8,0)</f>
        <v>60</v>
      </c>
      <c r="I92" s="1" t="s">
        <v>33</v>
      </c>
      <c r="J92" s="1">
        <v>318.58</v>
      </c>
      <c r="K92" s="1">
        <f t="shared" si="18"/>
        <v>8.1980000000000359</v>
      </c>
      <c r="L92" s="1">
        <f t="shared" si="19"/>
        <v>326.77800000000002</v>
      </c>
      <c r="M92" s="1"/>
      <c r="N92" s="1"/>
      <c r="O92" s="1">
        <v>144.876</v>
      </c>
      <c r="P92" s="1">
        <f t="shared" si="20"/>
        <v>65.35560000000001</v>
      </c>
      <c r="Q92" s="5">
        <f t="shared" ref="Q92" si="25">11*P92-O92-N92-F92</f>
        <v>239.58360000000016</v>
      </c>
      <c r="R92" s="5"/>
      <c r="S92" s="1"/>
      <c r="T92" s="1">
        <f t="shared" si="21"/>
        <v>11</v>
      </c>
      <c r="U92" s="1">
        <f t="shared" si="22"/>
        <v>7.3341534619833633</v>
      </c>
      <c r="V92" s="1">
        <v>53.740400000000001</v>
      </c>
      <c r="W92" s="1">
        <v>39.673599999999993</v>
      </c>
      <c r="X92" s="1">
        <v>52.011400000000002</v>
      </c>
      <c r="Y92" s="1">
        <v>77.807400000000001</v>
      </c>
      <c r="Z92" s="1">
        <v>67.006799999999998</v>
      </c>
      <c r="AA92" s="1">
        <v>11.726800000000001</v>
      </c>
      <c r="AB92" s="1" t="s">
        <v>125</v>
      </c>
      <c r="AC92" s="1">
        <f t="shared" si="23"/>
        <v>240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38</v>
      </c>
      <c r="C93" s="1">
        <v>86</v>
      </c>
      <c r="D93" s="1">
        <v>36</v>
      </c>
      <c r="E93" s="1">
        <v>30</v>
      </c>
      <c r="F93" s="1">
        <v>48</v>
      </c>
      <c r="G93" s="6">
        <v>0.3</v>
      </c>
      <c r="H93" s="1">
        <f>VLOOKUP(A93,[1]Лист1!$B:$I,8,0)</f>
        <v>40</v>
      </c>
      <c r="I93" s="1" t="s">
        <v>33</v>
      </c>
      <c r="J93" s="1">
        <v>30</v>
      </c>
      <c r="K93" s="1">
        <f t="shared" si="18"/>
        <v>0</v>
      </c>
      <c r="L93" s="1">
        <f t="shared" si="19"/>
        <v>30</v>
      </c>
      <c r="M93" s="1"/>
      <c r="N93" s="1">
        <v>44.099999999999987</v>
      </c>
      <c r="O93" s="1"/>
      <c r="P93" s="1">
        <f t="shared" si="20"/>
        <v>6</v>
      </c>
      <c r="Q93" s="5"/>
      <c r="R93" s="5"/>
      <c r="S93" s="1"/>
      <c r="T93" s="1">
        <f t="shared" si="21"/>
        <v>15.35</v>
      </c>
      <c r="U93" s="1">
        <f t="shared" si="22"/>
        <v>15.35</v>
      </c>
      <c r="V93" s="1">
        <v>8.4</v>
      </c>
      <c r="W93" s="1">
        <v>13</v>
      </c>
      <c r="X93" s="1">
        <v>11.2</v>
      </c>
      <c r="Y93" s="1">
        <v>14.4</v>
      </c>
      <c r="Z93" s="1">
        <v>13.2</v>
      </c>
      <c r="AA93" s="1">
        <v>17.2</v>
      </c>
      <c r="AB93" s="1"/>
      <c r="AC93" s="1">
        <f t="shared" si="2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38</v>
      </c>
      <c r="C94" s="1">
        <v>66</v>
      </c>
      <c r="D94" s="1">
        <v>42</v>
      </c>
      <c r="E94" s="1">
        <v>24</v>
      </c>
      <c r="F94" s="1">
        <v>63</v>
      </c>
      <c r="G94" s="6">
        <v>0.3</v>
      </c>
      <c r="H94" s="1">
        <f>VLOOKUP(A94,[1]Лист1!$B:$I,8,0)</f>
        <v>40</v>
      </c>
      <c r="I94" s="1" t="s">
        <v>33</v>
      </c>
      <c r="J94" s="1">
        <v>28</v>
      </c>
      <c r="K94" s="1">
        <f t="shared" si="18"/>
        <v>-4</v>
      </c>
      <c r="L94" s="1">
        <f t="shared" si="19"/>
        <v>24</v>
      </c>
      <c r="M94" s="1"/>
      <c r="N94" s="1">
        <v>26.900000000000009</v>
      </c>
      <c r="O94" s="1"/>
      <c r="P94" s="1">
        <f t="shared" si="20"/>
        <v>4.8</v>
      </c>
      <c r="Q94" s="5"/>
      <c r="R94" s="5"/>
      <c r="S94" s="1"/>
      <c r="T94" s="1">
        <f t="shared" si="21"/>
        <v>18.729166666666668</v>
      </c>
      <c r="U94" s="1">
        <f t="shared" si="22"/>
        <v>18.729166666666668</v>
      </c>
      <c r="V94" s="1">
        <v>6</v>
      </c>
      <c r="W94" s="1">
        <v>10.6</v>
      </c>
      <c r="X94" s="1">
        <v>10.6</v>
      </c>
      <c r="Y94" s="1">
        <v>12.2</v>
      </c>
      <c r="Z94" s="1">
        <v>12.4</v>
      </c>
      <c r="AA94" s="1">
        <v>6.2</v>
      </c>
      <c r="AB94" s="17" t="s">
        <v>117</v>
      </c>
      <c r="AC94" s="1">
        <f t="shared" si="2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9" t="s">
        <v>128</v>
      </c>
      <c r="B95" s="1" t="s">
        <v>32</v>
      </c>
      <c r="C95" s="1">
        <v>1667.2750000000001</v>
      </c>
      <c r="D95" s="1">
        <v>5632.5929999999998</v>
      </c>
      <c r="E95" s="1">
        <v>3878.0749999999998</v>
      </c>
      <c r="F95" s="1">
        <v>1523.325</v>
      </c>
      <c r="G95" s="6">
        <v>1</v>
      </c>
      <c r="H95" s="1">
        <f>VLOOKUP(A95,[1]Лист1!$B:$I,8,0)</f>
        <v>60</v>
      </c>
      <c r="I95" s="1" t="s">
        <v>33</v>
      </c>
      <c r="J95" s="1">
        <v>3816.625</v>
      </c>
      <c r="K95" s="1">
        <f t="shared" si="18"/>
        <v>61.449999999999818</v>
      </c>
      <c r="L95" s="1">
        <f t="shared" si="19"/>
        <v>1367.35</v>
      </c>
      <c r="M95" s="1">
        <v>2510.7249999999999</v>
      </c>
      <c r="N95" s="1">
        <v>631.52949999999896</v>
      </c>
      <c r="O95" s="1">
        <v>1042.320900000002</v>
      </c>
      <c r="P95" s="1">
        <f t="shared" si="20"/>
        <v>273.46999999999997</v>
      </c>
      <c r="Q95" s="5"/>
      <c r="R95" s="5"/>
      <c r="S95" s="1"/>
      <c r="T95" s="1">
        <f t="shared" si="21"/>
        <v>11.691137601930746</v>
      </c>
      <c r="U95" s="1">
        <f t="shared" si="22"/>
        <v>11.691137601930746</v>
      </c>
      <c r="V95" s="1">
        <v>310.12240000000003</v>
      </c>
      <c r="W95" s="1">
        <v>298.59820000000002</v>
      </c>
      <c r="X95" s="1">
        <v>290.63639999999998</v>
      </c>
      <c r="Y95" s="1">
        <v>299.6626</v>
      </c>
      <c r="Z95" s="1">
        <v>292.75080000000003</v>
      </c>
      <c r="AA95" s="1">
        <v>321.45780000000002</v>
      </c>
      <c r="AB95" s="1"/>
      <c r="AC95" s="1">
        <f t="shared" si="23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38</v>
      </c>
      <c r="C96" s="1">
        <v>29</v>
      </c>
      <c r="D96" s="1"/>
      <c r="E96" s="1">
        <v>-10</v>
      </c>
      <c r="F96" s="1"/>
      <c r="G96" s="6">
        <v>0.1</v>
      </c>
      <c r="H96" s="1">
        <f>VLOOKUP(A96,[1]Лист1!$B:$I,8,0)</f>
        <v>60</v>
      </c>
      <c r="I96" s="1" t="s">
        <v>33</v>
      </c>
      <c r="J96" s="1"/>
      <c r="K96" s="1">
        <f t="shared" si="18"/>
        <v>-10</v>
      </c>
      <c r="L96" s="1">
        <f t="shared" si="19"/>
        <v>-10</v>
      </c>
      <c r="M96" s="1"/>
      <c r="N96" s="1">
        <v>61</v>
      </c>
      <c r="O96" s="1"/>
      <c r="P96" s="1">
        <f t="shared" si="20"/>
        <v>-2</v>
      </c>
      <c r="Q96" s="5"/>
      <c r="R96" s="5"/>
      <c r="S96" s="1"/>
      <c r="T96" s="1">
        <f t="shared" si="21"/>
        <v>-30.5</v>
      </c>
      <c r="U96" s="1">
        <f t="shared" si="22"/>
        <v>-30.5</v>
      </c>
      <c r="V96" s="1">
        <v>3.4</v>
      </c>
      <c r="W96" s="1">
        <v>7</v>
      </c>
      <c r="X96" s="1">
        <v>2.2000000000000002</v>
      </c>
      <c r="Y96" s="1">
        <v>-0.4</v>
      </c>
      <c r="Z96" s="1">
        <v>-0.6</v>
      </c>
      <c r="AA96" s="1">
        <v>3.6</v>
      </c>
      <c r="AB96" s="1"/>
      <c r="AC96" s="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130</v>
      </c>
      <c r="B97" s="1" t="s">
        <v>32</v>
      </c>
      <c r="C97" s="1">
        <v>2688.9110000000001</v>
      </c>
      <c r="D97" s="1">
        <v>5199.2030000000004</v>
      </c>
      <c r="E97" s="1">
        <v>4440.893</v>
      </c>
      <c r="F97" s="1">
        <v>1975.69</v>
      </c>
      <c r="G97" s="6">
        <v>1</v>
      </c>
      <c r="H97" s="1">
        <f>VLOOKUP(A97,[1]Лист1!$B:$I,8,0)</f>
        <v>60</v>
      </c>
      <c r="I97" s="1" t="s">
        <v>33</v>
      </c>
      <c r="J97" s="1">
        <v>4390.5450000000001</v>
      </c>
      <c r="K97" s="1">
        <f t="shared" si="18"/>
        <v>50.347999999999956</v>
      </c>
      <c r="L97" s="1">
        <f t="shared" si="19"/>
        <v>1928.248</v>
      </c>
      <c r="M97" s="1">
        <v>2512.645</v>
      </c>
      <c r="N97" s="1">
        <v>475.72175999999757</v>
      </c>
      <c r="O97" s="1">
        <v>1881.730040000002</v>
      </c>
      <c r="P97" s="1">
        <f t="shared" si="20"/>
        <v>385.64960000000002</v>
      </c>
      <c r="Q97" s="5"/>
      <c r="R97" s="5"/>
      <c r="S97" s="1"/>
      <c r="T97" s="1">
        <f t="shared" si="21"/>
        <v>11.2359556447096</v>
      </c>
      <c r="U97" s="1">
        <f t="shared" si="22"/>
        <v>11.2359556447096</v>
      </c>
      <c r="V97" s="1">
        <v>420.02480000000003</v>
      </c>
      <c r="W97" s="1">
        <v>374.73320000000001</v>
      </c>
      <c r="X97" s="1">
        <v>386.34460000000001</v>
      </c>
      <c r="Y97" s="1">
        <v>477.80120000000022</v>
      </c>
      <c r="Z97" s="1">
        <v>446.57319999999999</v>
      </c>
      <c r="AA97" s="1">
        <v>490.5652</v>
      </c>
      <c r="AB97" s="1"/>
      <c r="AC97" s="1">
        <f t="shared" si="23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131</v>
      </c>
      <c r="B98" s="1" t="s">
        <v>32</v>
      </c>
      <c r="C98" s="1">
        <v>2042.269</v>
      </c>
      <c r="D98" s="1">
        <v>9377.5490000000009</v>
      </c>
      <c r="E98" s="1">
        <v>4219.5810000000001</v>
      </c>
      <c r="F98" s="1">
        <v>2164.4690000000001</v>
      </c>
      <c r="G98" s="6">
        <v>1</v>
      </c>
      <c r="H98" s="1">
        <f>VLOOKUP(A98,[1]Лист1!$B:$I,8,0)</f>
        <v>60</v>
      </c>
      <c r="I98" s="1" t="s">
        <v>33</v>
      </c>
      <c r="J98" s="1">
        <v>4130.3850000000002</v>
      </c>
      <c r="K98" s="1">
        <f t="shared" si="18"/>
        <v>89.195999999999913</v>
      </c>
      <c r="L98" s="1">
        <f t="shared" si="19"/>
        <v>2199.2460000000001</v>
      </c>
      <c r="M98" s="1">
        <v>2020.335</v>
      </c>
      <c r="N98" s="1">
        <v>627.14145999999846</v>
      </c>
      <c r="O98" s="1">
        <v>2061.6821400000008</v>
      </c>
      <c r="P98" s="1">
        <f t="shared" si="20"/>
        <v>439.8492</v>
      </c>
      <c r="Q98" s="5"/>
      <c r="R98" s="5"/>
      <c r="S98" s="1"/>
      <c r="T98" s="1">
        <f t="shared" si="21"/>
        <v>11.033992104566744</v>
      </c>
      <c r="U98" s="1">
        <f t="shared" si="22"/>
        <v>11.033992104566744</v>
      </c>
      <c r="V98" s="1">
        <v>474.96359999999987</v>
      </c>
      <c r="W98" s="1">
        <v>434.59140000000008</v>
      </c>
      <c r="X98" s="1">
        <v>445.36799999999982</v>
      </c>
      <c r="Y98" s="1">
        <v>462.67180000000008</v>
      </c>
      <c r="Z98" s="1">
        <v>426.17639999999989</v>
      </c>
      <c r="AA98" s="1">
        <v>505.52960000000002</v>
      </c>
      <c r="AB98" s="1"/>
      <c r="AC98" s="1">
        <f t="shared" si="23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132</v>
      </c>
      <c r="B99" s="1" t="s">
        <v>38</v>
      </c>
      <c r="C99" s="1">
        <v>79</v>
      </c>
      <c r="D99" s="1"/>
      <c r="E99" s="1">
        <v>6</v>
      </c>
      <c r="F99" s="1">
        <v>67</v>
      </c>
      <c r="G99" s="6">
        <v>0.2</v>
      </c>
      <c r="H99" s="1">
        <f>VLOOKUP(A99,[1]Лист1!$B:$I,8,0)</f>
        <v>40</v>
      </c>
      <c r="I99" s="1" t="s">
        <v>33</v>
      </c>
      <c r="J99" s="1">
        <v>6</v>
      </c>
      <c r="K99" s="1">
        <f t="shared" si="18"/>
        <v>0</v>
      </c>
      <c r="L99" s="1">
        <f t="shared" si="19"/>
        <v>6</v>
      </c>
      <c r="M99" s="1"/>
      <c r="N99" s="1"/>
      <c r="O99" s="1"/>
      <c r="P99" s="1">
        <f t="shared" si="20"/>
        <v>1.2</v>
      </c>
      <c r="Q99" s="5"/>
      <c r="R99" s="5"/>
      <c r="S99" s="1"/>
      <c r="T99" s="1">
        <f t="shared" si="21"/>
        <v>55.833333333333336</v>
      </c>
      <c r="U99" s="1">
        <f t="shared" si="22"/>
        <v>55.833333333333336</v>
      </c>
      <c r="V99" s="1">
        <v>1.2</v>
      </c>
      <c r="W99" s="1">
        <v>1.2</v>
      </c>
      <c r="X99" s="1">
        <v>0</v>
      </c>
      <c r="Y99" s="1">
        <v>3.0968</v>
      </c>
      <c r="Z99" s="1">
        <v>7.6968000000000014</v>
      </c>
      <c r="AA99" s="1">
        <v>4.5999999999999996</v>
      </c>
      <c r="AB99" s="17" t="s">
        <v>117</v>
      </c>
      <c r="AC99" s="1">
        <f t="shared" si="23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133</v>
      </c>
      <c r="B100" s="13" t="s">
        <v>32</v>
      </c>
      <c r="C100" s="13"/>
      <c r="D100" s="13"/>
      <c r="E100" s="13"/>
      <c r="F100" s="13"/>
      <c r="G100" s="14">
        <v>0</v>
      </c>
      <c r="H100" s="1">
        <f>VLOOKUP(A100,[1]Лист1!$B:$I,8,0)</f>
        <v>60</v>
      </c>
      <c r="I100" s="13" t="s">
        <v>33</v>
      </c>
      <c r="J100" s="13"/>
      <c r="K100" s="13">
        <f t="shared" ref="K100" si="26">E100-J100</f>
        <v>0</v>
      </c>
      <c r="L100" s="13">
        <f t="shared" si="19"/>
        <v>0</v>
      </c>
      <c r="M100" s="13"/>
      <c r="N100" s="13"/>
      <c r="O100" s="13"/>
      <c r="P100" s="13">
        <f t="shared" si="20"/>
        <v>0</v>
      </c>
      <c r="Q100" s="15"/>
      <c r="R100" s="15"/>
      <c r="S100" s="13"/>
      <c r="T100" s="13" t="e">
        <f t="shared" si="21"/>
        <v>#DIV/0!</v>
      </c>
      <c r="U100" s="13" t="e">
        <f t="shared" si="22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39</v>
      </c>
      <c r="AC100" s="13">
        <f t="shared" si="2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100" xr:uid="{C09B2580-9C09-4F7B-B9BB-FB1C02B423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2024-08-22T12:56:54Z</dcterms:created>
  <dcterms:modified xsi:type="dcterms:W3CDTF">2024-08-23T12:06:27Z</dcterms:modified>
</cp:coreProperties>
</file>