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7F6856F-6817-4F09-B220-19AD6AA9E6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Y284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68" i="1" s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G596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F10" i="1" s="1"/>
  <c r="D7" i="1"/>
  <c r="Q6" i="1"/>
  <c r="P2" i="1"/>
  <c r="H9" i="1" l="1"/>
  <c r="A10" i="1"/>
  <c r="Y37" i="1"/>
  <c r="Y41" i="1"/>
  <c r="Y45" i="1"/>
  <c r="Y49" i="1"/>
  <c r="Y65" i="1"/>
  <c r="Y75" i="1"/>
  <c r="Y89" i="1"/>
  <c r="Y99" i="1"/>
  <c r="Y108" i="1"/>
  <c r="Y125" i="1"/>
  <c r="Y131" i="1"/>
  <c r="Y139" i="1"/>
  <c r="Y145" i="1"/>
  <c r="Y156" i="1"/>
  <c r="Y160" i="1"/>
  <c r="Y167" i="1"/>
  <c r="Y175" i="1"/>
  <c r="BP213" i="1"/>
  <c r="BN213" i="1"/>
  <c r="Z213" i="1"/>
  <c r="BP229" i="1"/>
  <c r="BN229" i="1"/>
  <c r="Z229" i="1"/>
  <c r="Y238" i="1"/>
  <c r="BP233" i="1"/>
  <c r="BN233" i="1"/>
  <c r="Z233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Z262" i="1" s="1"/>
  <c r="BP259" i="1"/>
  <c r="BN259" i="1"/>
  <c r="Z259" i="1"/>
  <c r="BP268" i="1"/>
  <c r="BN268" i="1"/>
  <c r="Z268" i="1"/>
  <c r="BP282" i="1"/>
  <c r="BN282" i="1"/>
  <c r="Z282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496" i="1"/>
  <c r="BN496" i="1"/>
  <c r="Z496" i="1"/>
  <c r="BP500" i="1"/>
  <c r="BN500" i="1"/>
  <c r="Z500" i="1"/>
  <c r="H596" i="1"/>
  <c r="Y24" i="1"/>
  <c r="Y59" i="1"/>
  <c r="Y79" i="1"/>
  <c r="Y93" i="1"/>
  <c r="Y116" i="1"/>
  <c r="Y150" i="1"/>
  <c r="Y181" i="1"/>
  <c r="BP188" i="1"/>
  <c r="BN188" i="1"/>
  <c r="Z188" i="1"/>
  <c r="Z194" i="1" s="1"/>
  <c r="BP192" i="1"/>
  <c r="BN192" i="1"/>
  <c r="Z192" i="1"/>
  <c r="BP209" i="1"/>
  <c r="BN209" i="1"/>
  <c r="Z209" i="1"/>
  <c r="Z216" i="1" s="1"/>
  <c r="BP221" i="1"/>
  <c r="BN221" i="1"/>
  <c r="Z221" i="1"/>
  <c r="BP225" i="1"/>
  <c r="BN225" i="1"/>
  <c r="Z225" i="1"/>
  <c r="Y231" i="1"/>
  <c r="BP237" i="1"/>
  <c r="BN237" i="1"/>
  <c r="Z237" i="1"/>
  <c r="Y239" i="1"/>
  <c r="F9" i="1"/>
  <c r="J9" i="1"/>
  <c r="Z22" i="1"/>
  <c r="Z23" i="1" s="1"/>
  <c r="BN22" i="1"/>
  <c r="BP22" i="1"/>
  <c r="Y23" i="1"/>
  <c r="X586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4" i="1" s="1"/>
  <c r="BN68" i="1"/>
  <c r="BP68" i="1"/>
  <c r="Z70" i="1"/>
  <c r="BN70" i="1"/>
  <c r="Z73" i="1"/>
  <c r="BN73" i="1"/>
  <c r="Y74" i="1"/>
  <c r="Z77" i="1"/>
  <c r="Z79" i="1" s="1"/>
  <c r="BN77" i="1"/>
  <c r="BP77" i="1"/>
  <c r="Z83" i="1"/>
  <c r="Z88" i="1" s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Z107" i="1" s="1"/>
  <c r="BN104" i="1"/>
  <c r="Z106" i="1"/>
  <c r="BN106" i="1"/>
  <c r="Y107" i="1"/>
  <c r="Z110" i="1"/>
  <c r="Z115" i="1" s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Z139" i="1" s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Z155" i="1" s="1"/>
  <c r="BN154" i="1"/>
  <c r="Z158" i="1"/>
  <c r="Z160" i="1" s="1"/>
  <c r="BN158" i="1"/>
  <c r="BP158" i="1"/>
  <c r="Z165" i="1"/>
  <c r="Z167" i="1" s="1"/>
  <c r="BN165" i="1"/>
  <c r="Z171" i="1"/>
  <c r="Z175" i="1" s="1"/>
  <c r="BN171" i="1"/>
  <c r="Z173" i="1"/>
  <c r="BN173" i="1"/>
  <c r="Z179" i="1"/>
  <c r="Z181" i="1" s="1"/>
  <c r="BN179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Z283" i="1" s="1"/>
  <c r="BP289" i="1"/>
  <c r="BN289" i="1"/>
  <c r="Z289" i="1"/>
  <c r="Y307" i="1"/>
  <c r="BP312" i="1"/>
  <c r="BN312" i="1"/>
  <c r="Z312" i="1"/>
  <c r="Z318" i="1" s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Z340" i="1"/>
  <c r="BP338" i="1"/>
  <c r="BN338" i="1"/>
  <c r="Z338" i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Z364" i="1" s="1"/>
  <c r="BP371" i="1"/>
  <c r="BN371" i="1"/>
  <c r="Z371" i="1"/>
  <c r="BP375" i="1"/>
  <c r="BN375" i="1"/>
  <c r="Z375" i="1"/>
  <c r="Z389" i="1"/>
  <c r="BP387" i="1"/>
  <c r="BN387" i="1"/>
  <c r="Z387" i="1"/>
  <c r="Y394" i="1"/>
  <c r="BP401" i="1"/>
  <c r="BN401" i="1"/>
  <c r="Z401" i="1"/>
  <c r="Z402" i="1" s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Z483" i="1"/>
  <c r="BP481" i="1"/>
  <c r="BN481" i="1"/>
  <c r="Z481" i="1"/>
  <c r="Y483" i="1"/>
  <c r="BP512" i="1"/>
  <c r="BN512" i="1"/>
  <c r="Z512" i="1"/>
  <c r="Y516" i="1"/>
  <c r="BP520" i="1"/>
  <c r="BN520" i="1"/>
  <c r="Z520" i="1"/>
  <c r="Z522" i="1" s="1"/>
  <c r="Y522" i="1"/>
  <c r="X596" i="1"/>
  <c r="Y402" i="1"/>
  <c r="Y596" i="1"/>
  <c r="Y426" i="1"/>
  <c r="Y463" i="1"/>
  <c r="BP462" i="1"/>
  <c r="Y464" i="1"/>
  <c r="Y473" i="1"/>
  <c r="BP466" i="1"/>
  <c r="BN466" i="1"/>
  <c r="Z466" i="1"/>
  <c r="Z472" i="1" s="1"/>
  <c r="BP470" i="1"/>
  <c r="BN470" i="1"/>
  <c r="Z470" i="1"/>
  <c r="BP494" i="1"/>
  <c r="BN494" i="1"/>
  <c r="Z494" i="1"/>
  <c r="BP498" i="1"/>
  <c r="BN498" i="1"/>
  <c r="Z498" i="1"/>
  <c r="Z502" i="1" s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38" i="1" l="1"/>
  <c r="Z566" i="1"/>
  <c r="Z230" i="1"/>
  <c r="Y588" i="1"/>
  <c r="Z334" i="1"/>
  <c r="Z250" i="1"/>
  <c r="Z554" i="1"/>
  <c r="Z516" i="1"/>
  <c r="Z378" i="1"/>
  <c r="Z353" i="1"/>
  <c r="Z347" i="1"/>
  <c r="Z271" i="1"/>
  <c r="Z130" i="1"/>
  <c r="Z124" i="1"/>
  <c r="Z591" i="1" s="1"/>
  <c r="Y590" i="1"/>
  <c r="Y587" i="1"/>
  <c r="Y589" i="1" s="1"/>
  <c r="Y586" i="1"/>
  <c r="Z292" i="1"/>
  <c r="Z238" i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<sst xmlns="http://schemas.openxmlformats.org/spreadsheetml/2006/main" count="2403" uniqueCount="764">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</sst>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81" zoomScaleNormal="100" zoomScaleSheetLayoutView="100" workbookViewId="0">
      <selection activeCell="AA592" sqref="AA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0.41666666666666669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50</v>
      </c>
      <c r="Y54" s="375">
        <f t="shared" si="6"/>
        <v>54</v>
      </c>
      <c r="Z54" s="36">
        <f>IFERROR(IF(Y54=0,"",ROUNDUP(Y54/H54,0)*0.02175),"")</f>
        <v>0.10874999999999999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52.222222222222221</v>
      </c>
      <c r="BN54" s="64">
        <f t="shared" si="8"/>
        <v>56.4</v>
      </c>
      <c r="BO54" s="64">
        <f t="shared" si="9"/>
        <v>8.2671957671957674E-2</v>
      </c>
      <c r="BP54" s="64">
        <f t="shared" si="10"/>
        <v>8.9285714285714274E-2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4.6296296296296298</v>
      </c>
      <c r="Y59" s="376">
        <f>IFERROR(Y53/H53,"0")+IFERROR(Y54/H54,"0")+IFERROR(Y55/H55,"0")+IFERROR(Y56/H56,"0")+IFERROR(Y57/H57,"0")+IFERROR(Y58/H58,"0")</f>
        <v>5</v>
      </c>
      <c r="Z59" s="376">
        <f>IFERROR(IF(Z53="",0,Z53),"0")+IFERROR(IF(Z54="",0,Z54),"0")+IFERROR(IF(Z55="",0,Z55),"0")+IFERROR(IF(Z56="",0,Z56),"0")+IFERROR(IF(Z57="",0,Z57),"0")+IFERROR(IF(Z58="",0,Z58),"0")</f>
        <v>0.10874999999999999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50</v>
      </c>
      <c r="Y60" s="376">
        <f>IFERROR(SUM(Y53:Y58),"0")</f>
        <v>54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51</v>
      </c>
      <c r="Y77" s="375">
        <f>IFERROR(IF(X77="",0,CEILING((X77/$H77),1)*$H77),"")</f>
        <v>54</v>
      </c>
      <c r="Z77" s="36">
        <f>IFERROR(IF(Y77=0,"",ROUNDUP(Y77/H77,0)*0.02175),"")</f>
        <v>0.10874999999999999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53.266666666666659</v>
      </c>
      <c r="BN77" s="64">
        <f>IFERROR(Y77*I77/H77,"0")</f>
        <v>56.4</v>
      </c>
      <c r="BO77" s="64">
        <f>IFERROR(1/J77*(X77/H77),"0")</f>
        <v>8.4325396825396817E-2</v>
      </c>
      <c r="BP77" s="64">
        <f>IFERROR(1/J77*(Y77/H77),"0")</f>
        <v>8.9285714285714274E-2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4.7222222222222223</v>
      </c>
      <c r="Y79" s="376">
        <f>IFERROR(Y77/H77,"0")+IFERROR(Y78/H78,"0")</f>
        <v>5</v>
      </c>
      <c r="Z79" s="376">
        <f>IFERROR(IF(Z77="",0,Z77),"0")+IFERROR(IF(Z78="",0,Z78),"0")</f>
        <v>0.10874999999999999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51</v>
      </c>
      <c r="Y80" s="376">
        <f>IFERROR(SUM(Y77:Y78),"0")</f>
        <v>54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142</v>
      </c>
      <c r="Y111" s="375">
        <f>IFERROR(IF(X111="",0,CEILING((X111/$H111),1)*$H111),"")</f>
        <v>142.80000000000001</v>
      </c>
      <c r="Z111" s="36">
        <f>IFERROR(IF(Y111=0,"",ROUNDUP(Y111/H111,0)*0.02175),"")</f>
        <v>0.36974999999999997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151.53428571428572</v>
      </c>
      <c r="BN111" s="64">
        <f>IFERROR(Y111*I111/H111,"0")</f>
        <v>152.38800000000001</v>
      </c>
      <c r="BO111" s="64">
        <f>IFERROR(1/J111*(X111/H111),"0")</f>
        <v>0.3018707482993197</v>
      </c>
      <c r="BP111" s="64">
        <f>IFERROR(1/J111*(Y111/H111),"0")</f>
        <v>0.30357142857142855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16.904761904761905</v>
      </c>
      <c r="Y115" s="376">
        <f>IFERROR(Y110/H110,"0")+IFERROR(Y111/H111,"0")+IFERROR(Y112/H112,"0")+IFERROR(Y113/H113,"0")+IFERROR(Y114/H114,"0")</f>
        <v>17</v>
      </c>
      <c r="Z115" s="376">
        <f>IFERROR(IF(Z110="",0,Z110),"0")+IFERROR(IF(Z111="",0,Z111),"0")+IFERROR(IF(Z112="",0,Z112),"0")+IFERROR(IF(Z113="",0,Z113),"0")+IFERROR(IF(Z114="",0,Z114),"0")</f>
        <v>0.36974999999999997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142</v>
      </c>
      <c r="Y116" s="376">
        <f>IFERROR(SUM(Y110:Y114),"0")</f>
        <v>142.80000000000001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56</v>
      </c>
      <c r="Y120" s="375">
        <f>IFERROR(IF(X120="",0,CEILING((X120/$H120),1)*$H120),"")</f>
        <v>56</v>
      </c>
      <c r="Z120" s="36">
        <f>IFERROR(IF(Y120=0,"",ROUNDUP(Y120/H120,0)*0.02175),"")</f>
        <v>0.10874999999999999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58.4</v>
      </c>
      <c r="BN120" s="64">
        <f>IFERROR(Y120*I120/H120,"0")</f>
        <v>58.4</v>
      </c>
      <c r="BO120" s="64">
        <f>IFERROR(1/J120*(X120/H120),"0")</f>
        <v>8.9285714285714274E-2</v>
      </c>
      <c r="BP120" s="64">
        <f>IFERROR(1/J120*(Y120/H120),"0")</f>
        <v>8.9285714285714274E-2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5</v>
      </c>
      <c r="Y124" s="376">
        <f>IFERROR(Y119/H119,"0")+IFERROR(Y120/H120,"0")+IFERROR(Y121/H121,"0")+IFERROR(Y122/H122,"0")+IFERROR(Y123/H123,"0")</f>
        <v>5</v>
      </c>
      <c r="Z124" s="376">
        <f>IFERROR(IF(Z119="",0,Z119),"0")+IFERROR(IF(Z120="",0,Z120),"0")+IFERROR(IF(Z121="",0,Z121),"0")+IFERROR(IF(Z122="",0,Z122),"0")+IFERROR(IF(Z123="",0,Z123),"0")</f>
        <v>0.10874999999999999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56</v>
      </c>
      <c r="Y125" s="376">
        <f>IFERROR(SUM(Y119:Y123),"0")</f>
        <v>56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302</v>
      </c>
      <c r="Y133" s="375">
        <f t="shared" ref="Y133:Y138" si="21">IFERROR(IF(X133="",0,CEILING((X133/$H133),1)*$H133),"")</f>
        <v>302.40000000000003</v>
      </c>
      <c r="Z133" s="36">
        <f>IFERROR(IF(Y133=0,"",ROUNDUP(Y133/H133,0)*0.02175),"")</f>
        <v>0.78299999999999992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322.06142857142856</v>
      </c>
      <c r="BN133" s="64">
        <f t="shared" ref="BN133:BN138" si="23">IFERROR(Y133*I133/H133,"0")</f>
        <v>322.488</v>
      </c>
      <c r="BO133" s="64">
        <f t="shared" ref="BO133:BO138" si="24">IFERROR(1/J133*(X133/H133),"0")</f>
        <v>0.64200680272108834</v>
      </c>
      <c r="BP133" s="64">
        <f t="shared" ref="BP133:BP138" si="25">IFERROR(1/J133*(Y133/H133),"0")</f>
        <v>0.64285714285714279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35.952380952380949</v>
      </c>
      <c r="Y139" s="376">
        <f>IFERROR(Y133/H133,"0")+IFERROR(Y134/H134,"0")+IFERROR(Y135/H135,"0")+IFERROR(Y136/H136,"0")+IFERROR(Y137/H137,"0")+IFERROR(Y138/H138,"0")</f>
        <v>36</v>
      </c>
      <c r="Z139" s="376">
        <f>IFERROR(IF(Z133="",0,Z133),"0")+IFERROR(IF(Z134="",0,Z134),"0")+IFERROR(IF(Z135="",0,Z135),"0")+IFERROR(IF(Z136="",0,Z136),"0")+IFERROR(IF(Z137="",0,Z137),"0")+IFERROR(IF(Z138="",0,Z138),"0")</f>
        <v>0.78299999999999992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302</v>
      </c>
      <c r="Y140" s="376">
        <f>IFERROR(SUM(Y133:Y138),"0")</f>
        <v>302.40000000000003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44</v>
      </c>
      <c r="Y178" s="375">
        <f>IFERROR(IF(X178="",0,CEILING((X178/$H178),1)*$H178),"")</f>
        <v>50.400000000000006</v>
      </c>
      <c r="Z178" s="36">
        <f>IFERROR(IF(Y178=0,"",ROUNDUP(Y178/H178,0)*0.02175),"")</f>
        <v>0.1305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46.95428571428571</v>
      </c>
      <c r="BN178" s="64">
        <f>IFERROR(Y178*I178/H178,"0")</f>
        <v>53.784000000000006</v>
      </c>
      <c r="BO178" s="64">
        <f>IFERROR(1/J178*(X178/H178),"0")</f>
        <v>9.3537414965986387E-2</v>
      </c>
      <c r="BP178" s="64">
        <f>IFERROR(1/J178*(Y178/H178),"0")</f>
        <v>0.10714285714285714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5.2380952380952381</v>
      </c>
      <c r="Y181" s="376">
        <f>IFERROR(Y178/H178,"0")+IFERROR(Y179/H179,"0")+IFERROR(Y180/H180,"0")</f>
        <v>6</v>
      </c>
      <c r="Z181" s="376">
        <f>IFERROR(IF(Z178="",0,Z178),"0")+IFERROR(IF(Z179="",0,Z179),"0")+IFERROR(IF(Z180="",0,Z180),"0")</f>
        <v>0.1305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44</v>
      </c>
      <c r="Y182" s="376">
        <f>IFERROR(SUM(Y178:Y180),"0")</f>
        <v>50.400000000000006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48</v>
      </c>
      <c r="Y208" s="375">
        <f t="shared" ref="Y208:Y215" si="31">IFERROR(IF(X208="",0,CEILING((X208/$H208),1)*$H208),"")</f>
        <v>48.6</v>
      </c>
      <c r="Z208" s="36">
        <f>IFERROR(IF(Y208=0,"",ROUNDUP(Y208/H208,0)*0.00937),"")</f>
        <v>8.4330000000000002E-2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49.866666666666667</v>
      </c>
      <c r="BN208" s="64">
        <f t="shared" ref="BN208:BN215" si="33">IFERROR(Y208*I208/H208,"0")</f>
        <v>50.49</v>
      </c>
      <c r="BO208" s="64">
        <f t="shared" ref="BO208:BO215" si="34">IFERROR(1/J208*(X208/H208),"0")</f>
        <v>7.4074074074074056E-2</v>
      </c>
      <c r="BP208" s="64">
        <f t="shared" ref="BP208:BP215" si="35">IFERROR(1/J208*(Y208/H208),"0")</f>
        <v>7.4999999999999997E-2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63</v>
      </c>
      <c r="Y209" s="375">
        <f t="shared" si="31"/>
        <v>64.800000000000011</v>
      </c>
      <c r="Z209" s="36">
        <f>IFERROR(IF(Y209=0,"",ROUNDUP(Y209/H209,0)*0.00937),"")</f>
        <v>0.11244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65.45</v>
      </c>
      <c r="BN209" s="64">
        <f t="shared" si="33"/>
        <v>67.320000000000007</v>
      </c>
      <c r="BO209" s="64">
        <f t="shared" si="34"/>
        <v>9.722222222222221E-2</v>
      </c>
      <c r="BP209" s="64">
        <f t="shared" si="35"/>
        <v>0.10000000000000002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20.555555555555554</v>
      </c>
      <c r="Y216" s="376">
        <f>IFERROR(Y208/H208,"0")+IFERROR(Y209/H209,"0")+IFERROR(Y210/H210,"0")+IFERROR(Y211/H211,"0")+IFERROR(Y212/H212,"0")+IFERROR(Y213/H213,"0")+IFERROR(Y214/H214,"0")+IFERROR(Y215/H215,"0")</f>
        <v>21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0.19677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111</v>
      </c>
      <c r="Y217" s="376">
        <f>IFERROR(SUM(Y208:Y215),"0")</f>
        <v>113.4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69</v>
      </c>
      <c r="Y223" s="375">
        <f t="shared" si="36"/>
        <v>69.599999999999994</v>
      </c>
      <c r="Z223" s="36">
        <f t="shared" ref="Z223:Z229" si="41">IFERROR(IF(Y223=0,"",ROUNDUP(Y223/H223,0)*0.00753),"")</f>
        <v>0.21837000000000001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77.337499999999991</v>
      </c>
      <c r="BN223" s="64">
        <f t="shared" si="38"/>
        <v>78.010000000000005</v>
      </c>
      <c r="BO223" s="64">
        <f t="shared" si="39"/>
        <v>0.18429487179487178</v>
      </c>
      <c r="BP223" s="64">
        <f t="shared" si="40"/>
        <v>0.1858974358974359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13</v>
      </c>
      <c r="Y226" s="375">
        <f t="shared" si="36"/>
        <v>14.399999999999999</v>
      </c>
      <c r="Z226" s="36">
        <f t="shared" si="41"/>
        <v>4.5179999999999998E-2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14.473333333333336</v>
      </c>
      <c r="BN226" s="64">
        <f t="shared" si="38"/>
        <v>16.032</v>
      </c>
      <c r="BO226" s="64">
        <f t="shared" si="39"/>
        <v>3.4722222222222224E-2</v>
      </c>
      <c r="BP226" s="64">
        <f t="shared" si="40"/>
        <v>3.8461538461538464E-2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46</v>
      </c>
      <c r="Y228" s="375">
        <f t="shared" si="36"/>
        <v>48</v>
      </c>
      <c r="Z228" s="36">
        <f t="shared" si="41"/>
        <v>0.15060000000000001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51.213333333333338</v>
      </c>
      <c r="BN228" s="64">
        <f t="shared" si="38"/>
        <v>53.440000000000005</v>
      </c>
      <c r="BO228" s="64">
        <f t="shared" si="39"/>
        <v>0.12286324786324787</v>
      </c>
      <c r="BP228" s="64">
        <f t="shared" si="40"/>
        <v>0.12820512820512819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76</v>
      </c>
      <c r="Y229" s="375">
        <f t="shared" si="36"/>
        <v>76.8</v>
      </c>
      <c r="Z229" s="36">
        <f t="shared" si="41"/>
        <v>0.24096000000000001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84.803333333333327</v>
      </c>
      <c r="BN229" s="64">
        <f t="shared" si="38"/>
        <v>85.695999999999998</v>
      </c>
      <c r="BO229" s="64">
        <f t="shared" si="39"/>
        <v>0.20299145299145299</v>
      </c>
      <c r="BP229" s="64">
        <f t="shared" si="40"/>
        <v>0.20512820512820512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85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87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0.65511000000000008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204</v>
      </c>
      <c r="Y231" s="376">
        <f>IFERROR(SUM(Y219:Y229),"0")</f>
        <v>208.8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21</v>
      </c>
      <c r="Y237" s="375">
        <f>IFERROR(IF(X237="",0,CEILING((X237/$H237),1)*$H237),"")</f>
        <v>21.599999999999998</v>
      </c>
      <c r="Z237" s="36">
        <f>IFERROR(IF(Y237=0,"",ROUNDUP(Y237/H237,0)*0.00753),"")</f>
        <v>6.7769999999999997E-2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23.380000000000003</v>
      </c>
      <c r="BN237" s="64">
        <f>IFERROR(Y237*I237/H237,"0")</f>
        <v>24.047999999999998</v>
      </c>
      <c r="BO237" s="64">
        <f>IFERROR(1/J237*(X237/H237),"0")</f>
        <v>5.6089743589743585E-2</v>
      </c>
      <c r="BP237" s="64">
        <f>IFERROR(1/J237*(Y237/H237),"0")</f>
        <v>5.7692307692307689E-2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8.75</v>
      </c>
      <c r="Y238" s="376">
        <f>IFERROR(Y233/H233,"0")+IFERROR(Y234/H234,"0")+IFERROR(Y235/H235,"0")+IFERROR(Y236/H236,"0")+IFERROR(Y237/H237,"0")</f>
        <v>9</v>
      </c>
      <c r="Z238" s="376">
        <f>IFERROR(IF(Z233="",0,Z233),"0")+IFERROR(IF(Z234="",0,Z234),"0")+IFERROR(IF(Z235="",0,Z235),"0")+IFERROR(IF(Z236="",0,Z236),"0")+IFERROR(IF(Z237="",0,Z237),"0")</f>
        <v>6.7769999999999997E-2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21</v>
      </c>
      <c r="Y239" s="376">
        <f>IFERROR(SUM(Y233:Y237),"0")</f>
        <v>21.599999999999998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4</v>
      </c>
      <c r="Y249" s="375">
        <f t="shared" si="42"/>
        <v>4</v>
      </c>
      <c r="Z249" s="36">
        <f>IFERROR(IF(Y249=0,"",ROUNDUP(Y249/H249,0)*0.00937),"")</f>
        <v>9.3699999999999999E-3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4.24</v>
      </c>
      <c r="BN249" s="64">
        <f t="shared" si="44"/>
        <v>4.24</v>
      </c>
      <c r="BO249" s="64">
        <f t="shared" si="45"/>
        <v>8.3333333333333332E-3</v>
      </c>
      <c r="BP249" s="64">
        <f t="shared" si="46"/>
        <v>8.3333333333333332E-3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</v>
      </c>
      <c r="Y250" s="376">
        <f>IFERROR(Y242/H242,"0")+IFERROR(Y243/H243,"0")+IFERROR(Y244/H244,"0")+IFERROR(Y245/H245,"0")+IFERROR(Y246/H246,"0")+IFERROR(Y247/H247,"0")+IFERROR(Y248/H248,"0")+IFERROR(Y249/H249,"0")</f>
        <v>1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9.3699999999999999E-3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4</v>
      </c>
      <c r="Y251" s="376">
        <f>IFERROR(SUM(Y242:Y249),"0")</f>
        <v>4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36</v>
      </c>
      <c r="Y289" s="375">
        <f>IFERROR(IF(X289="",0,CEILING((X289/$H289),1)*$H289),"")</f>
        <v>36</v>
      </c>
      <c r="Z289" s="36">
        <f>IFERROR(IF(Y289=0,"",ROUNDUP(Y289/H289,0)*0.00753),"")</f>
        <v>0.11295000000000001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40.080000000000005</v>
      </c>
      <c r="BN289" s="64">
        <f>IFERROR(Y289*I289/H289,"0")</f>
        <v>40.080000000000005</v>
      </c>
      <c r="BO289" s="64">
        <f>IFERROR(1/J289*(X289/H289),"0")</f>
        <v>9.6153846153846145E-2</v>
      </c>
      <c r="BP289" s="64">
        <f>IFERROR(1/J289*(Y289/H289),"0")</f>
        <v>9.6153846153846145E-2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39</v>
      </c>
      <c r="Y290" s="375">
        <f>IFERROR(IF(X290="",0,CEILING((X290/$H290),1)*$H290),"")</f>
        <v>40.799999999999997</v>
      </c>
      <c r="Z290" s="36">
        <f>IFERROR(IF(Y290=0,"",ROUNDUP(Y290/H290,0)*0.00753),"")</f>
        <v>0.12801000000000001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42.250000000000007</v>
      </c>
      <c r="BN290" s="64">
        <f>IFERROR(Y290*I290/H290,"0")</f>
        <v>44.2</v>
      </c>
      <c r="BO290" s="64">
        <f>IFERROR(1/J290*(X290/H290),"0")</f>
        <v>0.10416666666666666</v>
      </c>
      <c r="BP290" s="64">
        <f>IFERROR(1/J290*(Y290/H290),"0")</f>
        <v>0.10897435897435898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31.25</v>
      </c>
      <c r="Y292" s="376">
        <f>IFERROR(Y287/H287,"0")+IFERROR(Y288/H288,"0")+IFERROR(Y289/H289,"0")+IFERROR(Y290/H290,"0")+IFERROR(Y291/H291,"0")</f>
        <v>32</v>
      </c>
      <c r="Z292" s="376">
        <f>IFERROR(IF(Z287="",0,Z287),"0")+IFERROR(IF(Z288="",0,Z288),"0")+IFERROR(IF(Z289="",0,Z289),"0")+IFERROR(IF(Z290="",0,Z290),"0")+IFERROR(IF(Z291="",0,Z291),"0")</f>
        <v>0.24096000000000001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75</v>
      </c>
      <c r="Y293" s="376">
        <f>IFERROR(SUM(Y287:Y291),"0")</f>
        <v>76.8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47</v>
      </c>
      <c r="Y321" s="375">
        <f>IFERROR(IF(X321="",0,CEILING((X321/$H321),1)*$H321),"")</f>
        <v>50.400000000000006</v>
      </c>
      <c r="Z321" s="36">
        <f>IFERROR(IF(Y321=0,"",ROUNDUP(Y321/H321,0)*0.00753),"")</f>
        <v>9.0359999999999996E-2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49.909523809523812</v>
      </c>
      <c r="BN321" s="64">
        <f>IFERROR(Y321*I321/H321,"0")</f>
        <v>53.52</v>
      </c>
      <c r="BO321" s="64">
        <f>IFERROR(1/J321*(X321/H321),"0")</f>
        <v>7.1733821733821729E-2</v>
      </c>
      <c r="BP321" s="64">
        <f>IFERROR(1/J321*(Y321/H321),"0")</f>
        <v>7.6923076923076927E-2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11.19047619047619</v>
      </c>
      <c r="Y325" s="376">
        <f>IFERROR(Y321/H321,"0")+IFERROR(Y322/H322,"0")+IFERROR(Y323/H323,"0")+IFERROR(Y324/H324,"0")</f>
        <v>12</v>
      </c>
      <c r="Z325" s="376">
        <f>IFERROR(IF(Z321="",0,Z321),"0")+IFERROR(IF(Z322="",0,Z322),"0")+IFERROR(IF(Z323="",0,Z323),"0")+IFERROR(IF(Z324="",0,Z324),"0")</f>
        <v>9.0359999999999996E-2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47</v>
      </c>
      <c r="Y326" s="376">
        <f>IFERROR(SUM(Y321:Y324),"0")</f>
        <v>50.400000000000006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119</v>
      </c>
      <c r="Y338" s="375">
        <f>IFERROR(IF(X338="",0,CEILING((X338/$H338),1)*$H338),"")</f>
        <v>124.8</v>
      </c>
      <c r="Z338" s="36">
        <f>IFERROR(IF(Y338=0,"",ROUNDUP(Y338/H338,0)*0.02175),"")</f>
        <v>0.34799999999999998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127.6046153846154</v>
      </c>
      <c r="BN338" s="64">
        <f>IFERROR(Y338*I338/H338,"0")</f>
        <v>133.82400000000001</v>
      </c>
      <c r="BO338" s="64">
        <f>IFERROR(1/J338*(X338/H338),"0")</f>
        <v>0.27243589743589741</v>
      </c>
      <c r="BP338" s="64">
        <f>IFERROR(1/J338*(Y338/H338),"0")</f>
        <v>0.2857142857142857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15.256410256410257</v>
      </c>
      <c r="Y340" s="376">
        <f>IFERROR(Y337/H337,"0")+IFERROR(Y338/H338,"0")+IFERROR(Y339/H339,"0")</f>
        <v>16</v>
      </c>
      <c r="Z340" s="376">
        <f>IFERROR(IF(Z337="",0,Z337),"0")+IFERROR(IF(Z338="",0,Z338),"0")+IFERROR(IF(Z339="",0,Z339),"0")</f>
        <v>0.34799999999999998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119</v>
      </c>
      <c r="Y341" s="376">
        <f>IFERROR(SUM(Y337:Y339),"0")</f>
        <v>124.8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0</v>
      </c>
      <c r="Y378" s="376">
        <f>IFERROR(Y369/H369,"0")+IFERROR(Y370/H370,"0")+IFERROR(Y371/H371,"0")+IFERROR(Y372/H372,"0")+IFERROR(Y373/H373,"0")+IFERROR(Y374/H374,"0")+IFERROR(Y375/H375,"0")+IFERROR(Y376/H376,"0")+IFERROR(Y377/H377,"0")</f>
        <v>0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0</v>
      </c>
      <c r="Y379" s="376">
        <f>IFERROR(SUM(Y369:Y377),"0")</f>
        <v>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0</v>
      </c>
      <c r="Y381" s="375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0</v>
      </c>
      <c r="Y383" s="376">
        <f>IFERROR(Y381/H381,"0")+IFERROR(Y382/H382,"0")</f>
        <v>0</v>
      </c>
      <c r="Z383" s="376">
        <f>IFERROR(IF(Z381="",0,Z381),"0")+IFERROR(IF(Z382="",0,Z382),"0")</f>
        <v>0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0</v>
      </c>
      <c r="Y384" s="376">
        <f>IFERROR(SUM(Y381:Y382),"0")</f>
        <v>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39</v>
      </c>
      <c r="Y388" s="375">
        <f>IFERROR(IF(X388="",0,CEILING((X388/$H388),1)*$H388),"")</f>
        <v>39</v>
      </c>
      <c r="Z388" s="36">
        <f>IFERROR(IF(Y388=0,"",ROUNDUP(Y388/H388,0)*0.02175),"")</f>
        <v>0.10874999999999999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41.820000000000007</v>
      </c>
      <c r="BN388" s="64">
        <f>IFERROR(Y388*I388/H388,"0")</f>
        <v>41.820000000000007</v>
      </c>
      <c r="BO388" s="64">
        <f>IFERROR(1/J388*(X388/H388),"0")</f>
        <v>8.9285714285714274E-2</v>
      </c>
      <c r="BP388" s="64">
        <f>IFERROR(1/J388*(Y388/H388),"0")</f>
        <v>8.9285714285714274E-2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5</v>
      </c>
      <c r="Y389" s="376">
        <f>IFERROR(Y386/H386,"0")+IFERROR(Y387/H387,"0")+IFERROR(Y388/H388,"0")</f>
        <v>5</v>
      </c>
      <c r="Z389" s="376">
        <f>IFERROR(IF(Z386="",0,Z386),"0")+IFERROR(IF(Z387="",0,Z387),"0")+IFERROR(IF(Z388="",0,Z388),"0")</f>
        <v>0.10874999999999999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39</v>
      </c>
      <c r="Y390" s="376">
        <f>IFERROR(SUM(Y386:Y388),"0")</f>
        <v>39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104</v>
      </c>
      <c r="Y393" s="375">
        <f>IFERROR(IF(X393="",0,CEILING((X393/$H393),1)*$H393),"")</f>
        <v>109.2</v>
      </c>
      <c r="Z393" s="36">
        <f>IFERROR(IF(Y393=0,"",ROUNDUP(Y393/H393,0)*0.02175),"")</f>
        <v>0.30449999999999999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111.52000000000001</v>
      </c>
      <c r="BN393" s="64">
        <f>IFERROR(Y393*I393/H393,"0")</f>
        <v>117.09600000000002</v>
      </c>
      <c r="BO393" s="64">
        <f>IFERROR(1/J393*(X393/H393),"0")</f>
        <v>0.23809523809523808</v>
      </c>
      <c r="BP393" s="64">
        <f>IFERROR(1/J393*(Y393/H393),"0")</f>
        <v>0.25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13.333333333333334</v>
      </c>
      <c r="Y394" s="376">
        <f>IFERROR(Y392/H392,"0")+IFERROR(Y393/H393,"0")</f>
        <v>14</v>
      </c>
      <c r="Z394" s="376">
        <f>IFERROR(IF(Z392="",0,Z392),"0")+IFERROR(IF(Z393="",0,Z393),"0")</f>
        <v>0.30449999999999999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104</v>
      </c>
      <c r="Y395" s="376">
        <f>IFERROR(SUM(Y392:Y393),"0")</f>
        <v>109.2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175</v>
      </c>
      <c r="Y410" s="375">
        <f>IFERROR(IF(X410="",0,CEILING((X410/$H410),1)*$H410),"")</f>
        <v>179.4</v>
      </c>
      <c r="Z410" s="36">
        <f>IFERROR(IF(Y410=0,"",ROUNDUP(Y410/H410,0)*0.02175),"")</f>
        <v>0.50024999999999997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187.65384615384616</v>
      </c>
      <c r="BN410" s="64">
        <f>IFERROR(Y410*I410/H410,"0")</f>
        <v>192.37200000000004</v>
      </c>
      <c r="BO410" s="64">
        <f>IFERROR(1/J410*(X410/H410),"0")</f>
        <v>0.40064102564102566</v>
      </c>
      <c r="BP410" s="64">
        <f>IFERROR(1/J410*(Y410/H410),"0")</f>
        <v>0.4107142857142857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22.435897435897438</v>
      </c>
      <c r="Y415" s="376">
        <f>IFERROR(Y410/H410,"0")+IFERROR(Y411/H411,"0")+IFERROR(Y412/H412,"0")+IFERROR(Y413/H413,"0")+IFERROR(Y414/H414,"0")</f>
        <v>23</v>
      </c>
      <c r="Z415" s="376">
        <f>IFERROR(IF(Z410="",0,Z410),"0")+IFERROR(IF(Z411="",0,Z411),"0")+IFERROR(IF(Z412="",0,Z412),"0")+IFERROR(IF(Z413="",0,Z413),"0")+IFERROR(IF(Z414="",0,Z414),"0")</f>
        <v>0.50024999999999997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175</v>
      </c>
      <c r="Y416" s="376">
        <f>IFERROR(SUM(Y410:Y414),"0")</f>
        <v>179.4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12</v>
      </c>
      <c r="Y429" s="375">
        <f t="shared" si="67"/>
        <v>12.600000000000001</v>
      </c>
      <c r="Z429" s="36">
        <f>IFERROR(IF(Y429=0,"",ROUNDUP(Y429/H429,0)*0.00753),"")</f>
        <v>2.2589999999999999E-2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12.657142857142857</v>
      </c>
      <c r="BN429" s="64">
        <f t="shared" si="69"/>
        <v>13.290000000000001</v>
      </c>
      <c r="BO429" s="64">
        <f t="shared" si="70"/>
        <v>1.8315018315018316E-2</v>
      </c>
      <c r="BP429" s="64">
        <f t="shared" si="71"/>
        <v>1.9230769230769232E-2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41</v>
      </c>
      <c r="Y431" s="375">
        <f t="shared" si="67"/>
        <v>42</v>
      </c>
      <c r="Z431" s="36">
        <f>IFERROR(IF(Y431=0,"",ROUNDUP(Y431/H431,0)*0.00753),"")</f>
        <v>7.5300000000000006E-2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43.245238095238093</v>
      </c>
      <c r="BN431" s="64">
        <f t="shared" si="69"/>
        <v>44.3</v>
      </c>
      <c r="BO431" s="64">
        <f t="shared" si="70"/>
        <v>6.2576312576312562E-2</v>
      </c>
      <c r="BP431" s="64">
        <f t="shared" si="71"/>
        <v>6.4102564102564097E-2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12.619047619047619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13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9.7890000000000005E-2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53</v>
      </c>
      <c r="Y450" s="376">
        <f>IFERROR(SUM(Y428:Y448),"0")</f>
        <v>54.6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49</v>
      </c>
      <c r="Y466" s="375">
        <f t="shared" ref="Y466:Y471" si="73">IFERROR(IF(X466="",0,CEILING((X466/$H466),1)*$H466),"")</f>
        <v>50.400000000000006</v>
      </c>
      <c r="Z466" s="36">
        <f>IFERROR(IF(Y466=0,"",ROUNDUP(Y466/H466,0)*0.00753),"")</f>
        <v>9.0359999999999996E-2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51.68333333333333</v>
      </c>
      <c r="BN466" s="64">
        <f t="shared" ref="BN466:BN471" si="75">IFERROR(Y466*I466/H466,"0")</f>
        <v>53.160000000000004</v>
      </c>
      <c r="BO466" s="64">
        <f t="shared" ref="BO466:BO471" si="76">IFERROR(1/J466*(X466/H466),"0")</f>
        <v>7.4786324786324784E-2</v>
      </c>
      <c r="BP466" s="64">
        <f t="shared" ref="BP466:BP471" si="77">IFERROR(1/J466*(Y466/H466),"0")</f>
        <v>7.6923076923076927E-2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11.666666666666666</v>
      </c>
      <c r="Y472" s="376">
        <f>IFERROR(Y466/H466,"0")+IFERROR(Y467/H467,"0")+IFERROR(Y468/H468,"0")+IFERROR(Y469/H469,"0")+IFERROR(Y470/H470,"0")+IFERROR(Y471/H471,"0")</f>
        <v>12</v>
      </c>
      <c r="Z472" s="376">
        <f>IFERROR(IF(Z466="",0,Z466),"0")+IFERROR(IF(Z467="",0,Z467),"0")+IFERROR(IF(Z468="",0,Z468),"0")+IFERROR(IF(Z469="",0,Z469),"0")+IFERROR(IF(Z470="",0,Z470),"0")+IFERROR(IF(Z471="",0,Z471),"0")</f>
        <v>9.0359999999999996E-2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49</v>
      </c>
      <c r="Y473" s="376">
        <f>IFERROR(SUM(Y466:Y471),"0")</f>
        <v>50.400000000000006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42</v>
      </c>
      <c r="Y496" s="375">
        <f t="shared" si="78"/>
        <v>42.24</v>
      </c>
      <c r="Z496" s="36">
        <f t="shared" si="79"/>
        <v>9.5680000000000001E-2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44.86363636363636</v>
      </c>
      <c r="BN496" s="64">
        <f t="shared" si="81"/>
        <v>45.12</v>
      </c>
      <c r="BO496" s="64">
        <f t="shared" si="82"/>
        <v>7.6486013986013984E-2</v>
      </c>
      <c r="BP496" s="64">
        <f t="shared" si="83"/>
        <v>7.6923076923076927E-2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240</v>
      </c>
      <c r="Y498" s="375">
        <f t="shared" si="78"/>
        <v>242.88000000000002</v>
      </c>
      <c r="Z498" s="36">
        <f t="shared" si="79"/>
        <v>0.55015999999999998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256.36363636363632</v>
      </c>
      <c r="BN498" s="64">
        <f t="shared" si="81"/>
        <v>259.44</v>
      </c>
      <c r="BO498" s="64">
        <f t="shared" si="82"/>
        <v>0.43706293706293708</v>
      </c>
      <c r="BP498" s="64">
        <f t="shared" si="83"/>
        <v>0.44230769230769235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53.409090909090907</v>
      </c>
      <c r="Y502" s="376">
        <f>IFERROR(Y493/H493,"0")+IFERROR(Y494/H494,"0")+IFERROR(Y495/H495,"0")+IFERROR(Y496/H496,"0")+IFERROR(Y497/H497,"0")+IFERROR(Y498/H498,"0")+IFERROR(Y499/H499,"0")+IFERROR(Y500/H500,"0")+IFERROR(Y501/H501,"0")</f>
        <v>54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0.64583999999999997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282</v>
      </c>
      <c r="Y503" s="376">
        <f>IFERROR(SUM(Y493:Y501),"0")</f>
        <v>285.12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91</v>
      </c>
      <c r="Y505" s="375">
        <f>IFERROR(IF(X505="",0,CEILING((X505/$H505),1)*$H505),"")</f>
        <v>95.04</v>
      </c>
      <c r="Z505" s="36">
        <f>IFERROR(IF(Y505=0,"",ROUNDUP(Y505/H505,0)*0.01196),"")</f>
        <v>0.21528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97.204545454545453</v>
      </c>
      <c r="BN505" s="64">
        <f>IFERROR(Y505*I505/H505,"0")</f>
        <v>101.52000000000001</v>
      </c>
      <c r="BO505" s="64">
        <f>IFERROR(1/J505*(X505/H505),"0")</f>
        <v>0.16571969696969696</v>
      </c>
      <c r="BP505" s="64">
        <f>IFERROR(1/J505*(Y505/H505),"0")</f>
        <v>0.17307692307692307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17.234848484848484</v>
      </c>
      <c r="Y507" s="376">
        <f>IFERROR(Y505/H505,"0")+IFERROR(Y506/H506,"0")</f>
        <v>18</v>
      </c>
      <c r="Z507" s="376">
        <f>IFERROR(IF(Z505="",0,Z505),"0")+IFERROR(IF(Z506="",0,Z506),"0")</f>
        <v>0.21528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91</v>
      </c>
      <c r="Y508" s="376">
        <f>IFERROR(SUM(Y505:Y506),"0")</f>
        <v>95.04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16</v>
      </c>
      <c r="Y548" s="375">
        <f t="shared" ref="Y548:Y553" si="94">IFERROR(IF(X548="",0,CEILING((X548/$H548),1)*$H548),"")</f>
        <v>16.8</v>
      </c>
      <c r="Z548" s="36">
        <f>IFERROR(IF(Y548=0,"",ROUNDUP(Y548/H548,0)*0.00753),"")</f>
        <v>3.0120000000000001E-2</v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16.990476190476191</v>
      </c>
      <c r="BN548" s="64">
        <f t="shared" ref="BN548:BN553" si="96">IFERROR(Y548*I548/H548,"0")</f>
        <v>17.84</v>
      </c>
      <c r="BO548" s="64">
        <f t="shared" ref="BO548:BO553" si="97">IFERROR(1/J548*(X548/H548),"0")</f>
        <v>2.4420024420024417E-2</v>
      </c>
      <c r="BP548" s="64">
        <f t="shared" ref="BP548:BP553" si="98">IFERROR(1/J548*(Y548/H548),"0")</f>
        <v>2.564102564102564E-2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34</v>
      </c>
      <c r="Y549" s="375">
        <f t="shared" si="94"/>
        <v>37.800000000000004</v>
      </c>
      <c r="Z549" s="36">
        <f>IFERROR(IF(Y549=0,"",ROUNDUP(Y549/H549,0)*0.00753),"")</f>
        <v>6.7769999999999997E-2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36.104761904761901</v>
      </c>
      <c r="BN549" s="64">
        <f t="shared" si="96"/>
        <v>40.14</v>
      </c>
      <c r="BO549" s="64">
        <f t="shared" si="97"/>
        <v>5.1892551892551889E-2</v>
      </c>
      <c r="BP549" s="64">
        <f t="shared" si="98"/>
        <v>5.7692307692307689E-2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11.904761904761905</v>
      </c>
      <c r="Y554" s="376">
        <f>IFERROR(Y548/H548,"0")+IFERROR(Y549/H549,"0")+IFERROR(Y550/H550,"0")+IFERROR(Y551/H551,"0")+IFERROR(Y552/H552,"0")+IFERROR(Y553/H553,"0")</f>
        <v>13</v>
      </c>
      <c r="Z554" s="376">
        <f>IFERROR(IF(Z548="",0,Z548),"0")+IFERROR(IF(Z549="",0,Z549),"0")+IFERROR(IF(Z550="",0,Z550),"0")+IFERROR(IF(Z551="",0,Z551),"0")+IFERROR(IF(Z552="",0,Z552),"0")+IFERROR(IF(Z553="",0,Z553),"0")</f>
        <v>9.7890000000000005E-2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50</v>
      </c>
      <c r="Y555" s="376">
        <f>IFERROR(SUM(Y548:Y553),"0")</f>
        <v>54.600000000000009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76</v>
      </c>
      <c r="Y557" s="375">
        <f>IFERROR(IF(X557="",0,CEILING((X557/$H557),1)*$H557),"")</f>
        <v>78</v>
      </c>
      <c r="Z557" s="36">
        <f>IFERROR(IF(Y557=0,"",ROUNDUP(Y557/H557,0)*0.02175),"")</f>
        <v>0.21749999999999997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81.495384615384637</v>
      </c>
      <c r="BN557" s="64">
        <f>IFERROR(Y557*I557/H557,"0")</f>
        <v>83.640000000000015</v>
      </c>
      <c r="BO557" s="64">
        <f>IFERROR(1/J557*(X557/H557),"0")</f>
        <v>0.17399267399267401</v>
      </c>
      <c r="BP557" s="64">
        <f>IFERROR(1/J557*(Y557/H557),"0")</f>
        <v>0.17857142857142855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9.7435897435897445</v>
      </c>
      <c r="Y559" s="376">
        <f>IFERROR(Y557/H557,"0")+IFERROR(Y558/H558,"0")</f>
        <v>10</v>
      </c>
      <c r="Z559" s="376">
        <f>IFERROR(IF(Z557="",0,Z557),"0")+IFERROR(IF(Z558="",0,Z558),"0")</f>
        <v>0.21749999999999997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76</v>
      </c>
      <c r="Y560" s="376">
        <f>IFERROR(SUM(Y557:Y558),"0")</f>
        <v>78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2145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2204.7600000000002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2296.6491960816966</v>
      </c>
      <c r="Y587" s="376">
        <f>IFERROR(SUM(BN22:BN583),"0")</f>
        <v>2360.498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5</v>
      </c>
      <c r="Y588" s="38">
        <f>ROUNDUP(SUM(BP22:BP583),0)</f>
        <v>5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2421.6491960816966</v>
      </c>
      <c r="Y589" s="376">
        <f>GrossWeightTotalR+PalletQtyTotalR*25</f>
        <v>2485.498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402.79676804676808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414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5.4960999999999993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54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54</v>
      </c>
      <c r="E596" s="46">
        <f>IFERROR(Y103*1,"0")+IFERROR(Y104*1,"0")+IFERROR(Y105*1,"0")+IFERROR(Y106*1,"0")+IFERROR(Y110*1,"0")+IFERROR(Y111*1,"0")+IFERROR(Y112*1,"0")+IFERROR(Y113*1,"0")+IFERROR(Y114*1,"0")</f>
        <v>142.80000000000001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358.40000000000003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50.400000000000006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343.8</v>
      </c>
      <c r="K596" s="46">
        <f>IFERROR(Y242*1,"0")+IFERROR(Y243*1,"0")+IFERROR(Y244*1,"0")+IFERROR(Y245*1,"0")+IFERROR(Y246*1,"0")+IFERROR(Y247*1,"0")+IFERROR(Y248*1,"0")+IFERROR(Y249*1,"0")</f>
        <v>4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76.8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175.2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148.19999999999999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179.4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54.6</v>
      </c>
      <c r="Z596" s="46">
        <f>IFERROR(Y462*1,"0")+IFERROR(Y466*1,"0")+IFERROR(Y467*1,"0")+IFERROR(Y468*1,"0")+IFERROR(Y469*1,"0")+IFERROR(Y470*1,"0")+IFERROR(Y471*1,"0")+IFERROR(Y475*1,"0")</f>
        <v>50.400000000000006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380.16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132.60000000000002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2024-08-23T07:20:28Z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