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070EB300-A555-4242-A618-5152317E056E}" xr6:coauthVersionLast="47" xr6:coauthVersionMax="47" xr10:uidLastSave="{00000000-0000-0000-0000-000000000000}"/>
  <bookViews>
    <workbookView xWindow="2895" yWindow="120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601" i="2" l="1"/>
  <c r="X600" i="2"/>
  <c r="BO599" i="2"/>
  <c r="BN599" i="2"/>
  <c r="BM599" i="2"/>
  <c r="Y599" i="2"/>
  <c r="Z599" i="2" s="1"/>
  <c r="Z600" i="2" s="1"/>
  <c r="Y597" i="2"/>
  <c r="X597" i="2"/>
  <c r="Y596" i="2"/>
  <c r="X596" i="2"/>
  <c r="BO595" i="2"/>
  <c r="BN595" i="2"/>
  <c r="BM595" i="2"/>
  <c r="Z595" i="2"/>
  <c r="Z596" i="2" s="1"/>
  <c r="Y595" i="2"/>
  <c r="BP595" i="2" s="1"/>
  <c r="X593" i="2"/>
  <c r="X592" i="2"/>
  <c r="BO591" i="2"/>
  <c r="BM591" i="2"/>
  <c r="Y591" i="2"/>
  <c r="X589" i="2"/>
  <c r="X588" i="2"/>
  <c r="BO587" i="2"/>
  <c r="BM587" i="2"/>
  <c r="Y587" i="2"/>
  <c r="BP587" i="2" s="1"/>
  <c r="BO586" i="2"/>
  <c r="BM586" i="2"/>
  <c r="Y586" i="2"/>
  <c r="AE612" i="2" s="1"/>
  <c r="X583" i="2"/>
  <c r="X582" i="2"/>
  <c r="BO581" i="2"/>
  <c r="BM581" i="2"/>
  <c r="Y581" i="2"/>
  <c r="BN581" i="2" s="1"/>
  <c r="BO580" i="2"/>
  <c r="BM580" i="2"/>
  <c r="Y580" i="2"/>
  <c r="BN580" i="2" s="1"/>
  <c r="BO579" i="2"/>
  <c r="BM579" i="2"/>
  <c r="Y579" i="2"/>
  <c r="BN579" i="2" s="1"/>
  <c r="BO578" i="2"/>
  <c r="BM578" i="2"/>
  <c r="Y578" i="2"/>
  <c r="Y583" i="2" s="1"/>
  <c r="X576" i="2"/>
  <c r="X575" i="2"/>
  <c r="BO574" i="2"/>
  <c r="BN574" i="2"/>
  <c r="BM574" i="2"/>
  <c r="Y574" i="2"/>
  <c r="Z574" i="2" s="1"/>
  <c r="BO573" i="2"/>
  <c r="BM573" i="2"/>
  <c r="Y573" i="2"/>
  <c r="Y575" i="2" s="1"/>
  <c r="X571" i="2"/>
  <c r="X570" i="2"/>
  <c r="BO569" i="2"/>
  <c r="BM569" i="2"/>
  <c r="Y569" i="2"/>
  <c r="Z569" i="2" s="1"/>
  <c r="BP568" i="2"/>
  <c r="BO568" i="2"/>
  <c r="BN568" i="2"/>
  <c r="BM568" i="2"/>
  <c r="Z568" i="2"/>
  <c r="Y568" i="2"/>
  <c r="BO567" i="2"/>
  <c r="BN567" i="2"/>
  <c r="BM567" i="2"/>
  <c r="Y567" i="2"/>
  <c r="Z567" i="2" s="1"/>
  <c r="BP566" i="2"/>
  <c r="BO566" i="2"/>
  <c r="BN566" i="2"/>
  <c r="BM566" i="2"/>
  <c r="Z566" i="2"/>
  <c r="Y566" i="2"/>
  <c r="BO565" i="2"/>
  <c r="BM565" i="2"/>
  <c r="Y565" i="2"/>
  <c r="Z565" i="2" s="1"/>
  <c r="BP564" i="2"/>
  <c r="BO564" i="2"/>
  <c r="BN564" i="2"/>
  <c r="BM564" i="2"/>
  <c r="Z564" i="2"/>
  <c r="Y564" i="2"/>
  <c r="X562" i="2"/>
  <c r="X561" i="2"/>
  <c r="BO560" i="2"/>
  <c r="BM560" i="2"/>
  <c r="Y560" i="2"/>
  <c r="BP560" i="2" s="1"/>
  <c r="BO559" i="2"/>
  <c r="BN559" i="2"/>
  <c r="BM559" i="2"/>
  <c r="Z559" i="2"/>
  <c r="Y559" i="2"/>
  <c r="BP559" i="2" s="1"/>
  <c r="BO558" i="2"/>
  <c r="BM558" i="2"/>
  <c r="Y558" i="2"/>
  <c r="BO557" i="2"/>
  <c r="BN557" i="2"/>
  <c r="BM557" i="2"/>
  <c r="Z557" i="2"/>
  <c r="Y557" i="2"/>
  <c r="BP557" i="2" s="1"/>
  <c r="X555" i="2"/>
  <c r="X554" i="2"/>
  <c r="BP553" i="2"/>
  <c r="BO553" i="2"/>
  <c r="BM553" i="2"/>
  <c r="Y553" i="2"/>
  <c r="BO552" i="2"/>
  <c r="BM552" i="2"/>
  <c r="Y552" i="2"/>
  <c r="BP552" i="2" s="1"/>
  <c r="BO551" i="2"/>
  <c r="BM551" i="2"/>
  <c r="Y551" i="2"/>
  <c r="BO550" i="2"/>
  <c r="BM550" i="2"/>
  <c r="Y550" i="2"/>
  <c r="BP550" i="2" s="1"/>
  <c r="BP549" i="2"/>
  <c r="BO549" i="2"/>
  <c r="BM549" i="2"/>
  <c r="Y549" i="2"/>
  <c r="BO548" i="2"/>
  <c r="BM548" i="2"/>
  <c r="Y548" i="2"/>
  <c r="BP548" i="2" s="1"/>
  <c r="BP547" i="2"/>
  <c r="BO547" i="2"/>
  <c r="BM547" i="2"/>
  <c r="Y547" i="2"/>
  <c r="X543" i="2"/>
  <c r="X542" i="2"/>
  <c r="BO541" i="2"/>
  <c r="BM541" i="2"/>
  <c r="Y541" i="2"/>
  <c r="Y543" i="2" s="1"/>
  <c r="P541" i="2"/>
  <c r="X539" i="2"/>
  <c r="X538" i="2"/>
  <c r="BP537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N535" i="2"/>
  <c r="BM535" i="2"/>
  <c r="Z535" i="2"/>
  <c r="Y535" i="2"/>
  <c r="Y539" i="2" s="1"/>
  <c r="P535" i="2"/>
  <c r="X533" i="2"/>
  <c r="X532" i="2"/>
  <c r="BO531" i="2"/>
  <c r="BN531" i="2"/>
  <c r="BM531" i="2"/>
  <c r="Z531" i="2"/>
  <c r="Y531" i="2"/>
  <c r="BP531" i="2" s="1"/>
  <c r="P531" i="2"/>
  <c r="BO530" i="2"/>
  <c r="BM530" i="2"/>
  <c r="Y530" i="2"/>
  <c r="BP530" i="2" s="1"/>
  <c r="P530" i="2"/>
  <c r="BP529" i="2"/>
  <c r="BO529" i="2"/>
  <c r="BM529" i="2"/>
  <c r="Y529" i="2"/>
  <c r="Z529" i="2" s="1"/>
  <c r="P529" i="2"/>
  <c r="BO528" i="2"/>
  <c r="BM528" i="2"/>
  <c r="Y528" i="2"/>
  <c r="P528" i="2"/>
  <c r="BO527" i="2"/>
  <c r="BM527" i="2"/>
  <c r="Y527" i="2"/>
  <c r="BN527" i="2" s="1"/>
  <c r="P527" i="2"/>
  <c r="BO526" i="2"/>
  <c r="BN526" i="2"/>
  <c r="BM526" i="2"/>
  <c r="Y526" i="2"/>
  <c r="BP526" i="2" s="1"/>
  <c r="P526" i="2"/>
  <c r="X524" i="2"/>
  <c r="X523" i="2"/>
  <c r="BO522" i="2"/>
  <c r="BN522" i="2"/>
  <c r="BM522" i="2"/>
  <c r="Y522" i="2"/>
  <c r="BP522" i="2" s="1"/>
  <c r="P522" i="2"/>
  <c r="BP521" i="2"/>
  <c r="BO521" i="2"/>
  <c r="BN521" i="2"/>
  <c r="BM521" i="2"/>
  <c r="Z521" i="2"/>
  <c r="Y521" i="2"/>
  <c r="Y524" i="2" s="1"/>
  <c r="P521" i="2"/>
  <c r="X519" i="2"/>
  <c r="X518" i="2"/>
  <c r="BO517" i="2"/>
  <c r="BM517" i="2"/>
  <c r="Y517" i="2"/>
  <c r="BP517" i="2" s="1"/>
  <c r="P517" i="2"/>
  <c r="BP516" i="2"/>
  <c r="BO516" i="2"/>
  <c r="BM516" i="2"/>
  <c r="Y516" i="2"/>
  <c r="P516" i="2"/>
  <c r="BO515" i="2"/>
  <c r="BN515" i="2"/>
  <c r="BM515" i="2"/>
  <c r="Y515" i="2"/>
  <c r="Z515" i="2" s="1"/>
  <c r="P515" i="2"/>
  <c r="BP514" i="2"/>
  <c r="BO514" i="2"/>
  <c r="BM514" i="2"/>
  <c r="Y514" i="2"/>
  <c r="BN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N511" i="2"/>
  <c r="BM511" i="2"/>
  <c r="Y511" i="2"/>
  <c r="Z511" i="2" s="1"/>
  <c r="P511" i="2"/>
  <c r="BP510" i="2"/>
  <c r="BO510" i="2"/>
  <c r="BM510" i="2"/>
  <c r="Y510" i="2"/>
  <c r="P510" i="2"/>
  <c r="BP509" i="2"/>
  <c r="BO509" i="2"/>
  <c r="BM509" i="2"/>
  <c r="Y509" i="2"/>
  <c r="Z509" i="2" s="1"/>
  <c r="P509" i="2"/>
  <c r="Y505" i="2"/>
  <c r="X505" i="2"/>
  <c r="X504" i="2"/>
  <c r="BP503" i="2"/>
  <c r="BO503" i="2"/>
  <c r="BM503" i="2"/>
  <c r="Y503" i="2"/>
  <c r="Z503" i="2" s="1"/>
  <c r="Z504" i="2" s="1"/>
  <c r="P503" i="2"/>
  <c r="X501" i="2"/>
  <c r="X500" i="2"/>
  <c r="BP499" i="2"/>
  <c r="BO499" i="2"/>
  <c r="BM499" i="2"/>
  <c r="Y499" i="2"/>
  <c r="Z499" i="2" s="1"/>
  <c r="P499" i="2"/>
  <c r="BO498" i="2"/>
  <c r="BM498" i="2"/>
  <c r="Y498" i="2"/>
  <c r="AB612" i="2" s="1"/>
  <c r="X495" i="2"/>
  <c r="X494" i="2"/>
  <c r="BO493" i="2"/>
  <c r="BN493" i="2"/>
  <c r="BM493" i="2"/>
  <c r="Y493" i="2"/>
  <c r="Z493" i="2" s="1"/>
  <c r="P493" i="2"/>
  <c r="BO492" i="2"/>
  <c r="BM492" i="2"/>
  <c r="Y492" i="2"/>
  <c r="BN492" i="2" s="1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P477" i="2"/>
  <c r="X475" i="2"/>
  <c r="X474" i="2"/>
  <c r="BO473" i="2"/>
  <c r="BM473" i="2"/>
  <c r="Y473" i="2"/>
  <c r="P473" i="2"/>
  <c r="BO472" i="2"/>
  <c r="BN472" i="2"/>
  <c r="BM472" i="2"/>
  <c r="Y472" i="2"/>
  <c r="Z472" i="2" s="1"/>
  <c r="P472" i="2"/>
  <c r="BO471" i="2"/>
  <c r="BM471" i="2"/>
  <c r="Y471" i="2"/>
  <c r="P471" i="2"/>
  <c r="BP470" i="2"/>
  <c r="BO470" i="2"/>
  <c r="BM470" i="2"/>
  <c r="Y470" i="2"/>
  <c r="Z470" i="2" s="1"/>
  <c r="P470" i="2"/>
  <c r="BP469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X455" i="2"/>
  <c r="X454" i="2"/>
  <c r="BO453" i="2"/>
  <c r="BN453" i="2"/>
  <c r="BM453" i="2"/>
  <c r="Y453" i="2"/>
  <c r="BP453" i="2" s="1"/>
  <c r="P453" i="2"/>
  <c r="BO452" i="2"/>
  <c r="BM452" i="2"/>
  <c r="Y452" i="2"/>
  <c r="BP452" i="2" s="1"/>
  <c r="P452" i="2"/>
  <c r="X450" i="2"/>
  <c r="X449" i="2"/>
  <c r="BO448" i="2"/>
  <c r="BM448" i="2"/>
  <c r="Y448" i="2"/>
  <c r="P448" i="2"/>
  <c r="BO447" i="2"/>
  <c r="BN447" i="2"/>
  <c r="BM447" i="2"/>
  <c r="Y447" i="2"/>
  <c r="BP447" i="2" s="1"/>
  <c r="P447" i="2"/>
  <c r="BP446" i="2"/>
  <c r="BO446" i="2"/>
  <c r="BM446" i="2"/>
  <c r="Y446" i="2"/>
  <c r="BN446" i="2" s="1"/>
  <c r="P446" i="2"/>
  <c r="BP445" i="2"/>
  <c r="BO445" i="2"/>
  <c r="BM445" i="2"/>
  <c r="Y445" i="2"/>
  <c r="BN445" i="2" s="1"/>
  <c r="P445" i="2"/>
  <c r="BO444" i="2"/>
  <c r="BM444" i="2"/>
  <c r="Y444" i="2"/>
  <c r="P444" i="2"/>
  <c r="BO443" i="2"/>
  <c r="BN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N440" i="2" s="1"/>
  <c r="P440" i="2"/>
  <c r="BO439" i="2"/>
  <c r="BM439" i="2"/>
  <c r="Y439" i="2"/>
  <c r="BN439" i="2" s="1"/>
  <c r="P439" i="2"/>
  <c r="BP438" i="2"/>
  <c r="BO438" i="2"/>
  <c r="BM438" i="2"/>
  <c r="Z438" i="2"/>
  <c r="Y438" i="2"/>
  <c r="BN438" i="2" s="1"/>
  <c r="P438" i="2"/>
  <c r="BO437" i="2"/>
  <c r="BM437" i="2"/>
  <c r="Y437" i="2"/>
  <c r="P437" i="2"/>
  <c r="BO436" i="2"/>
  <c r="BN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P433" i="2"/>
  <c r="BO433" i="2"/>
  <c r="BM433" i="2"/>
  <c r="Y433" i="2"/>
  <c r="BN433" i="2" s="1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N430" i="2"/>
  <c r="BM430" i="2"/>
  <c r="Y430" i="2"/>
  <c r="BP430" i="2" s="1"/>
  <c r="P430" i="2"/>
  <c r="BO429" i="2"/>
  <c r="BM429" i="2"/>
  <c r="Y429" i="2"/>
  <c r="Z429" i="2" s="1"/>
  <c r="P429" i="2"/>
  <c r="BP428" i="2"/>
  <c r="BO428" i="2"/>
  <c r="BM428" i="2"/>
  <c r="Y428" i="2"/>
  <c r="P428" i="2"/>
  <c r="X426" i="2"/>
  <c r="X425" i="2"/>
  <c r="BP424" i="2"/>
  <c r="BO424" i="2"/>
  <c r="BM424" i="2"/>
  <c r="Y424" i="2"/>
  <c r="P424" i="2"/>
  <c r="X420" i="2"/>
  <c r="X419" i="2"/>
  <c r="BO418" i="2"/>
  <c r="BM418" i="2"/>
  <c r="Y418" i="2"/>
  <c r="BP418" i="2" s="1"/>
  <c r="P418" i="2"/>
  <c r="X416" i="2"/>
  <c r="X415" i="2"/>
  <c r="BO414" i="2"/>
  <c r="BM414" i="2"/>
  <c r="Y414" i="2"/>
  <c r="P414" i="2"/>
  <c r="BO413" i="2"/>
  <c r="BM413" i="2"/>
  <c r="Y413" i="2"/>
  <c r="BN413" i="2" s="1"/>
  <c r="P413" i="2"/>
  <c r="BO412" i="2"/>
  <c r="BN412" i="2"/>
  <c r="BM412" i="2"/>
  <c r="Y412" i="2"/>
  <c r="BP412" i="2" s="1"/>
  <c r="P412" i="2"/>
  <c r="BP411" i="2"/>
  <c r="BO411" i="2"/>
  <c r="BN411" i="2"/>
  <c r="BM411" i="2"/>
  <c r="Z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P406" i="2"/>
  <c r="BO405" i="2"/>
  <c r="BN405" i="2"/>
  <c r="BM405" i="2"/>
  <c r="Y405" i="2"/>
  <c r="BP405" i="2" s="1"/>
  <c r="P405" i="2"/>
  <c r="BP404" i="2"/>
  <c r="BO404" i="2"/>
  <c r="BM404" i="2"/>
  <c r="Y404" i="2"/>
  <c r="BN404" i="2" s="1"/>
  <c r="P404" i="2"/>
  <c r="X402" i="2"/>
  <c r="X401" i="2"/>
  <c r="BO400" i="2"/>
  <c r="BM400" i="2"/>
  <c r="Y400" i="2"/>
  <c r="BN400" i="2" s="1"/>
  <c r="P400" i="2"/>
  <c r="BP399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N397" i="2"/>
  <c r="BM397" i="2"/>
  <c r="Y397" i="2"/>
  <c r="X394" i="2"/>
  <c r="Y393" i="2"/>
  <c r="X393" i="2"/>
  <c r="BO392" i="2"/>
  <c r="BN392" i="2"/>
  <c r="BM392" i="2"/>
  <c r="Y392" i="2"/>
  <c r="BP392" i="2" s="1"/>
  <c r="P392" i="2"/>
  <c r="BP391" i="2"/>
  <c r="BO391" i="2"/>
  <c r="BN391" i="2"/>
  <c r="BM391" i="2"/>
  <c r="Z391" i="2"/>
  <c r="Y391" i="2"/>
  <c r="Y394" i="2" s="1"/>
  <c r="P391" i="2"/>
  <c r="X389" i="2"/>
  <c r="X388" i="2"/>
  <c r="BO387" i="2"/>
  <c r="BN387" i="2"/>
  <c r="BM387" i="2"/>
  <c r="Y387" i="2"/>
  <c r="BP387" i="2" s="1"/>
  <c r="P387" i="2"/>
  <c r="BO386" i="2"/>
  <c r="BN386" i="2"/>
  <c r="BM386" i="2"/>
  <c r="Y386" i="2"/>
  <c r="Z386" i="2" s="1"/>
  <c r="P386" i="2"/>
  <c r="BO385" i="2"/>
  <c r="BN385" i="2"/>
  <c r="BM385" i="2"/>
  <c r="Y385" i="2"/>
  <c r="BP385" i="2" s="1"/>
  <c r="P385" i="2"/>
  <c r="X383" i="2"/>
  <c r="X382" i="2"/>
  <c r="BO381" i="2"/>
  <c r="BN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P376" i="2"/>
  <c r="BO376" i="2"/>
  <c r="BM376" i="2"/>
  <c r="Y376" i="2"/>
  <c r="BN376" i="2" s="1"/>
  <c r="P376" i="2"/>
  <c r="BP375" i="2"/>
  <c r="BO375" i="2"/>
  <c r="BM375" i="2"/>
  <c r="Y375" i="2"/>
  <c r="P375" i="2"/>
  <c r="BO374" i="2"/>
  <c r="BM374" i="2"/>
  <c r="Z374" i="2"/>
  <c r="Y374" i="2"/>
  <c r="P374" i="2"/>
  <c r="BO373" i="2"/>
  <c r="BM373" i="2"/>
  <c r="Y373" i="2"/>
  <c r="Z373" i="2" s="1"/>
  <c r="P373" i="2"/>
  <c r="BO372" i="2"/>
  <c r="BM372" i="2"/>
  <c r="Y372" i="2"/>
  <c r="BP372" i="2" s="1"/>
  <c r="P372" i="2"/>
  <c r="BP371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N368" i="2"/>
  <c r="BM368" i="2"/>
  <c r="Y368" i="2"/>
  <c r="P368" i="2"/>
  <c r="X364" i="2"/>
  <c r="X363" i="2"/>
  <c r="BO362" i="2"/>
  <c r="BM362" i="2"/>
  <c r="Y362" i="2"/>
  <c r="P362" i="2"/>
  <c r="BO361" i="2"/>
  <c r="BN361" i="2"/>
  <c r="BM361" i="2"/>
  <c r="Y361" i="2"/>
  <c r="BP361" i="2" s="1"/>
  <c r="P361" i="2"/>
  <c r="BO360" i="2"/>
  <c r="BN360" i="2"/>
  <c r="BM360" i="2"/>
  <c r="Y360" i="2"/>
  <c r="Z360" i="2" s="1"/>
  <c r="P360" i="2"/>
  <c r="Y358" i="2"/>
  <c r="X358" i="2"/>
  <c r="X357" i="2"/>
  <c r="BO356" i="2"/>
  <c r="BN356" i="2"/>
  <c r="BM356" i="2"/>
  <c r="Y356" i="2"/>
  <c r="Z356" i="2" s="1"/>
  <c r="Z357" i="2" s="1"/>
  <c r="P356" i="2"/>
  <c r="X353" i="2"/>
  <c r="X352" i="2"/>
  <c r="BO351" i="2"/>
  <c r="BN351" i="2"/>
  <c r="BM351" i="2"/>
  <c r="Y351" i="2"/>
  <c r="Z351" i="2" s="1"/>
  <c r="P351" i="2"/>
  <c r="BO350" i="2"/>
  <c r="BM350" i="2"/>
  <c r="Y350" i="2"/>
  <c r="P350" i="2"/>
  <c r="BP349" i="2"/>
  <c r="BO349" i="2"/>
  <c r="BM349" i="2"/>
  <c r="Y349" i="2"/>
  <c r="BN349" i="2" s="1"/>
  <c r="P349" i="2"/>
  <c r="X347" i="2"/>
  <c r="X346" i="2"/>
  <c r="BP345" i="2"/>
  <c r="BO345" i="2"/>
  <c r="BM345" i="2"/>
  <c r="Y345" i="2"/>
  <c r="BN345" i="2" s="1"/>
  <c r="P345" i="2"/>
  <c r="BO344" i="2"/>
  <c r="BM344" i="2"/>
  <c r="Y344" i="2"/>
  <c r="BN344" i="2" s="1"/>
  <c r="P344" i="2"/>
  <c r="BO343" i="2"/>
  <c r="BM343" i="2"/>
  <c r="Y343" i="2"/>
  <c r="Z343" i="2" s="1"/>
  <c r="BO342" i="2"/>
  <c r="BN342" i="2"/>
  <c r="BM342" i="2"/>
  <c r="Y342" i="2"/>
  <c r="BP342" i="2" s="1"/>
  <c r="X340" i="2"/>
  <c r="Y339" i="2"/>
  <c r="X339" i="2"/>
  <c r="BO338" i="2"/>
  <c r="BM338" i="2"/>
  <c r="Y338" i="2"/>
  <c r="BN338" i="2" s="1"/>
  <c r="P338" i="2"/>
  <c r="BO337" i="2"/>
  <c r="BM337" i="2"/>
  <c r="Y337" i="2"/>
  <c r="Z337" i="2" s="1"/>
  <c r="P337" i="2"/>
  <c r="BO336" i="2"/>
  <c r="BN336" i="2"/>
  <c r="BM336" i="2"/>
  <c r="Y336" i="2"/>
  <c r="P336" i="2"/>
  <c r="X334" i="2"/>
  <c r="X333" i="2"/>
  <c r="BO332" i="2"/>
  <c r="BN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BP329" i="2"/>
  <c r="BO329" i="2"/>
  <c r="BM329" i="2"/>
  <c r="Y329" i="2"/>
  <c r="BN329" i="2" s="1"/>
  <c r="P329" i="2"/>
  <c r="BO328" i="2"/>
  <c r="BM328" i="2"/>
  <c r="Y328" i="2"/>
  <c r="Z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Z315" i="2"/>
  <c r="Y315" i="2"/>
  <c r="BN315" i="2" s="1"/>
  <c r="P315" i="2"/>
  <c r="BO314" i="2"/>
  <c r="BM314" i="2"/>
  <c r="Y314" i="2"/>
  <c r="BN314" i="2" s="1"/>
  <c r="P314" i="2"/>
  <c r="BO313" i="2"/>
  <c r="BN313" i="2"/>
  <c r="BM313" i="2"/>
  <c r="Z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BP311" i="2" s="1"/>
  <c r="P311" i="2"/>
  <c r="BO310" i="2"/>
  <c r="BM310" i="2"/>
  <c r="Y310" i="2"/>
  <c r="Y318" i="2" s="1"/>
  <c r="P310" i="2"/>
  <c r="X307" i="2"/>
  <c r="X306" i="2"/>
  <c r="BP305" i="2"/>
  <c r="BO305" i="2"/>
  <c r="BM305" i="2"/>
  <c r="Y305" i="2"/>
  <c r="P305" i="2"/>
  <c r="BO304" i="2"/>
  <c r="BM304" i="2"/>
  <c r="Y304" i="2"/>
  <c r="Z304" i="2" s="1"/>
  <c r="P304" i="2"/>
  <c r="X302" i="2"/>
  <c r="X301" i="2"/>
  <c r="BO300" i="2"/>
  <c r="BM300" i="2"/>
  <c r="Y300" i="2"/>
  <c r="P300" i="2"/>
  <c r="X297" i="2"/>
  <c r="Y296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P290" i="2"/>
  <c r="BO289" i="2"/>
  <c r="BM289" i="2"/>
  <c r="Z289" i="2"/>
  <c r="Y289" i="2"/>
  <c r="BP289" i="2" s="1"/>
  <c r="P289" i="2"/>
  <c r="BO288" i="2"/>
  <c r="BM288" i="2"/>
  <c r="Y288" i="2"/>
  <c r="P288" i="2"/>
  <c r="BP287" i="2"/>
  <c r="BO287" i="2"/>
  <c r="BN287" i="2"/>
  <c r="BM287" i="2"/>
  <c r="Z287" i="2"/>
  <c r="Y287" i="2"/>
  <c r="P287" i="2"/>
  <c r="BO286" i="2"/>
  <c r="BM286" i="2"/>
  <c r="Y286" i="2"/>
  <c r="P286" i="2"/>
  <c r="X283" i="2"/>
  <c r="X282" i="2"/>
  <c r="BO281" i="2"/>
  <c r="BM281" i="2"/>
  <c r="Y281" i="2"/>
  <c r="Z281" i="2" s="1"/>
  <c r="P281" i="2"/>
  <c r="BO280" i="2"/>
  <c r="BM280" i="2"/>
  <c r="Y280" i="2"/>
  <c r="Z280" i="2" s="1"/>
  <c r="P280" i="2"/>
  <c r="BP279" i="2"/>
  <c r="BO279" i="2"/>
  <c r="BM279" i="2"/>
  <c r="Y279" i="2"/>
  <c r="P279" i="2"/>
  <c r="X276" i="2"/>
  <c r="Y275" i="2"/>
  <c r="X275" i="2"/>
  <c r="BO274" i="2"/>
  <c r="BM274" i="2"/>
  <c r="Z274" i="2"/>
  <c r="Z275" i="2" s="1"/>
  <c r="Y274" i="2"/>
  <c r="Y276" i="2" s="1"/>
  <c r="P274" i="2"/>
  <c r="X271" i="2"/>
  <c r="X270" i="2"/>
  <c r="BO269" i="2"/>
  <c r="BM269" i="2"/>
  <c r="Y269" i="2"/>
  <c r="P269" i="2"/>
  <c r="BO268" i="2"/>
  <c r="BM268" i="2"/>
  <c r="Z268" i="2"/>
  <c r="Y268" i="2"/>
  <c r="BN268" i="2" s="1"/>
  <c r="P268" i="2"/>
  <c r="BO267" i="2"/>
  <c r="BM267" i="2"/>
  <c r="Y267" i="2"/>
  <c r="BP267" i="2" s="1"/>
  <c r="P267" i="2"/>
  <c r="BP266" i="2"/>
  <c r="BO266" i="2"/>
  <c r="BM266" i="2"/>
  <c r="Y266" i="2"/>
  <c r="P266" i="2"/>
  <c r="BP265" i="2"/>
  <c r="BO265" i="2"/>
  <c r="BN265" i="2"/>
  <c r="BM265" i="2"/>
  <c r="Z265" i="2"/>
  <c r="Y265" i="2"/>
  <c r="P265" i="2"/>
  <c r="X262" i="2"/>
  <c r="X261" i="2"/>
  <c r="BO260" i="2"/>
  <c r="BM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Z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N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N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Z242" i="2"/>
  <c r="Y242" i="2"/>
  <c r="BN242" i="2" s="1"/>
  <c r="P242" i="2"/>
  <c r="BO241" i="2"/>
  <c r="BM241" i="2"/>
  <c r="Y241" i="2"/>
  <c r="BP241" i="2" s="1"/>
  <c r="P241" i="2"/>
  <c r="X238" i="2"/>
  <c r="X237" i="2"/>
  <c r="BP236" i="2"/>
  <c r="BO236" i="2"/>
  <c r="BN236" i="2"/>
  <c r="BM236" i="2"/>
  <c r="Z236" i="2"/>
  <c r="Y236" i="2"/>
  <c r="P236" i="2"/>
  <c r="BO235" i="2"/>
  <c r="BN235" i="2"/>
  <c r="BM235" i="2"/>
  <c r="Z235" i="2"/>
  <c r="Y235" i="2"/>
  <c r="BP235" i="2" s="1"/>
  <c r="P235" i="2"/>
  <c r="BO234" i="2"/>
  <c r="BM234" i="2"/>
  <c r="Y234" i="2"/>
  <c r="P234" i="2"/>
  <c r="BO233" i="2"/>
  <c r="BM233" i="2"/>
  <c r="Y233" i="2"/>
  <c r="BP233" i="2" s="1"/>
  <c r="P233" i="2"/>
  <c r="BP232" i="2"/>
  <c r="BO232" i="2"/>
  <c r="BM232" i="2"/>
  <c r="Y232" i="2"/>
  <c r="BN232" i="2" s="1"/>
  <c r="P232" i="2"/>
  <c r="X230" i="2"/>
  <c r="X229" i="2"/>
  <c r="BP228" i="2"/>
  <c r="BO228" i="2"/>
  <c r="BM228" i="2"/>
  <c r="Y228" i="2"/>
  <c r="P228" i="2"/>
  <c r="BO227" i="2"/>
  <c r="BM227" i="2"/>
  <c r="Y227" i="2"/>
  <c r="BP227" i="2" s="1"/>
  <c r="P227" i="2"/>
  <c r="BP226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N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Z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X216" i="2"/>
  <c r="X215" i="2"/>
  <c r="BP214" i="2"/>
  <c r="BO214" i="2"/>
  <c r="BM214" i="2"/>
  <c r="Z214" i="2"/>
  <c r="Y214" i="2"/>
  <c r="BN214" i="2" s="1"/>
  <c r="P214" i="2"/>
  <c r="BO213" i="2"/>
  <c r="BM213" i="2"/>
  <c r="Y213" i="2"/>
  <c r="P213" i="2"/>
  <c r="BO212" i="2"/>
  <c r="BM212" i="2"/>
  <c r="Y212" i="2"/>
  <c r="Z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P192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BP186" i="2" s="1"/>
  <c r="P186" i="2"/>
  <c r="BO185" i="2"/>
  <c r="BN185" i="2"/>
  <c r="BM185" i="2"/>
  <c r="Y185" i="2"/>
  <c r="P185" i="2"/>
  <c r="X181" i="2"/>
  <c r="X180" i="2"/>
  <c r="BO179" i="2"/>
  <c r="BN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P173" i="2"/>
  <c r="BO172" i="2"/>
  <c r="BM172" i="2"/>
  <c r="Y172" i="2"/>
  <c r="Z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Z165" i="2" s="1"/>
  <c r="P165" i="2"/>
  <c r="BO164" i="2"/>
  <c r="BM164" i="2"/>
  <c r="Y164" i="2"/>
  <c r="P164" i="2"/>
  <c r="BP163" i="2"/>
  <c r="BO163" i="2"/>
  <c r="BN163" i="2"/>
  <c r="BM163" i="2"/>
  <c r="Z163" i="2"/>
  <c r="Y163" i="2"/>
  <c r="P163" i="2"/>
  <c r="X160" i="2"/>
  <c r="X159" i="2"/>
  <c r="BP158" i="2"/>
  <c r="BO158" i="2"/>
  <c r="BN158" i="2"/>
  <c r="BM158" i="2"/>
  <c r="Z158" i="2"/>
  <c r="Y158" i="2"/>
  <c r="P158" i="2"/>
  <c r="BO157" i="2"/>
  <c r="BM157" i="2"/>
  <c r="Y157" i="2"/>
  <c r="BN157" i="2" s="1"/>
  <c r="P157" i="2"/>
  <c r="X155" i="2"/>
  <c r="X154" i="2"/>
  <c r="BO153" i="2"/>
  <c r="BN153" i="2"/>
  <c r="BM153" i="2"/>
  <c r="Y153" i="2"/>
  <c r="BP153" i="2" s="1"/>
  <c r="P153" i="2"/>
  <c r="BO152" i="2"/>
  <c r="BM152" i="2"/>
  <c r="Y152" i="2"/>
  <c r="Y154" i="2" s="1"/>
  <c r="P152" i="2"/>
  <c r="X150" i="2"/>
  <c r="X149" i="2"/>
  <c r="BO148" i="2"/>
  <c r="BN148" i="2"/>
  <c r="BM148" i="2"/>
  <c r="Z148" i="2"/>
  <c r="Y148" i="2"/>
  <c r="BP148" i="2" s="1"/>
  <c r="P148" i="2"/>
  <c r="BO147" i="2"/>
  <c r="BM147" i="2"/>
  <c r="Y147" i="2"/>
  <c r="BN147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P135" i="2"/>
  <c r="BO135" i="2"/>
  <c r="BN135" i="2"/>
  <c r="BM135" i="2"/>
  <c r="Z135" i="2"/>
  <c r="Y135" i="2"/>
  <c r="P135" i="2"/>
  <c r="BO134" i="2"/>
  <c r="BN134" i="2"/>
  <c r="BM134" i="2"/>
  <c r="Y134" i="2"/>
  <c r="Z134" i="2" s="1"/>
  <c r="P134" i="2"/>
  <c r="BP133" i="2"/>
  <c r="BO133" i="2"/>
  <c r="BN133" i="2"/>
  <c r="BM133" i="2"/>
  <c r="Z133" i="2"/>
  <c r="Y133" i="2"/>
  <c r="P133" i="2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N127" i="2"/>
  <c r="BM127" i="2"/>
  <c r="Y127" i="2"/>
  <c r="BP127" i="2" s="1"/>
  <c r="P127" i="2"/>
  <c r="BO126" i="2"/>
  <c r="BM126" i="2"/>
  <c r="Y126" i="2"/>
  <c r="BP126" i="2" s="1"/>
  <c r="P126" i="2"/>
  <c r="X124" i="2"/>
  <c r="X123" i="2"/>
  <c r="BO122" i="2"/>
  <c r="BN122" i="2"/>
  <c r="BM122" i="2"/>
  <c r="Y122" i="2"/>
  <c r="BP122" i="2" s="1"/>
  <c r="P122" i="2"/>
  <c r="BO121" i="2"/>
  <c r="BN121" i="2"/>
  <c r="BM121" i="2"/>
  <c r="Y121" i="2"/>
  <c r="BP121" i="2" s="1"/>
  <c r="P121" i="2"/>
  <c r="BO120" i="2"/>
  <c r="BM120" i="2"/>
  <c r="Y120" i="2"/>
  <c r="BP120" i="2" s="1"/>
  <c r="P120" i="2"/>
  <c r="BO119" i="2"/>
  <c r="BN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N111" i="2"/>
  <c r="BM111" i="2"/>
  <c r="Y111" i="2"/>
  <c r="BP111" i="2" s="1"/>
  <c r="P111" i="2"/>
  <c r="BO110" i="2"/>
  <c r="BM110" i="2"/>
  <c r="Y110" i="2"/>
  <c r="BN110" i="2" s="1"/>
  <c r="P110" i="2"/>
  <c r="BO109" i="2"/>
  <c r="BN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0" i="2"/>
  <c r="X99" i="2"/>
  <c r="BO98" i="2"/>
  <c r="BM98" i="2"/>
  <c r="Z98" i="2"/>
  <c r="Y98" i="2"/>
  <c r="BN98" i="2" s="1"/>
  <c r="P98" i="2"/>
  <c r="BO97" i="2"/>
  <c r="BM97" i="2"/>
  <c r="Y97" i="2"/>
  <c r="BP97" i="2" s="1"/>
  <c r="P97" i="2"/>
  <c r="BO96" i="2"/>
  <c r="BN96" i="2"/>
  <c r="BM96" i="2"/>
  <c r="Y96" i="2"/>
  <c r="BP96" i="2" s="1"/>
  <c r="P96" i="2"/>
  <c r="X94" i="2"/>
  <c r="X93" i="2"/>
  <c r="BO92" i="2"/>
  <c r="BN92" i="2"/>
  <c r="BM92" i="2"/>
  <c r="Y92" i="2"/>
  <c r="BP92" i="2" s="1"/>
  <c r="P92" i="2"/>
  <c r="BO91" i="2"/>
  <c r="BN91" i="2"/>
  <c r="BM91" i="2"/>
  <c r="Y91" i="2"/>
  <c r="BP91" i="2" s="1"/>
  <c r="P91" i="2"/>
  <c r="X89" i="2"/>
  <c r="X88" i="2"/>
  <c r="BO87" i="2"/>
  <c r="BN87" i="2"/>
  <c r="BM87" i="2"/>
  <c r="Y87" i="2"/>
  <c r="BP87" i="2" s="1"/>
  <c r="P87" i="2"/>
  <c r="BO86" i="2"/>
  <c r="BN86" i="2"/>
  <c r="BM86" i="2"/>
  <c r="Y86" i="2"/>
  <c r="BP86" i="2" s="1"/>
  <c r="P86" i="2"/>
  <c r="BO85" i="2"/>
  <c r="BM85" i="2"/>
  <c r="Y85" i="2"/>
  <c r="BP85" i="2" s="1"/>
  <c r="P85" i="2"/>
  <c r="BP84" i="2"/>
  <c r="BO84" i="2"/>
  <c r="BM84" i="2"/>
  <c r="Y84" i="2"/>
  <c r="BN84" i="2" s="1"/>
  <c r="P84" i="2"/>
  <c r="BO83" i="2"/>
  <c r="BM83" i="2"/>
  <c r="Y83" i="2"/>
  <c r="BP83" i="2" s="1"/>
  <c r="P83" i="2"/>
  <c r="BO82" i="2"/>
  <c r="BN82" i="2"/>
  <c r="BM82" i="2"/>
  <c r="Y82" i="2"/>
  <c r="BP82" i="2" s="1"/>
  <c r="P82" i="2"/>
  <c r="X80" i="2"/>
  <c r="X79" i="2"/>
  <c r="BO78" i="2"/>
  <c r="BN78" i="2"/>
  <c r="BM78" i="2"/>
  <c r="Z78" i="2"/>
  <c r="Y78" i="2"/>
  <c r="BP78" i="2" s="1"/>
  <c r="P78" i="2"/>
  <c r="BO77" i="2"/>
  <c r="BM77" i="2"/>
  <c r="Y77" i="2"/>
  <c r="BN77" i="2" s="1"/>
  <c r="P77" i="2"/>
  <c r="X75" i="2"/>
  <c r="X74" i="2"/>
  <c r="BP73" i="2"/>
  <c r="BO73" i="2"/>
  <c r="BN73" i="2"/>
  <c r="BM73" i="2"/>
  <c r="Z73" i="2"/>
  <c r="Y73" i="2"/>
  <c r="P73" i="2"/>
  <c r="BO72" i="2"/>
  <c r="BN72" i="2"/>
  <c r="BM72" i="2"/>
  <c r="Y72" i="2"/>
  <c r="Z72" i="2" s="1"/>
  <c r="BO71" i="2"/>
  <c r="BM71" i="2"/>
  <c r="Y71" i="2"/>
  <c r="BN71" i="2" s="1"/>
  <c r="P71" i="2"/>
  <c r="BO70" i="2"/>
  <c r="BN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D612" i="2" s="1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BO56" i="2"/>
  <c r="BN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BN54" i="2" s="1"/>
  <c r="P54" i="2"/>
  <c r="BO53" i="2"/>
  <c r="BN53" i="2"/>
  <c r="BM53" i="2"/>
  <c r="Y53" i="2"/>
  <c r="Y59" i="2" s="1"/>
  <c r="P53" i="2"/>
  <c r="X49" i="2"/>
  <c r="Y48" i="2"/>
  <c r="X48" i="2"/>
  <c r="BO47" i="2"/>
  <c r="BN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BP30" i="2" s="1"/>
  <c r="P30" i="2"/>
  <c r="BO29" i="2"/>
  <c r="BN29" i="2"/>
  <c r="BM29" i="2"/>
  <c r="Y29" i="2"/>
  <c r="BP29" i="2" s="1"/>
  <c r="P29" i="2"/>
  <c r="BO28" i="2"/>
  <c r="BM28" i="2"/>
  <c r="Y28" i="2"/>
  <c r="BP28" i="2" s="1"/>
  <c r="P28" i="2"/>
  <c r="BO27" i="2"/>
  <c r="BN27" i="2"/>
  <c r="BM27" i="2"/>
  <c r="Y27" i="2"/>
  <c r="Z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N372" i="2" l="1"/>
  <c r="BP380" i="2"/>
  <c r="Y383" i="2"/>
  <c r="BN327" i="2"/>
  <c r="Z327" i="2"/>
  <c r="Y80" i="2"/>
  <c r="BP164" i="2"/>
  <c r="Z164" i="2"/>
  <c r="BN209" i="2"/>
  <c r="BP209" i="2"/>
  <c r="BN222" i="2"/>
  <c r="BP222" i="2"/>
  <c r="BN260" i="2"/>
  <c r="BP260" i="2"/>
  <c r="Z260" i="2"/>
  <c r="BP69" i="2"/>
  <c r="BP157" i="2"/>
  <c r="BN290" i="2"/>
  <c r="BP290" i="2"/>
  <c r="BN362" i="2"/>
  <c r="BP362" i="2"/>
  <c r="Z362" i="2"/>
  <c r="Z406" i="2"/>
  <c r="BN406" i="2"/>
  <c r="BN414" i="2"/>
  <c r="Z414" i="2"/>
  <c r="BN434" i="2"/>
  <c r="BP434" i="2"/>
  <c r="Z448" i="2"/>
  <c r="BN448" i="2"/>
  <c r="Z471" i="2"/>
  <c r="BN471" i="2"/>
  <c r="BN551" i="2"/>
  <c r="Z551" i="2"/>
  <c r="Y593" i="2"/>
  <c r="Y592" i="2"/>
  <c r="Z591" i="2"/>
  <c r="Z592" i="2" s="1"/>
  <c r="Z28" i="2"/>
  <c r="BP57" i="2"/>
  <c r="Z71" i="2"/>
  <c r="BP71" i="2"/>
  <c r="Z77" i="2"/>
  <c r="Z79" i="2" s="1"/>
  <c r="BP77" i="2"/>
  <c r="Y79" i="2"/>
  <c r="Z83" i="2"/>
  <c r="Z120" i="2"/>
  <c r="BP27" i="2"/>
  <c r="Z30" i="2"/>
  <c r="Z53" i="2"/>
  <c r="BP53" i="2"/>
  <c r="BN69" i="2"/>
  <c r="Z87" i="2"/>
  <c r="Z92" i="2"/>
  <c r="Z93" i="2" s="1"/>
  <c r="Z96" i="2"/>
  <c r="BP103" i="2"/>
  <c r="BN105" i="2"/>
  <c r="Z111" i="2"/>
  <c r="F612" i="2"/>
  <c r="BP119" i="2"/>
  <c r="Z122" i="2"/>
  <c r="Z127" i="2"/>
  <c r="Y150" i="2"/>
  <c r="Y155" i="2"/>
  <c r="Z166" i="2"/>
  <c r="BN164" i="2"/>
  <c r="Y166" i="2"/>
  <c r="Z228" i="2"/>
  <c r="BN228" i="2"/>
  <c r="BN234" i="2"/>
  <c r="BP234" i="2"/>
  <c r="Z234" i="2"/>
  <c r="BN375" i="2"/>
  <c r="Z375" i="2"/>
  <c r="Y425" i="2"/>
  <c r="Z424" i="2"/>
  <c r="Z425" i="2" s="1"/>
  <c r="BP473" i="2"/>
  <c r="Z473" i="2"/>
  <c r="AD612" i="2"/>
  <c r="Z547" i="2"/>
  <c r="BP558" i="2"/>
  <c r="BN558" i="2"/>
  <c r="Z558" i="2"/>
  <c r="Y24" i="2"/>
  <c r="Z43" i="2"/>
  <c r="Z44" i="2" s="1"/>
  <c r="BP43" i="2"/>
  <c r="Z55" i="2"/>
  <c r="BP55" i="2"/>
  <c r="Z57" i="2"/>
  <c r="Z128" i="2"/>
  <c r="BP142" i="2"/>
  <c r="BP147" i="2"/>
  <c r="Z152" i="2"/>
  <c r="Z157" i="2"/>
  <c r="Z159" i="2" s="1"/>
  <c r="Y159" i="2"/>
  <c r="BP165" i="2"/>
  <c r="BN165" i="2"/>
  <c r="BP169" i="2"/>
  <c r="BN169" i="2"/>
  <c r="Y174" i="2"/>
  <c r="BN177" i="2"/>
  <c r="Z177" i="2"/>
  <c r="BP188" i="2"/>
  <c r="BN188" i="2"/>
  <c r="Z188" i="2"/>
  <c r="BN226" i="2"/>
  <c r="Z226" i="2"/>
  <c r="Z266" i="2"/>
  <c r="BN266" i="2"/>
  <c r="BN331" i="2"/>
  <c r="BP331" i="2"/>
  <c r="Z331" i="2"/>
  <c r="Y450" i="2"/>
  <c r="Z428" i="2"/>
  <c r="BN437" i="2"/>
  <c r="BP437" i="2"/>
  <c r="Z437" i="2"/>
  <c r="BP444" i="2"/>
  <c r="Z444" i="2"/>
  <c r="Z510" i="2"/>
  <c r="BN510" i="2"/>
  <c r="Z516" i="2"/>
  <c r="BN516" i="2"/>
  <c r="BN549" i="2"/>
  <c r="Z549" i="2"/>
  <c r="BN28" i="2"/>
  <c r="Z29" i="2"/>
  <c r="BN43" i="2"/>
  <c r="Y44" i="2"/>
  <c r="Z47" i="2"/>
  <c r="Z48" i="2" s="1"/>
  <c r="BP47" i="2"/>
  <c r="Z70" i="2"/>
  <c r="Z82" i="2"/>
  <c r="Z86" i="2"/>
  <c r="Z91" i="2"/>
  <c r="BP109" i="2"/>
  <c r="BN120" i="2"/>
  <c r="Z121" i="2"/>
  <c r="Z136" i="2"/>
  <c r="BN142" i="2"/>
  <c r="BN152" i="2"/>
  <c r="Z153" i="2"/>
  <c r="Y160" i="2"/>
  <c r="BN173" i="2"/>
  <c r="Z173" i="2"/>
  <c r="BN213" i="2"/>
  <c r="BP213" i="2"/>
  <c r="Z213" i="2"/>
  <c r="BN218" i="2"/>
  <c r="BP218" i="2"/>
  <c r="Z218" i="2"/>
  <c r="BN256" i="2"/>
  <c r="BP256" i="2"/>
  <c r="Z256" i="2"/>
  <c r="BN269" i="2"/>
  <c r="Z269" i="2"/>
  <c r="BN288" i="2"/>
  <c r="BP288" i="2"/>
  <c r="Z288" i="2"/>
  <c r="BP406" i="2"/>
  <c r="Z410" i="2"/>
  <c r="BN410" i="2"/>
  <c r="BP414" i="2"/>
  <c r="Y419" i="2"/>
  <c r="Z418" i="2"/>
  <c r="Z419" i="2" s="1"/>
  <c r="Z442" i="2"/>
  <c r="BN442" i="2"/>
  <c r="BP448" i="2"/>
  <c r="Z452" i="2"/>
  <c r="Z454" i="2" s="1"/>
  <c r="Y455" i="2"/>
  <c r="BN452" i="2"/>
  <c r="Y461" i="2"/>
  <c r="BN457" i="2"/>
  <c r="BP457" i="2"/>
  <c r="Z457" i="2"/>
  <c r="BP471" i="2"/>
  <c r="BN513" i="2"/>
  <c r="BP513" i="2"/>
  <c r="BN528" i="2"/>
  <c r="BP528" i="2"/>
  <c r="BP551" i="2"/>
  <c r="BN553" i="2"/>
  <c r="Z553" i="2"/>
  <c r="BN171" i="2"/>
  <c r="BP179" i="2"/>
  <c r="Y194" i="2"/>
  <c r="BP185" i="2"/>
  <c r="BN189" i="2"/>
  <c r="BP223" i="2"/>
  <c r="BN224" i="2"/>
  <c r="BN227" i="2"/>
  <c r="BN233" i="2"/>
  <c r="BN241" i="2"/>
  <c r="BN243" i="2"/>
  <c r="BP244" i="2"/>
  <c r="BP281" i="2"/>
  <c r="BN311" i="2"/>
  <c r="BP312" i="2"/>
  <c r="BP315" i="2"/>
  <c r="BP321" i="2"/>
  <c r="BN323" i="2"/>
  <c r="BP373" i="2"/>
  <c r="BP431" i="2"/>
  <c r="BP492" i="2"/>
  <c r="BP498" i="2"/>
  <c r="Y501" i="2"/>
  <c r="BN517" i="2"/>
  <c r="Y523" i="2"/>
  <c r="BN530" i="2"/>
  <c r="BP541" i="2"/>
  <c r="BN560" i="2"/>
  <c r="Y570" i="2"/>
  <c r="BN565" i="2"/>
  <c r="BN569" i="2"/>
  <c r="Y571" i="2"/>
  <c r="BP573" i="2"/>
  <c r="Y576" i="2"/>
  <c r="BP578" i="2"/>
  <c r="BP579" i="2"/>
  <c r="BP580" i="2"/>
  <c r="BP581" i="2"/>
  <c r="BN186" i="2"/>
  <c r="BP254" i="2"/>
  <c r="BP338" i="2"/>
  <c r="Z344" i="2"/>
  <c r="BP351" i="2"/>
  <c r="BP356" i="2"/>
  <c r="Z361" i="2"/>
  <c r="Z363" i="2" s="1"/>
  <c r="W612" i="2"/>
  <c r="Z387" i="2"/>
  <c r="Z392" i="2"/>
  <c r="Z398" i="2"/>
  <c r="BP400" i="2"/>
  <c r="Z412" i="2"/>
  <c r="BP436" i="2"/>
  <c r="BP440" i="2"/>
  <c r="BP443" i="2"/>
  <c r="BP472" i="2"/>
  <c r="BP511" i="2"/>
  <c r="BP515" i="2"/>
  <c r="Z526" i="2"/>
  <c r="Z532" i="2" s="1"/>
  <c r="BP574" i="2"/>
  <c r="Z189" i="2"/>
  <c r="Z227" i="2"/>
  <c r="Z233" i="2"/>
  <c r="Z241" i="2"/>
  <c r="Z243" i="2"/>
  <c r="Z267" i="2"/>
  <c r="BP274" i="2"/>
  <c r="Z311" i="2"/>
  <c r="BN312" i="2"/>
  <c r="BN321" i="2"/>
  <c r="Z323" i="2"/>
  <c r="BP332" i="2"/>
  <c r="Y340" i="2"/>
  <c r="BP336" i="2"/>
  <c r="Z338" i="2"/>
  <c r="Z342" i="2"/>
  <c r="BP360" i="2"/>
  <c r="Y363" i="2"/>
  <c r="Z368" i="2"/>
  <c r="BP368" i="2"/>
  <c r="Z372" i="2"/>
  <c r="BN373" i="2"/>
  <c r="BP386" i="2"/>
  <c r="Z393" i="2"/>
  <c r="X612" i="2"/>
  <c r="BP397" i="2"/>
  <c r="Z430" i="2"/>
  <c r="BN431" i="2"/>
  <c r="BN435" i="2"/>
  <c r="Z440" i="2"/>
  <c r="Z453" i="2"/>
  <c r="Y480" i="2"/>
  <c r="BP493" i="2"/>
  <c r="Z517" i="2"/>
  <c r="Z522" i="2"/>
  <c r="Z523" i="2" s="1"/>
  <c r="Z530" i="2"/>
  <c r="Z56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Z270" i="2"/>
  <c r="BP343" i="2"/>
  <c r="BN343" i="2"/>
  <c r="Z202" i="2"/>
  <c r="Z204" i="2" s="1"/>
  <c r="Y204" i="2"/>
  <c r="Z208" i="2"/>
  <c r="Z219" i="2"/>
  <c r="Z245" i="2"/>
  <c r="Z249" i="2" s="1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Z123" i="2" s="1"/>
  <c r="Y124" i="2"/>
  <c r="Y130" i="2"/>
  <c r="Z137" i="2"/>
  <c r="Z141" i="2"/>
  <c r="Z143" i="2" s="1"/>
  <c r="BN172" i="2"/>
  <c r="Z178" i="2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Z317" i="2" s="1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14" i="2" s="1"/>
  <c r="Z126" i="2"/>
  <c r="Z132" i="2"/>
  <c r="Z169" i="2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Z570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Z199" i="2" s="1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49" i="2" s="1"/>
  <c r="Z185" i="2"/>
  <c r="Z192" i="2"/>
  <c r="BN203" i="2"/>
  <c r="Z224" i="2"/>
  <c r="Z232" i="2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18" i="2" s="1"/>
  <c r="Z536" i="2"/>
  <c r="Z548" i="2"/>
  <c r="Z550" i="2"/>
  <c r="Z552" i="2"/>
  <c r="Z554" i="2" s="1"/>
  <c r="Y554" i="2"/>
  <c r="AA612" i="2"/>
  <c r="Y353" i="2"/>
  <c r="Y408" i="2"/>
  <c r="Z413" i="2"/>
  <c r="Z439" i="2"/>
  <c r="Z459" i="2"/>
  <c r="Z460" i="2" s="1"/>
  <c r="Z464" i="2"/>
  <c r="Z465" i="2" s="1"/>
  <c r="Z468" i="2"/>
  <c r="Y479" i="2"/>
  <c r="Y483" i="2"/>
  <c r="Y487" i="2"/>
  <c r="Z527" i="2"/>
  <c r="Y538" i="2"/>
  <c r="Y542" i="2"/>
  <c r="Z586" i="2"/>
  <c r="Z588" i="2" s="1"/>
  <c r="Y588" i="2"/>
  <c r="Z345" i="2"/>
  <c r="Z349" i="2"/>
  <c r="Z376" i="2"/>
  <c r="Z380" i="2"/>
  <c r="Z382" i="2" s="1"/>
  <c r="BN398" i="2"/>
  <c r="Z400" i="2"/>
  <c r="Z404" i="2"/>
  <c r="Z407" i="2" s="1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377" i="2" l="1"/>
  <c r="Z352" i="2"/>
  <c r="Z449" i="2"/>
  <c r="Z88" i="2"/>
  <c r="Z174" i="2"/>
  <c r="Z180" i="2"/>
  <c r="Z229" i="2"/>
  <c r="Z154" i="2"/>
  <c r="Z346" i="2"/>
  <c r="Z339" i="2"/>
  <c r="Y602" i="2"/>
  <c r="Z138" i="2"/>
  <c r="Z415" i="2"/>
  <c r="Z401" i="2"/>
  <c r="Z237" i="2"/>
  <c r="Z193" i="2"/>
  <c r="Z129" i="2"/>
  <c r="Y603" i="2"/>
  <c r="Z561" i="2"/>
  <c r="X605" i="2"/>
  <c r="Z582" i="2"/>
  <c r="Z36" i="2"/>
  <c r="Z215" i="2"/>
  <c r="Y606" i="2"/>
  <c r="Z494" i="2"/>
  <c r="Y604" i="2"/>
  <c r="Y605" i="2" s="1"/>
  <c r="Z64" i="2"/>
  <c r="Z291" i="2"/>
  <c r="Z474" i="2"/>
  <c r="Z538" i="2"/>
  <c r="Z261" i="2"/>
  <c r="Z607" i="2" l="1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<sst xmlns="http://schemas.openxmlformats.org/spreadsheetml/2006/main" count="3766" uniqueCount="785">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</sst>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F435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5" t="s">
        <v>29</v>
      </c>
      <c r="E1" s="385"/>
      <c r="F1" s="385"/>
      <c r="G1" s="14" t="s">
        <v>69</v>
      </c>
      <c r="H1" s="385" t="s">
        <v>49</v>
      </c>
      <c r="I1" s="385"/>
      <c r="J1" s="385"/>
      <c r="K1" s="385"/>
      <c r="L1" s="385"/>
      <c r="M1" s="385"/>
      <c r="N1" s="385"/>
      <c r="O1" s="385"/>
      <c r="P1" s="385"/>
      <c r="Q1" s="385"/>
      <c r="R1" s="386" t="s">
        <v>70</v>
      </c>
      <c r="S1" s="387"/>
      <c r="T1" s="387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8"/>
      <c r="R2" s="388"/>
      <c r="S2" s="388"/>
      <c r="T2" s="388"/>
      <c r="U2" s="388"/>
      <c r="V2" s="388"/>
      <c r="W2" s="388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8"/>
      <c r="Q3" s="388"/>
      <c r="R3" s="388"/>
      <c r="S3" s="388"/>
      <c r="T3" s="388"/>
      <c r="U3" s="388"/>
      <c r="V3" s="388"/>
      <c r="W3" s="388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9" t="s">
        <v>8</v>
      </c>
      <c r="B5" s="389"/>
      <c r="C5" s="389"/>
      <c r="D5" s="390"/>
      <c r="E5" s="390"/>
      <c r="F5" s="391" t="s">
        <v>14</v>
      </c>
      <c r="G5" s="391"/>
      <c r="H5" s="390"/>
      <c r="I5" s="390"/>
      <c r="J5" s="390"/>
      <c r="K5" s="390"/>
      <c r="L5" s="390"/>
      <c r="M5" s="390"/>
      <c r="N5" s="70"/>
      <c r="P5" s="26" t="s">
        <v>4</v>
      </c>
      <c r="Q5" s="392">
        <v>45521</v>
      </c>
      <c r="R5" s="392"/>
      <c r="T5" s="393" t="s">
        <v>3</v>
      </c>
      <c r="U5" s="394"/>
      <c r="V5" s="395" t="s">
        <v>749</v>
      </c>
      <c r="W5" s="396"/>
      <c r="AB5" s="58"/>
      <c r="AC5" s="58"/>
      <c r="AD5" s="58"/>
      <c r="AE5" s="58"/>
    </row>
    <row r="6" spans="1:32" s="17" customFormat="1" ht="24" customHeight="1" x14ac:dyDescent="0.2">
      <c r="A6" s="389" t="s">
        <v>1</v>
      </c>
      <c r="B6" s="389"/>
      <c r="C6" s="389"/>
      <c r="D6" s="397" t="s">
        <v>762</v>
      </c>
      <c r="E6" s="397"/>
      <c r="F6" s="397"/>
      <c r="G6" s="397"/>
      <c r="H6" s="397"/>
      <c r="I6" s="397"/>
      <c r="J6" s="397"/>
      <c r="K6" s="397"/>
      <c r="L6" s="397"/>
      <c r="M6" s="397"/>
      <c r="N6" s="71"/>
      <c r="P6" s="26" t="s">
        <v>30</v>
      </c>
      <c r="Q6" s="398" t="str">
        <f>IF(Q5=0," ",CHOOSE(WEEKDAY(Q5,2),"Понедельник","Вторник","Среда","Четверг","Пятница","Суббота","Воскресенье"))</f>
        <v>Суббота</v>
      </c>
      <c r="R6" s="398"/>
      <c r="T6" s="399" t="s">
        <v>5</v>
      </c>
      <c r="U6" s="400"/>
      <c r="V6" s="401" t="s">
        <v>72</v>
      </c>
      <c r="W6" s="402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7" t="str">
        <f>IFERROR(VLOOKUP(DeliveryAddress,Table,3,0),1)</f>
        <v>5</v>
      </c>
      <c r="E7" s="408"/>
      <c r="F7" s="408"/>
      <c r="G7" s="408"/>
      <c r="H7" s="408"/>
      <c r="I7" s="408"/>
      <c r="J7" s="408"/>
      <c r="K7" s="408"/>
      <c r="L7" s="408"/>
      <c r="M7" s="409"/>
      <c r="N7" s="72"/>
      <c r="P7" s="26"/>
      <c r="Q7" s="47"/>
      <c r="R7" s="47"/>
      <c r="T7" s="399"/>
      <c r="U7" s="400"/>
      <c r="V7" s="403"/>
      <c r="W7" s="404"/>
      <c r="AB7" s="58"/>
      <c r="AC7" s="58"/>
      <c r="AD7" s="58"/>
      <c r="AE7" s="58"/>
    </row>
    <row r="8" spans="1:32" s="17" customFormat="1" ht="25.5" customHeight="1" x14ac:dyDescent="0.2">
      <c r="A8" s="410" t="s">
        <v>60</v>
      </c>
      <c r="B8" s="410"/>
      <c r="C8" s="410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73"/>
      <c r="P8" s="26" t="s">
        <v>11</v>
      </c>
      <c r="Q8" s="412">
        <v>0.41666666666666669</v>
      </c>
      <c r="R8" s="412"/>
      <c r="T8" s="399"/>
      <c r="U8" s="400"/>
      <c r="V8" s="403"/>
      <c r="W8" s="404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9"/>
      <c r="U9" s="400"/>
      <c r="V9" s="405"/>
      <c r="W9" s="406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2"/>
      <c r="R12" s="412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customHeight="1" x14ac:dyDescent="0.2">
      <c r="A19" s="447" t="s">
        <v>78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customHeight="1" x14ac:dyDescent="0.25">
      <c r="A20" s="448" t="s">
        <v>78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customHeight="1" x14ac:dyDescent="0.25">
      <c r="A21" s="449" t="s">
        <v>79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9" t="s">
        <v>84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9" t="s">
        <v>87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5" t="s">
        <v>100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6" t="s">
        <v>103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9" t="s">
        <v>108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9" t="s">
        <v>113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9" t="s">
        <v>117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7" t="s">
        <v>120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customHeight="1" x14ac:dyDescent="0.25">
      <c r="A51" s="448" t="s">
        <v>121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customHeight="1" x14ac:dyDescent="0.25">
      <c r="A52" s="449" t="s">
        <v>122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9" t="s">
        <v>84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8" t="s">
        <v>141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customHeight="1" x14ac:dyDescent="0.25">
      <c r="A67" s="449" t="s">
        <v>122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4301011481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customHeight="1" x14ac:dyDescent="0.25">
      <c r="A69" s="61" t="s">
        <v>142</v>
      </c>
      <c r="B69" s="61" t="s">
        <v>145</v>
      </c>
      <c r="C69" s="35">
        <v>4301011452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146</v>
      </c>
      <c r="B70" s="61" t="s">
        <v>147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148</v>
      </c>
      <c r="B71" s="61" t="s">
        <v>149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150</v>
      </c>
      <c r="B72" s="61" t="s">
        <v>151</v>
      </c>
      <c r="C72" s="35">
        <v>4301011458</v>
      </c>
      <c r="D72" s="450">
        <v>4680115881525</v>
      </c>
      <c r="E72" s="45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484" t="s">
        <v>152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customHeight="1" x14ac:dyDescent="0.25">
      <c r="A73" s="61" t="s">
        <v>153</v>
      </c>
      <c r="B73" s="61" t="s">
        <v>154</v>
      </c>
      <c r="C73" s="35">
        <v>4301011437</v>
      </c>
      <c r="D73" s="450">
        <v>4680115881419</v>
      </c>
      <c r="E73" s="450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x14ac:dyDescent="0.2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8"/>
      <c r="P74" s="454" t="s">
        <v>43</v>
      </c>
      <c r="Q74" s="455"/>
      <c r="R74" s="455"/>
      <c r="S74" s="455"/>
      <c r="T74" s="455"/>
      <c r="U74" s="455"/>
      <c r="V74" s="456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customHeight="1" x14ac:dyDescent="0.25">
      <c r="A76" s="449" t="s">
        <v>155</v>
      </c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64"/>
      <c r="AB76" s="64"/>
      <c r="AC76" s="64"/>
    </row>
    <row r="77" spans="1:68" ht="27" customHeight="1" x14ac:dyDescent="0.25">
      <c r="A77" s="61" t="s">
        <v>156</v>
      </c>
      <c r="B77" s="61" t="s">
        <v>157</v>
      </c>
      <c r="C77" s="35">
        <v>4301020234</v>
      </c>
      <c r="D77" s="450">
        <v>4680115881440</v>
      </c>
      <c r="E77" s="450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2"/>
      <c r="R77" s="452"/>
      <c r="S77" s="452"/>
      <c r="T77" s="453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customHeight="1" x14ac:dyDescent="0.25">
      <c r="A78" s="61" t="s">
        <v>158</v>
      </c>
      <c r="B78" s="61" t="s">
        <v>159</v>
      </c>
      <c r="C78" s="35">
        <v>4301020232</v>
      </c>
      <c r="D78" s="450">
        <v>4680115881433</v>
      </c>
      <c r="E78" s="450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4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x14ac:dyDescent="0.2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8"/>
      <c r="P79" s="454" t="s">
        <v>43</v>
      </c>
      <c r="Q79" s="455"/>
      <c r="R79" s="455"/>
      <c r="S79" s="455"/>
      <c r="T79" s="455"/>
      <c r="U79" s="455"/>
      <c r="V79" s="456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customHeight="1" x14ac:dyDescent="0.25">
      <c r="A81" s="449" t="s">
        <v>79</v>
      </c>
      <c r="B81" s="449"/>
      <c r="C81" s="449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64"/>
      <c r="AB81" s="64"/>
      <c r="AC81" s="64"/>
    </row>
    <row r="82" spans="1:68" ht="16.5" customHeight="1" x14ac:dyDescent="0.25">
      <c r="A82" s="61" t="s">
        <v>160</v>
      </c>
      <c r="B82" s="61" t="s">
        <v>161</v>
      </c>
      <c r="C82" s="35">
        <v>4301031242</v>
      </c>
      <c r="D82" s="450">
        <v>4680115885066</v>
      </c>
      <c r="E82" s="450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4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2"/>
      <c r="R82" s="452"/>
      <c r="S82" s="452"/>
      <c r="T82" s="45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customHeight="1" x14ac:dyDescent="0.25">
      <c r="A83" s="61" t="s">
        <v>163</v>
      </c>
      <c r="B83" s="61" t="s">
        <v>164</v>
      </c>
      <c r="C83" s="35">
        <v>4301031243</v>
      </c>
      <c r="D83" s="450">
        <v>4680115885073</v>
      </c>
      <c r="E83" s="450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customHeight="1" x14ac:dyDescent="0.25">
      <c r="A84" s="61" t="s">
        <v>165</v>
      </c>
      <c r="B84" s="61" t="s">
        <v>166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167</v>
      </c>
      <c r="B85" s="61" t="s">
        <v>168</v>
      </c>
      <c r="C85" s="35">
        <v>4301031241</v>
      </c>
      <c r="D85" s="450">
        <v>4680115885059</v>
      </c>
      <c r="E85" s="450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169</v>
      </c>
      <c r="B86" s="61" t="s">
        <v>170</v>
      </c>
      <c r="C86" s="35">
        <v>4301031315</v>
      </c>
      <c r="D86" s="450">
        <v>4680115885080</v>
      </c>
      <c r="E86" s="450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171</v>
      </c>
      <c r="B87" s="61" t="s">
        <v>172</v>
      </c>
      <c r="C87" s="35">
        <v>4301031316</v>
      </c>
      <c r="D87" s="450">
        <v>4680115885097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8"/>
      <c r="P88" s="454" t="s">
        <v>43</v>
      </c>
      <c r="Q88" s="455"/>
      <c r="R88" s="455"/>
      <c r="S88" s="455"/>
      <c r="T88" s="455"/>
      <c r="U88" s="455"/>
      <c r="V88" s="456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customHeight="1" x14ac:dyDescent="0.25">
      <c r="A90" s="449" t="s">
        <v>84</v>
      </c>
      <c r="B90" s="449"/>
      <c r="C90" s="449"/>
      <c r="D90" s="449"/>
      <c r="E90" s="449"/>
      <c r="F90" s="449"/>
      <c r="G90" s="449"/>
      <c r="H90" s="449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/>
      <c r="AA90" s="64"/>
      <c r="AB90" s="64"/>
      <c r="AC90" s="64"/>
    </row>
    <row r="91" spans="1:68" ht="16.5" customHeight="1" x14ac:dyDescent="0.25">
      <c r="A91" s="61" t="s">
        <v>173</v>
      </c>
      <c r="B91" s="61" t="s">
        <v>174</v>
      </c>
      <c r="C91" s="35">
        <v>4301051827</v>
      </c>
      <c r="D91" s="450">
        <v>4680115884403</v>
      </c>
      <c r="E91" s="450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4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2"/>
      <c r="R91" s="452"/>
      <c r="S91" s="452"/>
      <c r="T91" s="45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175</v>
      </c>
      <c r="B92" s="61" t="s">
        <v>176</v>
      </c>
      <c r="C92" s="35">
        <v>4301051837</v>
      </c>
      <c r="D92" s="450">
        <v>4680115884311</v>
      </c>
      <c r="E92" s="450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4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8"/>
      <c r="P93" s="454" t="s">
        <v>43</v>
      </c>
      <c r="Q93" s="455"/>
      <c r="R93" s="455"/>
      <c r="S93" s="455"/>
      <c r="T93" s="455"/>
      <c r="U93" s="455"/>
      <c r="V93" s="456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customHeight="1" x14ac:dyDescent="0.25">
      <c r="A95" s="449" t="s">
        <v>177</v>
      </c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449"/>
      <c r="AA95" s="64"/>
      <c r="AB95" s="64"/>
      <c r="AC95" s="64"/>
    </row>
    <row r="96" spans="1:68" ht="27" customHeight="1" x14ac:dyDescent="0.25">
      <c r="A96" s="61" t="s">
        <v>178</v>
      </c>
      <c r="B96" s="61" t="s">
        <v>179</v>
      </c>
      <c r="C96" s="35">
        <v>4301060366</v>
      </c>
      <c r="D96" s="450">
        <v>4680115881532</v>
      </c>
      <c r="E96" s="450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4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2"/>
      <c r="R96" s="452"/>
      <c r="S96" s="452"/>
      <c r="T96" s="453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customHeight="1" x14ac:dyDescent="0.25">
      <c r="A97" s="61" t="s">
        <v>178</v>
      </c>
      <c r="B97" s="61" t="s">
        <v>180</v>
      </c>
      <c r="C97" s="35">
        <v>4301060371</v>
      </c>
      <c r="D97" s="450">
        <v>4680115881532</v>
      </c>
      <c r="E97" s="450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181</v>
      </c>
      <c r="B98" s="61" t="s">
        <v>182</v>
      </c>
      <c r="C98" s="35">
        <v>4301060351</v>
      </c>
      <c r="D98" s="450">
        <v>4680115881464</v>
      </c>
      <c r="E98" s="450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8"/>
      <c r="P99" s="454" t="s">
        <v>43</v>
      </c>
      <c r="Q99" s="455"/>
      <c r="R99" s="455"/>
      <c r="S99" s="455"/>
      <c r="T99" s="455"/>
      <c r="U99" s="455"/>
      <c r="V99" s="456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customHeight="1" x14ac:dyDescent="0.25">
      <c r="A101" s="448" t="s">
        <v>183</v>
      </c>
      <c r="B101" s="448"/>
      <c r="C101" s="448"/>
      <c r="D101" s="448"/>
      <c r="E101" s="448"/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8"/>
      <c r="S101" s="448"/>
      <c r="T101" s="448"/>
      <c r="U101" s="448"/>
      <c r="V101" s="448"/>
      <c r="W101" s="448"/>
      <c r="X101" s="448"/>
      <c r="Y101" s="448"/>
      <c r="Z101" s="448"/>
      <c r="AA101" s="63"/>
      <c r="AB101" s="63"/>
      <c r="AC101" s="63"/>
    </row>
    <row r="102" spans="1:68" ht="14.25" customHeight="1" x14ac:dyDescent="0.25">
      <c r="A102" s="449" t="s">
        <v>122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4"/>
      <c r="AB102" s="64"/>
      <c r="AC102" s="64"/>
    </row>
    <row r="103" spans="1:68" ht="27" customHeight="1" x14ac:dyDescent="0.25">
      <c r="A103" s="61" t="s">
        <v>184</v>
      </c>
      <c r="B103" s="61" t="s">
        <v>185</v>
      </c>
      <c r="C103" s="35">
        <v>4301011468</v>
      </c>
      <c r="D103" s="450">
        <v>4680115881327</v>
      </c>
      <c r="E103" s="450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4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2"/>
      <c r="R103" s="452"/>
      <c r="S103" s="452"/>
      <c r="T103" s="453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customHeight="1" x14ac:dyDescent="0.25">
      <c r="A104" s="61" t="s">
        <v>187</v>
      </c>
      <c r="B104" s="61" t="s">
        <v>188</v>
      </c>
      <c r="C104" s="35">
        <v>4301011476</v>
      </c>
      <c r="D104" s="450">
        <v>4680115881518</v>
      </c>
      <c r="E104" s="450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5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189</v>
      </c>
      <c r="B105" s="61" t="s">
        <v>190</v>
      </c>
      <c r="C105" s="35">
        <v>4301012007</v>
      </c>
      <c r="D105" s="450">
        <v>4680115881303</v>
      </c>
      <c r="E105" s="450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5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x14ac:dyDescent="0.2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8"/>
      <c r="P106" s="454" t="s">
        <v>43</v>
      </c>
      <c r="Q106" s="455"/>
      <c r="R106" s="455"/>
      <c r="S106" s="455"/>
      <c r="T106" s="455"/>
      <c r="U106" s="455"/>
      <c r="V106" s="456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customHeight="1" x14ac:dyDescent="0.25">
      <c r="A108" s="449" t="s">
        <v>84</v>
      </c>
      <c r="B108" s="449"/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49"/>
      <c r="X108" s="449"/>
      <c r="Y108" s="449"/>
      <c r="Z108" s="449"/>
      <c r="AA108" s="64"/>
      <c r="AB108" s="64"/>
      <c r="AC108" s="64"/>
    </row>
    <row r="109" spans="1:68" ht="27" customHeight="1" x14ac:dyDescent="0.25">
      <c r="A109" s="61" t="s">
        <v>191</v>
      </c>
      <c r="B109" s="61" t="s">
        <v>192</v>
      </c>
      <c r="C109" s="35">
        <v>4301051437</v>
      </c>
      <c r="D109" s="450">
        <v>4607091386967</v>
      </c>
      <c r="E109" s="450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52"/>
      <c r="R109" s="452"/>
      <c r="S109" s="452"/>
      <c r="T109" s="453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191</v>
      </c>
      <c r="B110" s="61" t="s">
        <v>193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195</v>
      </c>
      <c r="C111" s="35">
        <v>4301051436</v>
      </c>
      <c r="D111" s="450">
        <v>4607091385731</v>
      </c>
      <c r="E111" s="450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196</v>
      </c>
      <c r="B112" s="61" t="s">
        <v>197</v>
      </c>
      <c r="C112" s="35">
        <v>4301051438</v>
      </c>
      <c r="D112" s="450">
        <v>4680115880894</v>
      </c>
      <c r="E112" s="450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customHeight="1" x14ac:dyDescent="0.25">
      <c r="A113" s="61" t="s">
        <v>198</v>
      </c>
      <c r="B113" s="61" t="s">
        <v>199</v>
      </c>
      <c r="C113" s="35">
        <v>4301051439</v>
      </c>
      <c r="D113" s="450">
        <v>4680115880214</v>
      </c>
      <c r="E113" s="450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8"/>
      <c r="P114" s="454" t="s">
        <v>43</v>
      </c>
      <c r="Q114" s="455"/>
      <c r="R114" s="455"/>
      <c r="S114" s="455"/>
      <c r="T114" s="455"/>
      <c r="U114" s="455"/>
      <c r="V114" s="456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customHeight="1" x14ac:dyDescent="0.25">
      <c r="A116" s="448" t="s">
        <v>200</v>
      </c>
      <c r="B116" s="448"/>
      <c r="C116" s="448"/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  <c r="V116" s="448"/>
      <c r="W116" s="448"/>
      <c r="X116" s="448"/>
      <c r="Y116" s="448"/>
      <c r="Z116" s="448"/>
      <c r="AA116" s="63"/>
      <c r="AB116" s="63"/>
      <c r="AC116" s="63"/>
    </row>
    <row r="117" spans="1:68" ht="14.25" customHeight="1" x14ac:dyDescent="0.25">
      <c r="A117" s="449" t="s">
        <v>122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4"/>
      <c r="AB117" s="64"/>
      <c r="AC117" s="64"/>
    </row>
    <row r="118" spans="1:68" ht="16.5" customHeight="1" x14ac:dyDescent="0.25">
      <c r="A118" s="61" t="s">
        <v>201</v>
      </c>
      <c r="B118" s="61" t="s">
        <v>202</v>
      </c>
      <c r="C118" s="35">
        <v>4301011514</v>
      </c>
      <c r="D118" s="450">
        <v>4680115882133</v>
      </c>
      <c r="E118" s="450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52"/>
      <c r="R118" s="452"/>
      <c r="S118" s="452"/>
      <c r="T118" s="453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201</v>
      </c>
      <c r="B119" s="61" t="s">
        <v>203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205</v>
      </c>
      <c r="C120" s="35">
        <v>4301011417</v>
      </c>
      <c r="D120" s="450">
        <v>4680115880269</v>
      </c>
      <c r="E120" s="450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206</v>
      </c>
      <c r="B121" s="61" t="s">
        <v>207</v>
      </c>
      <c r="C121" s="35">
        <v>4301011415</v>
      </c>
      <c r="D121" s="450">
        <v>4680115880429</v>
      </c>
      <c r="E121" s="450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208</v>
      </c>
      <c r="B122" s="61" t="s">
        <v>209</v>
      </c>
      <c r="C122" s="35">
        <v>4301011462</v>
      </c>
      <c r="D122" s="450">
        <v>4680115881457</v>
      </c>
      <c r="E122" s="450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8"/>
      <c r="P123" s="454" t="s">
        <v>43</v>
      </c>
      <c r="Q123" s="455"/>
      <c r="R123" s="455"/>
      <c r="S123" s="455"/>
      <c r="T123" s="455"/>
      <c r="U123" s="455"/>
      <c r="V123" s="456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449" t="s">
        <v>155</v>
      </c>
      <c r="B125" s="449"/>
      <c r="C125" s="449"/>
      <c r="D125" s="449"/>
      <c r="E125" s="449"/>
      <c r="F125" s="449"/>
      <c r="G125" s="449"/>
      <c r="H125" s="449"/>
      <c r="I125" s="449"/>
      <c r="J125" s="449"/>
      <c r="K125" s="449"/>
      <c r="L125" s="449"/>
      <c r="M125" s="449"/>
      <c r="N125" s="449"/>
      <c r="O125" s="449"/>
      <c r="P125" s="449"/>
      <c r="Q125" s="449"/>
      <c r="R125" s="449"/>
      <c r="S125" s="449"/>
      <c r="T125" s="449"/>
      <c r="U125" s="449"/>
      <c r="V125" s="449"/>
      <c r="W125" s="449"/>
      <c r="X125" s="449"/>
      <c r="Y125" s="449"/>
      <c r="Z125" s="449"/>
      <c r="AA125" s="64"/>
      <c r="AB125" s="64"/>
      <c r="AC125" s="64"/>
    </row>
    <row r="126" spans="1:68" ht="16.5" customHeight="1" x14ac:dyDescent="0.25">
      <c r="A126" s="61" t="s">
        <v>210</v>
      </c>
      <c r="B126" s="61" t="s">
        <v>211</v>
      </c>
      <c r="C126" s="35">
        <v>4301020235</v>
      </c>
      <c r="D126" s="450">
        <v>4680115881488</v>
      </c>
      <c r="E126" s="450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452"/>
      <c r="R126" s="452"/>
      <c r="S126" s="452"/>
      <c r="T126" s="453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212</v>
      </c>
      <c r="B127" s="61" t="s">
        <v>213</v>
      </c>
      <c r="C127" s="35">
        <v>4301020258</v>
      </c>
      <c r="D127" s="450">
        <v>4680115882775</v>
      </c>
      <c r="E127" s="450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5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214</v>
      </c>
      <c r="B128" s="61" t="s">
        <v>215</v>
      </c>
      <c r="C128" s="35">
        <v>4301020217</v>
      </c>
      <c r="D128" s="450">
        <v>4680115880658</v>
      </c>
      <c r="E128" s="45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x14ac:dyDescent="0.2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8"/>
      <c r="P129" s="454" t="s">
        <v>43</v>
      </c>
      <c r="Q129" s="455"/>
      <c r="R129" s="455"/>
      <c r="S129" s="455"/>
      <c r="T129" s="455"/>
      <c r="U129" s="455"/>
      <c r="V129" s="456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7"/>
      <c r="O130" s="458"/>
      <c r="P130" s="454" t="s">
        <v>43</v>
      </c>
      <c r="Q130" s="455"/>
      <c r="R130" s="455"/>
      <c r="S130" s="455"/>
      <c r="T130" s="455"/>
      <c r="U130" s="455"/>
      <c r="V130" s="456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customHeight="1" x14ac:dyDescent="0.25">
      <c r="A131" s="449" t="s">
        <v>84</v>
      </c>
      <c r="B131" s="449"/>
      <c r="C131" s="449"/>
      <c r="D131" s="449"/>
      <c r="E131" s="449"/>
      <c r="F131" s="449"/>
      <c r="G131" s="449"/>
      <c r="H131" s="449"/>
      <c r="I131" s="449"/>
      <c r="J131" s="449"/>
      <c r="K131" s="449"/>
      <c r="L131" s="449"/>
      <c r="M131" s="449"/>
      <c r="N131" s="449"/>
      <c r="O131" s="449"/>
      <c r="P131" s="449"/>
      <c r="Q131" s="449"/>
      <c r="R131" s="449"/>
      <c r="S131" s="449"/>
      <c r="T131" s="449"/>
      <c r="U131" s="449"/>
      <c r="V131" s="449"/>
      <c r="W131" s="449"/>
      <c r="X131" s="449"/>
      <c r="Y131" s="449"/>
      <c r="Z131" s="449"/>
      <c r="AA131" s="64"/>
      <c r="AB131" s="64"/>
      <c r="AC131" s="64"/>
    </row>
    <row r="132" spans="1:68" ht="16.5" customHeight="1" x14ac:dyDescent="0.25">
      <c r="A132" s="61" t="s">
        <v>216</v>
      </c>
      <c r="B132" s="61" t="s">
        <v>217</v>
      </c>
      <c r="C132" s="35">
        <v>4301051360</v>
      </c>
      <c r="D132" s="450">
        <v>4607091385168</v>
      </c>
      <c r="E132" s="450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452"/>
      <c r="R132" s="452"/>
      <c r="S132" s="452"/>
      <c r="T132" s="453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customHeight="1" x14ac:dyDescent="0.25">
      <c r="A133" s="61" t="s">
        <v>216</v>
      </c>
      <c r="B133" s="61" t="s">
        <v>218</v>
      </c>
      <c r="C133" s="35">
        <v>4301051612</v>
      </c>
      <c r="D133" s="450">
        <v>4607091385168</v>
      </c>
      <c r="E133" s="450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452"/>
      <c r="R133" s="452"/>
      <c r="S133" s="452"/>
      <c r="T133" s="45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customHeight="1" x14ac:dyDescent="0.25">
      <c r="A134" s="61" t="s">
        <v>219</v>
      </c>
      <c r="B134" s="61" t="s">
        <v>220</v>
      </c>
      <c r="C134" s="35">
        <v>4301051362</v>
      </c>
      <c r="D134" s="450">
        <v>4607091383256</v>
      </c>
      <c r="E134" s="45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452"/>
      <c r="R134" s="452"/>
      <c r="S134" s="452"/>
      <c r="T134" s="45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221</v>
      </c>
      <c r="B135" s="61" t="s">
        <v>222</v>
      </c>
      <c r="C135" s="35">
        <v>4301051358</v>
      </c>
      <c r="D135" s="450">
        <v>4607091385748</v>
      </c>
      <c r="E135" s="45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223</v>
      </c>
      <c r="B136" s="61" t="s">
        <v>224</v>
      </c>
      <c r="C136" s="35">
        <v>4301051738</v>
      </c>
      <c r="D136" s="450">
        <v>4680115884533</v>
      </c>
      <c r="E136" s="450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225</v>
      </c>
      <c r="B137" s="61" t="s">
        <v>226</v>
      </c>
      <c r="C137" s="35">
        <v>4301051480</v>
      </c>
      <c r="D137" s="450">
        <v>4680115882645</v>
      </c>
      <c r="E137" s="450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x14ac:dyDescent="0.2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8"/>
      <c r="P138" s="454" t="s">
        <v>43</v>
      </c>
      <c r="Q138" s="455"/>
      <c r="R138" s="455"/>
      <c r="S138" s="455"/>
      <c r="T138" s="455"/>
      <c r="U138" s="455"/>
      <c r="V138" s="456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7"/>
      <c r="O139" s="458"/>
      <c r="P139" s="454" t="s">
        <v>43</v>
      </c>
      <c r="Q139" s="455"/>
      <c r="R139" s="455"/>
      <c r="S139" s="455"/>
      <c r="T139" s="455"/>
      <c r="U139" s="455"/>
      <c r="V139" s="456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customHeight="1" x14ac:dyDescent="0.25">
      <c r="A140" s="449" t="s">
        <v>177</v>
      </c>
      <c r="B140" s="449"/>
      <c r="C140" s="449"/>
      <c r="D140" s="449"/>
      <c r="E140" s="449"/>
      <c r="F140" s="449"/>
      <c r="G140" s="449"/>
      <c r="H140" s="449"/>
      <c r="I140" s="449"/>
      <c r="J140" s="449"/>
      <c r="K140" s="449"/>
      <c r="L140" s="449"/>
      <c r="M140" s="449"/>
      <c r="N140" s="449"/>
      <c r="O140" s="449"/>
      <c r="P140" s="449"/>
      <c r="Q140" s="449"/>
      <c r="R140" s="449"/>
      <c r="S140" s="449"/>
      <c r="T140" s="449"/>
      <c r="U140" s="449"/>
      <c r="V140" s="449"/>
      <c r="W140" s="449"/>
      <c r="X140" s="449"/>
      <c r="Y140" s="449"/>
      <c r="Z140" s="449"/>
      <c r="AA140" s="64"/>
      <c r="AB140" s="64"/>
      <c r="AC140" s="64"/>
    </row>
    <row r="141" spans="1:68" ht="27" customHeight="1" x14ac:dyDescent="0.25">
      <c r="A141" s="61" t="s">
        <v>227</v>
      </c>
      <c r="B141" s="61" t="s">
        <v>228</v>
      </c>
      <c r="C141" s="35">
        <v>4301060356</v>
      </c>
      <c r="D141" s="450">
        <v>4680115882652</v>
      </c>
      <c r="E141" s="450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5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452"/>
      <c r="R141" s="452"/>
      <c r="S141" s="452"/>
      <c r="T141" s="45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customHeight="1" x14ac:dyDescent="0.25">
      <c r="A142" s="61" t="s">
        <v>229</v>
      </c>
      <c r="B142" s="61" t="s">
        <v>230</v>
      </c>
      <c r="C142" s="35">
        <v>4301060309</v>
      </c>
      <c r="D142" s="450">
        <v>4680115880238</v>
      </c>
      <c r="E142" s="450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452"/>
      <c r="R142" s="452"/>
      <c r="S142" s="452"/>
      <c r="T142" s="45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  <c r="L143" s="457"/>
      <c r="M143" s="457"/>
      <c r="N143" s="457"/>
      <c r="O143" s="458"/>
      <c r="P143" s="454" t="s">
        <v>43</v>
      </c>
      <c r="Q143" s="455"/>
      <c r="R143" s="455"/>
      <c r="S143" s="455"/>
      <c r="T143" s="455"/>
      <c r="U143" s="455"/>
      <c r="V143" s="456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x14ac:dyDescent="0.2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8"/>
      <c r="P144" s="454" t="s">
        <v>43</v>
      </c>
      <c r="Q144" s="455"/>
      <c r="R144" s="455"/>
      <c r="S144" s="455"/>
      <c r="T144" s="455"/>
      <c r="U144" s="455"/>
      <c r="V144" s="456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customHeight="1" x14ac:dyDescent="0.25">
      <c r="A145" s="448" t="s">
        <v>231</v>
      </c>
      <c r="B145" s="448"/>
      <c r="C145" s="448"/>
      <c r="D145" s="448"/>
      <c r="E145" s="448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  <c r="V145" s="448"/>
      <c r="W145" s="448"/>
      <c r="X145" s="448"/>
      <c r="Y145" s="448"/>
      <c r="Z145" s="448"/>
      <c r="AA145" s="63"/>
      <c r="AB145" s="63"/>
      <c r="AC145" s="63"/>
    </row>
    <row r="146" spans="1:68" ht="14.25" customHeight="1" x14ac:dyDescent="0.25">
      <c r="A146" s="449" t="s">
        <v>122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4"/>
      <c r="AB146" s="64"/>
      <c r="AC146" s="64"/>
    </row>
    <row r="147" spans="1:68" ht="27" customHeight="1" x14ac:dyDescent="0.25">
      <c r="A147" s="61" t="s">
        <v>232</v>
      </c>
      <c r="B147" s="61" t="s">
        <v>233</v>
      </c>
      <c r="C147" s="35">
        <v>4301011562</v>
      </c>
      <c r="D147" s="450">
        <v>4680115882577</v>
      </c>
      <c r="E147" s="450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5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452"/>
      <c r="R147" s="452"/>
      <c r="S147" s="452"/>
      <c r="T147" s="453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customHeight="1" x14ac:dyDescent="0.25">
      <c r="A148" s="61" t="s">
        <v>232</v>
      </c>
      <c r="B148" s="61" t="s">
        <v>234</v>
      </c>
      <c r="C148" s="35">
        <v>4301011564</v>
      </c>
      <c r="D148" s="450">
        <v>4680115882577</v>
      </c>
      <c r="E148" s="45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452"/>
      <c r="R148" s="452"/>
      <c r="S148" s="452"/>
      <c r="T148" s="45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8"/>
      <c r="P149" s="454" t="s">
        <v>43</v>
      </c>
      <c r="Q149" s="455"/>
      <c r="R149" s="455"/>
      <c r="S149" s="455"/>
      <c r="T149" s="455"/>
      <c r="U149" s="455"/>
      <c r="V149" s="456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7"/>
      <c r="O150" s="458"/>
      <c r="P150" s="454" t="s">
        <v>43</v>
      </c>
      <c r="Q150" s="455"/>
      <c r="R150" s="455"/>
      <c r="S150" s="455"/>
      <c r="T150" s="455"/>
      <c r="U150" s="455"/>
      <c r="V150" s="456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customHeight="1" x14ac:dyDescent="0.25">
      <c r="A151" s="449" t="s">
        <v>79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4"/>
      <c r="AB151" s="64"/>
      <c r="AC151" s="64"/>
    </row>
    <row r="152" spans="1:68" ht="27" customHeight="1" x14ac:dyDescent="0.25">
      <c r="A152" s="61" t="s">
        <v>235</v>
      </c>
      <c r="B152" s="61" t="s">
        <v>236</v>
      </c>
      <c r="C152" s="35">
        <v>4301031235</v>
      </c>
      <c r="D152" s="450">
        <v>4680115883444</v>
      </c>
      <c r="E152" s="450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452"/>
      <c r="R152" s="452"/>
      <c r="S152" s="452"/>
      <c r="T152" s="453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customHeight="1" x14ac:dyDescent="0.25">
      <c r="A153" s="61" t="s">
        <v>235</v>
      </c>
      <c r="B153" s="61" t="s">
        <v>237</v>
      </c>
      <c r="C153" s="35">
        <v>4301031234</v>
      </c>
      <c r="D153" s="450">
        <v>4680115883444</v>
      </c>
      <c r="E153" s="45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5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2"/>
      <c r="R153" s="452"/>
      <c r="S153" s="452"/>
      <c r="T153" s="45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x14ac:dyDescent="0.2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8"/>
      <c r="P154" s="454" t="s">
        <v>43</v>
      </c>
      <c r="Q154" s="455"/>
      <c r="R154" s="455"/>
      <c r="S154" s="455"/>
      <c r="T154" s="455"/>
      <c r="U154" s="455"/>
      <c r="V154" s="456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x14ac:dyDescent="0.2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  <c r="L155" s="457"/>
      <c r="M155" s="457"/>
      <c r="N155" s="457"/>
      <c r="O155" s="458"/>
      <c r="P155" s="454" t="s">
        <v>43</v>
      </c>
      <c r="Q155" s="455"/>
      <c r="R155" s="455"/>
      <c r="S155" s="455"/>
      <c r="T155" s="455"/>
      <c r="U155" s="455"/>
      <c r="V155" s="456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customHeight="1" x14ac:dyDescent="0.25">
      <c r="A156" s="449" t="s">
        <v>84</v>
      </c>
      <c r="B156" s="449"/>
      <c r="C156" s="449"/>
      <c r="D156" s="449"/>
      <c r="E156" s="449"/>
      <c r="F156" s="449"/>
      <c r="G156" s="449"/>
      <c r="H156" s="449"/>
      <c r="I156" s="449"/>
      <c r="J156" s="449"/>
      <c r="K156" s="449"/>
      <c r="L156" s="449"/>
      <c r="M156" s="449"/>
      <c r="N156" s="449"/>
      <c r="O156" s="449"/>
      <c r="P156" s="449"/>
      <c r="Q156" s="449"/>
      <c r="R156" s="449"/>
      <c r="S156" s="449"/>
      <c r="T156" s="449"/>
      <c r="U156" s="449"/>
      <c r="V156" s="449"/>
      <c r="W156" s="449"/>
      <c r="X156" s="449"/>
      <c r="Y156" s="449"/>
      <c r="Z156" s="449"/>
      <c r="AA156" s="64"/>
      <c r="AB156" s="64"/>
      <c r="AC156" s="64"/>
    </row>
    <row r="157" spans="1:68" ht="16.5" customHeight="1" x14ac:dyDescent="0.25">
      <c r="A157" s="61" t="s">
        <v>238</v>
      </c>
      <c r="B157" s="61" t="s">
        <v>239</v>
      </c>
      <c r="C157" s="35">
        <v>4301051476</v>
      </c>
      <c r="D157" s="450">
        <v>4680115882584</v>
      </c>
      <c r="E157" s="450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452"/>
      <c r="R157" s="452"/>
      <c r="S157" s="452"/>
      <c r="T157" s="453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customHeight="1" x14ac:dyDescent="0.25">
      <c r="A158" s="61" t="s">
        <v>238</v>
      </c>
      <c r="B158" s="61" t="s">
        <v>240</v>
      </c>
      <c r="C158" s="35">
        <v>4301051477</v>
      </c>
      <c r="D158" s="450">
        <v>4680115882584</v>
      </c>
      <c r="E158" s="45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452"/>
      <c r="R158" s="452"/>
      <c r="S158" s="452"/>
      <c r="T158" s="45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x14ac:dyDescent="0.2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  <c r="L159" s="457"/>
      <c r="M159" s="457"/>
      <c r="N159" s="457"/>
      <c r="O159" s="458"/>
      <c r="P159" s="454" t="s">
        <v>43</v>
      </c>
      <c r="Q159" s="455"/>
      <c r="R159" s="455"/>
      <c r="S159" s="455"/>
      <c r="T159" s="455"/>
      <c r="U159" s="455"/>
      <c r="V159" s="456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x14ac:dyDescent="0.2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8"/>
      <c r="P160" s="454" t="s">
        <v>43</v>
      </c>
      <c r="Q160" s="455"/>
      <c r="R160" s="455"/>
      <c r="S160" s="455"/>
      <c r="T160" s="455"/>
      <c r="U160" s="455"/>
      <c r="V160" s="456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customHeight="1" x14ac:dyDescent="0.25">
      <c r="A161" s="448" t="s">
        <v>120</v>
      </c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8"/>
      <c r="O161" s="448"/>
      <c r="P161" s="448"/>
      <c r="Q161" s="448"/>
      <c r="R161" s="448"/>
      <c r="S161" s="448"/>
      <c r="T161" s="448"/>
      <c r="U161" s="448"/>
      <c r="V161" s="448"/>
      <c r="W161" s="448"/>
      <c r="X161" s="448"/>
      <c r="Y161" s="448"/>
      <c r="Z161" s="448"/>
      <c r="AA161" s="63"/>
      <c r="AB161" s="63"/>
      <c r="AC161" s="63"/>
    </row>
    <row r="162" spans="1:68" ht="14.25" customHeight="1" x14ac:dyDescent="0.25">
      <c r="A162" s="449" t="s">
        <v>122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4"/>
      <c r="AB162" s="64"/>
      <c r="AC162" s="64"/>
    </row>
    <row r="163" spans="1:68" ht="27" customHeight="1" x14ac:dyDescent="0.25">
      <c r="A163" s="61" t="s">
        <v>241</v>
      </c>
      <c r="B163" s="61" t="s">
        <v>242</v>
      </c>
      <c r="C163" s="35">
        <v>4301011623</v>
      </c>
      <c r="D163" s="450">
        <v>4607091382945</v>
      </c>
      <c r="E163" s="450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5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452"/>
      <c r="R163" s="452"/>
      <c r="S163" s="452"/>
      <c r="T163" s="453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customHeight="1" x14ac:dyDescent="0.25">
      <c r="A164" s="61" t="s">
        <v>243</v>
      </c>
      <c r="B164" s="61" t="s">
        <v>244</v>
      </c>
      <c r="C164" s="35">
        <v>4301011192</v>
      </c>
      <c r="D164" s="450">
        <v>4607091382952</v>
      </c>
      <c r="E164" s="450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452"/>
      <c r="R164" s="452"/>
      <c r="S164" s="452"/>
      <c r="T164" s="45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245</v>
      </c>
      <c r="B165" s="61" t="s">
        <v>246</v>
      </c>
      <c r="C165" s="35">
        <v>4301011705</v>
      </c>
      <c r="D165" s="450">
        <v>4607091384604</v>
      </c>
      <c r="E165" s="450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5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452"/>
      <c r="R165" s="452"/>
      <c r="S165" s="452"/>
      <c r="T165" s="45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x14ac:dyDescent="0.2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8"/>
      <c r="P166" s="454" t="s">
        <v>43</v>
      </c>
      <c r="Q166" s="455"/>
      <c r="R166" s="455"/>
      <c r="S166" s="455"/>
      <c r="T166" s="455"/>
      <c r="U166" s="455"/>
      <c r="V166" s="456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7"/>
      <c r="O167" s="458"/>
      <c r="P167" s="454" t="s">
        <v>43</v>
      </c>
      <c r="Q167" s="455"/>
      <c r="R167" s="455"/>
      <c r="S167" s="455"/>
      <c r="T167" s="455"/>
      <c r="U167" s="455"/>
      <c r="V167" s="456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customHeight="1" x14ac:dyDescent="0.25">
      <c r="A168" s="449" t="s">
        <v>79</v>
      </c>
      <c r="B168" s="449"/>
      <c r="C168" s="449"/>
      <c r="D168" s="449"/>
      <c r="E168" s="449"/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449"/>
      <c r="AA168" s="64"/>
      <c r="AB168" s="64"/>
      <c r="AC168" s="64"/>
    </row>
    <row r="169" spans="1:68" ht="16.5" customHeight="1" x14ac:dyDescent="0.25">
      <c r="A169" s="61" t="s">
        <v>247</v>
      </c>
      <c r="B169" s="61" t="s">
        <v>248</v>
      </c>
      <c r="C169" s="35">
        <v>4301030895</v>
      </c>
      <c r="D169" s="450">
        <v>4607091387667</v>
      </c>
      <c r="E169" s="450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452"/>
      <c r="R169" s="452"/>
      <c r="S169" s="452"/>
      <c r="T169" s="45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249</v>
      </c>
      <c r="B170" s="61" t="s">
        <v>250</v>
      </c>
      <c r="C170" s="35">
        <v>4301030961</v>
      </c>
      <c r="D170" s="450">
        <v>4607091387636</v>
      </c>
      <c r="E170" s="450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452"/>
      <c r="R170" s="452"/>
      <c r="S170" s="452"/>
      <c r="T170" s="45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customHeight="1" x14ac:dyDescent="0.25">
      <c r="A171" s="61" t="s">
        <v>251</v>
      </c>
      <c r="B171" s="61" t="s">
        <v>252</v>
      </c>
      <c r="C171" s="35">
        <v>4301030963</v>
      </c>
      <c r="D171" s="450">
        <v>4607091382426</v>
      </c>
      <c r="E171" s="450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452"/>
      <c r="R171" s="452"/>
      <c r="S171" s="452"/>
      <c r="T171" s="45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253</v>
      </c>
      <c r="B172" s="61" t="s">
        <v>254</v>
      </c>
      <c r="C172" s="35">
        <v>4301030962</v>
      </c>
      <c r="D172" s="450">
        <v>4607091386547</v>
      </c>
      <c r="E172" s="450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255</v>
      </c>
      <c r="B173" s="61" t="s">
        <v>256</v>
      </c>
      <c r="C173" s="35">
        <v>4301030964</v>
      </c>
      <c r="D173" s="450">
        <v>4607091382464</v>
      </c>
      <c r="E173" s="450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8"/>
      <c r="P174" s="454" t="s">
        <v>43</v>
      </c>
      <c r="Q174" s="455"/>
      <c r="R174" s="455"/>
      <c r="S174" s="455"/>
      <c r="T174" s="455"/>
      <c r="U174" s="455"/>
      <c r="V174" s="456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  <c r="L175" s="457"/>
      <c r="M175" s="457"/>
      <c r="N175" s="457"/>
      <c r="O175" s="458"/>
      <c r="P175" s="454" t="s">
        <v>43</v>
      </c>
      <c r="Q175" s="455"/>
      <c r="R175" s="455"/>
      <c r="S175" s="455"/>
      <c r="T175" s="455"/>
      <c r="U175" s="455"/>
      <c r="V175" s="456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customHeight="1" x14ac:dyDescent="0.25">
      <c r="A176" s="449" t="s">
        <v>84</v>
      </c>
      <c r="B176" s="449"/>
      <c r="C176" s="449"/>
      <c r="D176" s="449"/>
      <c r="E176" s="449"/>
      <c r="F176" s="449"/>
      <c r="G176" s="449"/>
      <c r="H176" s="449"/>
      <c r="I176" s="449"/>
      <c r="J176" s="449"/>
      <c r="K176" s="449"/>
      <c r="L176" s="449"/>
      <c r="M176" s="449"/>
      <c r="N176" s="449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  <c r="Y176" s="449"/>
      <c r="Z176" s="449"/>
      <c r="AA176" s="64"/>
      <c r="AB176" s="64"/>
      <c r="AC176" s="64"/>
    </row>
    <row r="177" spans="1:68" ht="16.5" customHeight="1" x14ac:dyDescent="0.25">
      <c r="A177" s="61" t="s">
        <v>257</v>
      </c>
      <c r="B177" s="61" t="s">
        <v>258</v>
      </c>
      <c r="C177" s="35">
        <v>4301051611</v>
      </c>
      <c r="D177" s="450">
        <v>4607091385304</v>
      </c>
      <c r="E177" s="450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452"/>
      <c r="R177" s="452"/>
      <c r="S177" s="452"/>
      <c r="T177" s="453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customHeight="1" x14ac:dyDescent="0.25">
      <c r="A178" s="61" t="s">
        <v>259</v>
      </c>
      <c r="B178" s="61" t="s">
        <v>260</v>
      </c>
      <c r="C178" s="35">
        <v>4301051648</v>
      </c>
      <c r="D178" s="450">
        <v>4607091386264</v>
      </c>
      <c r="E178" s="450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452"/>
      <c r="R178" s="452"/>
      <c r="S178" s="452"/>
      <c r="T178" s="45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261</v>
      </c>
      <c r="B179" s="61" t="s">
        <v>262</v>
      </c>
      <c r="C179" s="35">
        <v>4301051313</v>
      </c>
      <c r="D179" s="450">
        <v>4607091385427</v>
      </c>
      <c r="E179" s="450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452"/>
      <c r="R179" s="452"/>
      <c r="S179" s="452"/>
      <c r="T179" s="45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x14ac:dyDescent="0.2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  <c r="L180" s="457"/>
      <c r="M180" s="457"/>
      <c r="N180" s="457"/>
      <c r="O180" s="458"/>
      <c r="P180" s="454" t="s">
        <v>43</v>
      </c>
      <c r="Q180" s="455"/>
      <c r="R180" s="455"/>
      <c r="S180" s="455"/>
      <c r="T180" s="455"/>
      <c r="U180" s="455"/>
      <c r="V180" s="456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x14ac:dyDescent="0.2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  <c r="L181" s="457"/>
      <c r="M181" s="457"/>
      <c r="N181" s="457"/>
      <c r="O181" s="458"/>
      <c r="P181" s="454" t="s">
        <v>43</v>
      </c>
      <c r="Q181" s="455"/>
      <c r="R181" s="455"/>
      <c r="S181" s="455"/>
      <c r="T181" s="455"/>
      <c r="U181" s="455"/>
      <c r="V181" s="456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customHeight="1" x14ac:dyDescent="0.2">
      <c r="A182" s="447" t="s">
        <v>263</v>
      </c>
      <c r="B182" s="447"/>
      <c r="C182" s="447"/>
      <c r="D182" s="447"/>
      <c r="E182" s="447"/>
      <c r="F182" s="447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/>
      <c r="X182" s="447"/>
      <c r="Y182" s="447"/>
      <c r="Z182" s="447"/>
      <c r="AA182" s="53"/>
      <c r="AB182" s="53"/>
      <c r="AC182" s="53"/>
    </row>
    <row r="183" spans="1:68" ht="16.5" customHeight="1" x14ac:dyDescent="0.25">
      <c r="A183" s="448" t="s">
        <v>264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63"/>
      <c r="AB183" s="63"/>
      <c r="AC183" s="63"/>
    </row>
    <row r="184" spans="1:68" ht="14.25" customHeight="1" x14ac:dyDescent="0.25">
      <c r="A184" s="449" t="s">
        <v>79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4"/>
      <c r="AB184" s="64"/>
      <c r="AC184" s="64"/>
    </row>
    <row r="185" spans="1:68" ht="27" customHeight="1" x14ac:dyDescent="0.25">
      <c r="A185" s="61" t="s">
        <v>265</v>
      </c>
      <c r="B185" s="61" t="s">
        <v>266</v>
      </c>
      <c r="C185" s="35">
        <v>4301031191</v>
      </c>
      <c r="D185" s="450">
        <v>4680115880993</v>
      </c>
      <c r="E185" s="450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452"/>
      <c r="R185" s="452"/>
      <c r="S185" s="452"/>
      <c r="T185" s="45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customHeight="1" x14ac:dyDescent="0.25">
      <c r="A186" s="61" t="s">
        <v>267</v>
      </c>
      <c r="B186" s="61" t="s">
        <v>268</v>
      </c>
      <c r="C186" s="35">
        <v>4301031204</v>
      </c>
      <c r="D186" s="450">
        <v>4680115881761</v>
      </c>
      <c r="E186" s="45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452"/>
      <c r="R186" s="452"/>
      <c r="S186" s="452"/>
      <c r="T186" s="45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269</v>
      </c>
      <c r="B187" s="61" t="s">
        <v>270</v>
      </c>
      <c r="C187" s="35">
        <v>4301031201</v>
      </c>
      <c r="D187" s="450">
        <v>4680115881563</v>
      </c>
      <c r="E187" s="450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452"/>
      <c r="R187" s="452"/>
      <c r="S187" s="452"/>
      <c r="T187" s="45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271</v>
      </c>
      <c r="B188" s="61" t="s">
        <v>272</v>
      </c>
      <c r="C188" s="35">
        <v>4301031199</v>
      </c>
      <c r="D188" s="450">
        <v>4680115880986</v>
      </c>
      <c r="E188" s="450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273</v>
      </c>
      <c r="B189" s="61" t="s">
        <v>274</v>
      </c>
      <c r="C189" s="35">
        <v>4301031205</v>
      </c>
      <c r="D189" s="450">
        <v>4680115881785</v>
      </c>
      <c r="E189" s="45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275</v>
      </c>
      <c r="B190" s="61" t="s">
        <v>276</v>
      </c>
      <c r="C190" s="35">
        <v>4301031202</v>
      </c>
      <c r="D190" s="450">
        <v>4680115881679</v>
      </c>
      <c r="E190" s="450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277</v>
      </c>
      <c r="B191" s="61" t="s">
        <v>278</v>
      </c>
      <c r="C191" s="35">
        <v>4301031158</v>
      </c>
      <c r="D191" s="450">
        <v>4680115880191</v>
      </c>
      <c r="E191" s="450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279</v>
      </c>
      <c r="B192" s="61" t="s">
        <v>280</v>
      </c>
      <c r="C192" s="35">
        <v>4301031245</v>
      </c>
      <c r="D192" s="450">
        <v>4680115883963</v>
      </c>
      <c r="E192" s="450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x14ac:dyDescent="0.2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  <c r="L193" s="457"/>
      <c r="M193" s="457"/>
      <c r="N193" s="457"/>
      <c r="O193" s="458"/>
      <c r="P193" s="454" t="s">
        <v>43</v>
      </c>
      <c r="Q193" s="455"/>
      <c r="R193" s="455"/>
      <c r="S193" s="455"/>
      <c r="T193" s="455"/>
      <c r="U193" s="455"/>
      <c r="V193" s="456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x14ac:dyDescent="0.2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8"/>
      <c r="P194" s="454" t="s">
        <v>43</v>
      </c>
      <c r="Q194" s="455"/>
      <c r="R194" s="455"/>
      <c r="S194" s="455"/>
      <c r="T194" s="455"/>
      <c r="U194" s="455"/>
      <c r="V194" s="456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customHeight="1" x14ac:dyDescent="0.25">
      <c r="A195" s="448" t="s">
        <v>281</v>
      </c>
      <c r="B195" s="448"/>
      <c r="C195" s="448"/>
      <c r="D195" s="448"/>
      <c r="E195" s="448"/>
      <c r="F195" s="448"/>
      <c r="G195" s="448"/>
      <c r="H195" s="448"/>
      <c r="I195" s="448"/>
      <c r="J195" s="448"/>
      <c r="K195" s="448"/>
      <c r="L195" s="448"/>
      <c r="M195" s="448"/>
      <c r="N195" s="448"/>
      <c r="O195" s="448"/>
      <c r="P195" s="448"/>
      <c r="Q195" s="448"/>
      <c r="R195" s="448"/>
      <c r="S195" s="448"/>
      <c r="T195" s="448"/>
      <c r="U195" s="448"/>
      <c r="V195" s="448"/>
      <c r="W195" s="448"/>
      <c r="X195" s="448"/>
      <c r="Y195" s="448"/>
      <c r="Z195" s="448"/>
      <c r="AA195" s="63"/>
      <c r="AB195" s="63"/>
      <c r="AC195" s="63"/>
    </row>
    <row r="196" spans="1:68" ht="14.25" customHeight="1" x14ac:dyDescent="0.25">
      <c r="A196" s="449" t="s">
        <v>122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4"/>
      <c r="AB196" s="64"/>
      <c r="AC196" s="64"/>
    </row>
    <row r="197" spans="1:68" ht="16.5" customHeight="1" x14ac:dyDescent="0.25">
      <c r="A197" s="61" t="s">
        <v>282</v>
      </c>
      <c r="B197" s="61" t="s">
        <v>283</v>
      </c>
      <c r="C197" s="35">
        <v>4301011450</v>
      </c>
      <c r="D197" s="450">
        <v>4680115881402</v>
      </c>
      <c r="E197" s="450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5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452"/>
      <c r="R197" s="452"/>
      <c r="S197" s="452"/>
      <c r="T197" s="453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customHeight="1" x14ac:dyDescent="0.25">
      <c r="A198" s="61" t="s">
        <v>284</v>
      </c>
      <c r="B198" s="61" t="s">
        <v>285</v>
      </c>
      <c r="C198" s="35">
        <v>4301011454</v>
      </c>
      <c r="D198" s="450">
        <v>4680115881396</v>
      </c>
      <c r="E198" s="450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452"/>
      <c r="R198" s="452"/>
      <c r="S198" s="452"/>
      <c r="T198" s="45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x14ac:dyDescent="0.2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8"/>
      <c r="P199" s="454" t="s">
        <v>43</v>
      </c>
      <c r="Q199" s="455"/>
      <c r="R199" s="455"/>
      <c r="S199" s="455"/>
      <c r="T199" s="455"/>
      <c r="U199" s="455"/>
      <c r="V199" s="456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x14ac:dyDescent="0.2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8"/>
      <c r="P200" s="454" t="s">
        <v>43</v>
      </c>
      <c r="Q200" s="455"/>
      <c r="R200" s="455"/>
      <c r="S200" s="455"/>
      <c r="T200" s="455"/>
      <c r="U200" s="455"/>
      <c r="V200" s="456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customHeight="1" x14ac:dyDescent="0.25">
      <c r="A201" s="449" t="s">
        <v>155</v>
      </c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49"/>
      <c r="M201" s="449"/>
      <c r="N201" s="449"/>
      <c r="O201" s="449"/>
      <c r="P201" s="449"/>
      <c r="Q201" s="449"/>
      <c r="R201" s="449"/>
      <c r="S201" s="449"/>
      <c r="T201" s="449"/>
      <c r="U201" s="449"/>
      <c r="V201" s="449"/>
      <c r="W201" s="449"/>
      <c r="X201" s="449"/>
      <c r="Y201" s="449"/>
      <c r="Z201" s="449"/>
      <c r="AA201" s="64"/>
      <c r="AB201" s="64"/>
      <c r="AC201" s="64"/>
    </row>
    <row r="202" spans="1:68" ht="16.5" customHeight="1" x14ac:dyDescent="0.25">
      <c r="A202" s="61" t="s">
        <v>286</v>
      </c>
      <c r="B202" s="61" t="s">
        <v>287</v>
      </c>
      <c r="C202" s="35">
        <v>4301020262</v>
      </c>
      <c r="D202" s="450">
        <v>4680115882935</v>
      </c>
      <c r="E202" s="450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5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452"/>
      <c r="R202" s="452"/>
      <c r="S202" s="452"/>
      <c r="T202" s="453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customHeight="1" x14ac:dyDescent="0.25">
      <c r="A203" s="61" t="s">
        <v>288</v>
      </c>
      <c r="B203" s="61" t="s">
        <v>289</v>
      </c>
      <c r="C203" s="35">
        <v>4301020220</v>
      </c>
      <c r="D203" s="450">
        <v>4680115880764</v>
      </c>
      <c r="E203" s="450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452"/>
      <c r="R203" s="452"/>
      <c r="S203" s="452"/>
      <c r="T203" s="45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x14ac:dyDescent="0.2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8"/>
      <c r="P204" s="454" t="s">
        <v>43</v>
      </c>
      <c r="Q204" s="455"/>
      <c r="R204" s="455"/>
      <c r="S204" s="455"/>
      <c r="T204" s="455"/>
      <c r="U204" s="455"/>
      <c r="V204" s="456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x14ac:dyDescent="0.2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  <c r="L205" s="457"/>
      <c r="M205" s="457"/>
      <c r="N205" s="457"/>
      <c r="O205" s="458"/>
      <c r="P205" s="454" t="s">
        <v>43</v>
      </c>
      <c r="Q205" s="455"/>
      <c r="R205" s="455"/>
      <c r="S205" s="455"/>
      <c r="T205" s="455"/>
      <c r="U205" s="455"/>
      <c r="V205" s="456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customHeight="1" x14ac:dyDescent="0.25">
      <c r="A206" s="449" t="s">
        <v>79</v>
      </c>
      <c r="B206" s="449"/>
      <c r="C206" s="449"/>
      <c r="D206" s="449"/>
      <c r="E206" s="449"/>
      <c r="F206" s="449"/>
      <c r="G206" s="449"/>
      <c r="H206" s="449"/>
      <c r="I206" s="449"/>
      <c r="J206" s="449"/>
      <c r="K206" s="449"/>
      <c r="L206" s="449"/>
      <c r="M206" s="449"/>
      <c r="N206" s="449"/>
      <c r="O206" s="449"/>
      <c r="P206" s="449"/>
      <c r="Q206" s="449"/>
      <c r="R206" s="449"/>
      <c r="S206" s="449"/>
      <c r="T206" s="449"/>
      <c r="U206" s="449"/>
      <c r="V206" s="449"/>
      <c r="W206" s="449"/>
      <c r="X206" s="449"/>
      <c r="Y206" s="449"/>
      <c r="Z206" s="449"/>
      <c r="AA206" s="64"/>
      <c r="AB206" s="64"/>
      <c r="AC206" s="64"/>
    </row>
    <row r="207" spans="1:68" ht="27" customHeight="1" x14ac:dyDescent="0.25">
      <c r="A207" s="61" t="s">
        <v>290</v>
      </c>
      <c r="B207" s="61" t="s">
        <v>291</v>
      </c>
      <c r="C207" s="35">
        <v>4301031224</v>
      </c>
      <c r="D207" s="450">
        <v>4680115882683</v>
      </c>
      <c r="E207" s="450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452"/>
      <c r="R207" s="452"/>
      <c r="S207" s="452"/>
      <c r="T207" s="453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customHeight="1" x14ac:dyDescent="0.25">
      <c r="A208" s="61" t="s">
        <v>292</v>
      </c>
      <c r="B208" s="61" t="s">
        <v>293</v>
      </c>
      <c r="C208" s="35">
        <v>4301031230</v>
      </c>
      <c r="D208" s="450">
        <v>4680115882690</v>
      </c>
      <c r="E208" s="45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452"/>
      <c r="R208" s="452"/>
      <c r="S208" s="452"/>
      <c r="T208" s="453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customHeight="1" x14ac:dyDescent="0.25">
      <c r="A209" s="61" t="s">
        <v>294</v>
      </c>
      <c r="B209" s="61" t="s">
        <v>295</v>
      </c>
      <c r="C209" s="35">
        <v>4301031220</v>
      </c>
      <c r="D209" s="450">
        <v>4680115882669</v>
      </c>
      <c r="E209" s="45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452"/>
      <c r="R209" s="452"/>
      <c r="S209" s="452"/>
      <c r="T209" s="453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296</v>
      </c>
      <c r="B210" s="61" t="s">
        <v>297</v>
      </c>
      <c r="C210" s="35">
        <v>4301031221</v>
      </c>
      <c r="D210" s="450">
        <v>4680115882676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298</v>
      </c>
      <c r="B211" s="61" t="s">
        <v>299</v>
      </c>
      <c r="C211" s="35">
        <v>4301031223</v>
      </c>
      <c r="D211" s="450">
        <v>4680115884014</v>
      </c>
      <c r="E211" s="450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300</v>
      </c>
      <c r="B212" s="61" t="s">
        <v>301</v>
      </c>
      <c r="C212" s="35">
        <v>4301031222</v>
      </c>
      <c r="D212" s="450">
        <v>4680115884007</v>
      </c>
      <c r="E212" s="450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302</v>
      </c>
      <c r="B213" s="61" t="s">
        <v>303</v>
      </c>
      <c r="C213" s="35">
        <v>4301031229</v>
      </c>
      <c r="D213" s="450">
        <v>4680115884038</v>
      </c>
      <c r="E213" s="45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304</v>
      </c>
      <c r="B214" s="61" t="s">
        <v>305</v>
      </c>
      <c r="C214" s="35">
        <v>4301031225</v>
      </c>
      <c r="D214" s="450">
        <v>4680115884021</v>
      </c>
      <c r="E214" s="45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x14ac:dyDescent="0.2">
      <c r="A215" s="457"/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8"/>
      <c r="P215" s="454" t="s">
        <v>43</v>
      </c>
      <c r="Q215" s="455"/>
      <c r="R215" s="455"/>
      <c r="S215" s="455"/>
      <c r="T215" s="455"/>
      <c r="U215" s="455"/>
      <c r="V215" s="456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x14ac:dyDescent="0.2">
      <c r="A216" s="457"/>
      <c r="B216" s="457"/>
      <c r="C216" s="457"/>
      <c r="D216" s="457"/>
      <c r="E216" s="457"/>
      <c r="F216" s="457"/>
      <c r="G216" s="457"/>
      <c r="H216" s="457"/>
      <c r="I216" s="457"/>
      <c r="J216" s="457"/>
      <c r="K216" s="457"/>
      <c r="L216" s="457"/>
      <c r="M216" s="457"/>
      <c r="N216" s="457"/>
      <c r="O216" s="458"/>
      <c r="P216" s="454" t="s">
        <v>43</v>
      </c>
      <c r="Q216" s="455"/>
      <c r="R216" s="455"/>
      <c r="S216" s="455"/>
      <c r="T216" s="455"/>
      <c r="U216" s="455"/>
      <c r="V216" s="456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customHeight="1" x14ac:dyDescent="0.25">
      <c r="A217" s="449" t="s">
        <v>84</v>
      </c>
      <c r="B217" s="449"/>
      <c r="C217" s="449"/>
      <c r="D217" s="449"/>
      <c r="E217" s="449"/>
      <c r="F217" s="449"/>
      <c r="G217" s="449"/>
      <c r="H217" s="449"/>
      <c r="I217" s="449"/>
      <c r="J217" s="449"/>
      <c r="K217" s="449"/>
      <c r="L217" s="449"/>
      <c r="M217" s="449"/>
      <c r="N217" s="449"/>
      <c r="O217" s="449"/>
      <c r="P217" s="449"/>
      <c r="Q217" s="449"/>
      <c r="R217" s="449"/>
      <c r="S217" s="449"/>
      <c r="T217" s="449"/>
      <c r="U217" s="449"/>
      <c r="V217" s="449"/>
      <c r="W217" s="449"/>
      <c r="X217" s="449"/>
      <c r="Y217" s="449"/>
      <c r="Z217" s="449"/>
      <c r="AA217" s="64"/>
      <c r="AB217" s="64"/>
      <c r="AC217" s="64"/>
    </row>
    <row r="218" spans="1:68" ht="27" customHeight="1" x14ac:dyDescent="0.25">
      <c r="A218" s="61" t="s">
        <v>306</v>
      </c>
      <c r="B218" s="61" t="s">
        <v>307</v>
      </c>
      <c r="C218" s="35">
        <v>4301051408</v>
      </c>
      <c r="D218" s="450">
        <v>4680115881594</v>
      </c>
      <c r="E218" s="450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452"/>
      <c r="R218" s="452"/>
      <c r="S218" s="452"/>
      <c r="T218" s="45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customHeight="1" x14ac:dyDescent="0.25">
      <c r="A219" s="61" t="s">
        <v>308</v>
      </c>
      <c r="B219" s="61" t="s">
        <v>309</v>
      </c>
      <c r="C219" s="35">
        <v>4301051754</v>
      </c>
      <c r="D219" s="450">
        <v>4680115880962</v>
      </c>
      <c r="E219" s="450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5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452"/>
      <c r="R219" s="452"/>
      <c r="S219" s="452"/>
      <c r="T219" s="45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310</v>
      </c>
      <c r="B220" s="61" t="s">
        <v>311</v>
      </c>
      <c r="C220" s="35">
        <v>4301051411</v>
      </c>
      <c r="D220" s="450">
        <v>4680115881617</v>
      </c>
      <c r="E220" s="450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452"/>
      <c r="R220" s="452"/>
      <c r="S220" s="452"/>
      <c r="T220" s="45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customHeight="1" x14ac:dyDescent="0.25">
      <c r="A221" s="61" t="s">
        <v>312</v>
      </c>
      <c r="B221" s="61" t="s">
        <v>313</v>
      </c>
      <c r="C221" s="35">
        <v>4301051632</v>
      </c>
      <c r="D221" s="450">
        <v>4680115880573</v>
      </c>
      <c r="E221" s="450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5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314</v>
      </c>
      <c r="B222" s="61" t="s">
        <v>315</v>
      </c>
      <c r="C222" s="35">
        <v>4301051407</v>
      </c>
      <c r="D222" s="450">
        <v>4680115882195</v>
      </c>
      <c r="E222" s="450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5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316</v>
      </c>
      <c r="B223" s="61" t="s">
        <v>317</v>
      </c>
      <c r="C223" s="35">
        <v>4301051752</v>
      </c>
      <c r="D223" s="450">
        <v>4680115882607</v>
      </c>
      <c r="E223" s="450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5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318</v>
      </c>
      <c r="B224" s="61" t="s">
        <v>319</v>
      </c>
      <c r="C224" s="35">
        <v>4301051630</v>
      </c>
      <c r="D224" s="450">
        <v>4680115880092</v>
      </c>
      <c r="E224" s="450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320</v>
      </c>
      <c r="B225" s="61" t="s">
        <v>321</v>
      </c>
      <c r="C225" s="35">
        <v>4301051631</v>
      </c>
      <c r="D225" s="450">
        <v>4680115880221</v>
      </c>
      <c r="E225" s="45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322</v>
      </c>
      <c r="B226" s="61" t="s">
        <v>323</v>
      </c>
      <c r="C226" s="35">
        <v>4301051749</v>
      </c>
      <c r="D226" s="450">
        <v>4680115882942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324</v>
      </c>
      <c r="B227" s="61" t="s">
        <v>325</v>
      </c>
      <c r="C227" s="35">
        <v>4301051753</v>
      </c>
      <c r="D227" s="450">
        <v>4680115880504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326</v>
      </c>
      <c r="B228" s="61" t="s">
        <v>327</v>
      </c>
      <c r="C228" s="35">
        <v>4301051410</v>
      </c>
      <c r="D228" s="450">
        <v>4680115882164</v>
      </c>
      <c r="E228" s="450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8"/>
      <c r="P229" s="454" t="s">
        <v>43</v>
      </c>
      <c r="Q229" s="455"/>
      <c r="R229" s="455"/>
      <c r="S229" s="455"/>
      <c r="T229" s="455"/>
      <c r="U229" s="455"/>
      <c r="V229" s="456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x14ac:dyDescent="0.2">
      <c r="A230" s="457"/>
      <c r="B230" s="457"/>
      <c r="C230" s="457"/>
      <c r="D230" s="457"/>
      <c r="E230" s="457"/>
      <c r="F230" s="457"/>
      <c r="G230" s="457"/>
      <c r="H230" s="457"/>
      <c r="I230" s="457"/>
      <c r="J230" s="457"/>
      <c r="K230" s="457"/>
      <c r="L230" s="457"/>
      <c r="M230" s="457"/>
      <c r="N230" s="457"/>
      <c r="O230" s="458"/>
      <c r="P230" s="454" t="s">
        <v>43</v>
      </c>
      <c r="Q230" s="455"/>
      <c r="R230" s="455"/>
      <c r="S230" s="455"/>
      <c r="T230" s="455"/>
      <c r="U230" s="455"/>
      <c r="V230" s="456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customHeight="1" x14ac:dyDescent="0.25">
      <c r="A231" s="449" t="s">
        <v>177</v>
      </c>
      <c r="B231" s="449"/>
      <c r="C231" s="449"/>
      <c r="D231" s="449"/>
      <c r="E231" s="449"/>
      <c r="F231" s="449"/>
      <c r="G231" s="449"/>
      <c r="H231" s="449"/>
      <c r="I231" s="449"/>
      <c r="J231" s="449"/>
      <c r="K231" s="449"/>
      <c r="L231" s="449"/>
      <c r="M231" s="449"/>
      <c r="N231" s="449"/>
      <c r="O231" s="449"/>
      <c r="P231" s="449"/>
      <c r="Q231" s="449"/>
      <c r="R231" s="449"/>
      <c r="S231" s="449"/>
      <c r="T231" s="449"/>
      <c r="U231" s="449"/>
      <c r="V231" s="449"/>
      <c r="W231" s="449"/>
      <c r="X231" s="449"/>
      <c r="Y231" s="449"/>
      <c r="Z231" s="449"/>
      <c r="AA231" s="64"/>
      <c r="AB231" s="64"/>
      <c r="AC231" s="64"/>
    </row>
    <row r="232" spans="1:68" ht="16.5" customHeight="1" x14ac:dyDescent="0.25">
      <c r="A232" s="61" t="s">
        <v>328</v>
      </c>
      <c r="B232" s="61" t="s">
        <v>329</v>
      </c>
      <c r="C232" s="35">
        <v>4301060404</v>
      </c>
      <c r="D232" s="450">
        <v>4680115882874</v>
      </c>
      <c r="E232" s="450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452"/>
      <c r="R232" s="452"/>
      <c r="S232" s="452"/>
      <c r="T232" s="453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customHeight="1" x14ac:dyDescent="0.25">
      <c r="A233" s="61" t="s">
        <v>328</v>
      </c>
      <c r="B233" s="61" t="s">
        <v>330</v>
      </c>
      <c r="C233" s="35">
        <v>4301060360</v>
      </c>
      <c r="D233" s="450">
        <v>4680115882874</v>
      </c>
      <c r="E233" s="45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2"/>
      <c r="R233" s="452"/>
      <c r="S233" s="452"/>
      <c r="T233" s="45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customHeight="1" x14ac:dyDescent="0.25">
      <c r="A234" s="61" t="s">
        <v>331</v>
      </c>
      <c r="B234" s="61" t="s">
        <v>332</v>
      </c>
      <c r="C234" s="35">
        <v>4301060359</v>
      </c>
      <c r="D234" s="450">
        <v>4680115884434</v>
      </c>
      <c r="E234" s="45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452"/>
      <c r="R234" s="452"/>
      <c r="S234" s="452"/>
      <c r="T234" s="45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333</v>
      </c>
      <c r="B235" s="61" t="s">
        <v>334</v>
      </c>
      <c r="C235" s="35">
        <v>4301060375</v>
      </c>
      <c r="D235" s="450">
        <v>4680115880818</v>
      </c>
      <c r="E235" s="450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336</v>
      </c>
      <c r="C236" s="35">
        <v>4301060389</v>
      </c>
      <c r="D236" s="450">
        <v>4680115880801</v>
      </c>
      <c r="E236" s="45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7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x14ac:dyDescent="0.2">
      <c r="A237" s="457"/>
      <c r="B237" s="457"/>
      <c r="C237" s="457"/>
      <c r="D237" s="457"/>
      <c r="E237" s="457"/>
      <c r="F237" s="457"/>
      <c r="G237" s="457"/>
      <c r="H237" s="457"/>
      <c r="I237" s="457"/>
      <c r="J237" s="457"/>
      <c r="K237" s="457"/>
      <c r="L237" s="457"/>
      <c r="M237" s="457"/>
      <c r="N237" s="457"/>
      <c r="O237" s="458"/>
      <c r="P237" s="454" t="s">
        <v>43</v>
      </c>
      <c r="Q237" s="455"/>
      <c r="R237" s="455"/>
      <c r="S237" s="455"/>
      <c r="T237" s="455"/>
      <c r="U237" s="455"/>
      <c r="V237" s="456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457"/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8"/>
      <c r="P238" s="454" t="s">
        <v>43</v>
      </c>
      <c r="Q238" s="455"/>
      <c r="R238" s="455"/>
      <c r="S238" s="455"/>
      <c r="T238" s="455"/>
      <c r="U238" s="455"/>
      <c r="V238" s="456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customHeight="1" x14ac:dyDescent="0.25">
      <c r="A239" s="448" t="s">
        <v>337</v>
      </c>
      <c r="B239" s="448"/>
      <c r="C239" s="448"/>
      <c r="D239" s="448"/>
      <c r="E239" s="448"/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  <c r="V239" s="448"/>
      <c r="W239" s="448"/>
      <c r="X239" s="448"/>
      <c r="Y239" s="448"/>
      <c r="Z239" s="448"/>
      <c r="AA239" s="63"/>
      <c r="AB239" s="63"/>
      <c r="AC239" s="63"/>
    </row>
    <row r="240" spans="1:68" ht="14.25" customHeight="1" x14ac:dyDescent="0.25">
      <c r="A240" s="449" t="s">
        <v>122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4"/>
      <c r="AB240" s="64"/>
      <c r="AC240" s="64"/>
    </row>
    <row r="241" spans="1:68" ht="27" customHeight="1" x14ac:dyDescent="0.25">
      <c r="A241" s="61" t="s">
        <v>338</v>
      </c>
      <c r="B241" s="61" t="s">
        <v>339</v>
      </c>
      <c r="C241" s="35">
        <v>4301011945</v>
      </c>
      <c r="D241" s="450">
        <v>4680115884274</v>
      </c>
      <c r="E241" s="450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452"/>
      <c r="R241" s="452"/>
      <c r="S241" s="452"/>
      <c r="T241" s="45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customHeight="1" x14ac:dyDescent="0.25">
      <c r="A242" s="61" t="s">
        <v>338</v>
      </c>
      <c r="B242" s="61" t="s">
        <v>340</v>
      </c>
      <c r="C242" s="35">
        <v>4301011717</v>
      </c>
      <c r="D242" s="450">
        <v>4680115884274</v>
      </c>
      <c r="E242" s="450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2"/>
      <c r="R242" s="452"/>
      <c r="S242" s="452"/>
      <c r="T242" s="45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341</v>
      </c>
      <c r="B243" s="61" t="s">
        <v>342</v>
      </c>
      <c r="C243" s="35">
        <v>4301011719</v>
      </c>
      <c r="D243" s="450">
        <v>4680115884298</v>
      </c>
      <c r="E243" s="45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452"/>
      <c r="R243" s="452"/>
      <c r="S243" s="452"/>
      <c r="T243" s="45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343</v>
      </c>
      <c r="B244" s="61" t="s">
        <v>344</v>
      </c>
      <c r="C244" s="35">
        <v>4301011944</v>
      </c>
      <c r="D244" s="450">
        <v>4680115884250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343</v>
      </c>
      <c r="B245" s="61" t="s">
        <v>345</v>
      </c>
      <c r="C245" s="35">
        <v>4301011733</v>
      </c>
      <c r="D245" s="450">
        <v>4680115884250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346</v>
      </c>
      <c r="B246" s="61" t="s">
        <v>347</v>
      </c>
      <c r="C246" s="35">
        <v>4301011718</v>
      </c>
      <c r="D246" s="450">
        <v>4680115884281</v>
      </c>
      <c r="E246" s="45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348</v>
      </c>
      <c r="B247" s="61" t="s">
        <v>349</v>
      </c>
      <c r="C247" s="35">
        <v>4301011720</v>
      </c>
      <c r="D247" s="450">
        <v>4680115884199</v>
      </c>
      <c r="E247" s="450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351</v>
      </c>
      <c r="C248" s="35">
        <v>4301011716</v>
      </c>
      <c r="D248" s="450">
        <v>4680115884267</v>
      </c>
      <c r="E248" s="45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7"/>
      <c r="O249" s="458"/>
      <c r="P249" s="454" t="s">
        <v>43</v>
      </c>
      <c r="Q249" s="455"/>
      <c r="R249" s="455"/>
      <c r="S249" s="455"/>
      <c r="T249" s="455"/>
      <c r="U249" s="455"/>
      <c r="V249" s="456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8"/>
      <c r="P250" s="454" t="s">
        <v>43</v>
      </c>
      <c r="Q250" s="455"/>
      <c r="R250" s="455"/>
      <c r="S250" s="455"/>
      <c r="T250" s="455"/>
      <c r="U250" s="455"/>
      <c r="V250" s="456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customHeight="1" x14ac:dyDescent="0.25">
      <c r="A251" s="448" t="s">
        <v>352</v>
      </c>
      <c r="B251" s="448"/>
      <c r="C251" s="448"/>
      <c r="D251" s="448"/>
      <c r="E251" s="448"/>
      <c r="F251" s="448"/>
      <c r="G251" s="448"/>
      <c r="H251" s="448"/>
      <c r="I251" s="448"/>
      <c r="J251" s="448"/>
      <c r="K251" s="448"/>
      <c r="L251" s="448"/>
      <c r="M251" s="448"/>
      <c r="N251" s="448"/>
      <c r="O251" s="448"/>
      <c r="P251" s="448"/>
      <c r="Q251" s="448"/>
      <c r="R251" s="448"/>
      <c r="S251" s="448"/>
      <c r="T251" s="448"/>
      <c r="U251" s="448"/>
      <c r="V251" s="448"/>
      <c r="W251" s="448"/>
      <c r="X251" s="448"/>
      <c r="Y251" s="448"/>
      <c r="Z251" s="448"/>
      <c r="AA251" s="63"/>
      <c r="AB251" s="63"/>
      <c r="AC251" s="63"/>
    </row>
    <row r="252" spans="1:68" ht="14.25" customHeight="1" x14ac:dyDescent="0.25">
      <c r="A252" s="449" t="s">
        <v>122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4"/>
      <c r="AB252" s="64"/>
      <c r="AC252" s="64"/>
    </row>
    <row r="253" spans="1:68" ht="27" customHeight="1" x14ac:dyDescent="0.25">
      <c r="A253" s="61" t="s">
        <v>353</v>
      </c>
      <c r="B253" s="61" t="s">
        <v>354</v>
      </c>
      <c r="C253" s="35">
        <v>4301011942</v>
      </c>
      <c r="D253" s="450">
        <v>4680115884137</v>
      </c>
      <c r="E253" s="450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452"/>
      <c r="R253" s="452"/>
      <c r="S253" s="452"/>
      <c r="T253" s="453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customHeight="1" x14ac:dyDescent="0.25">
      <c r="A254" s="61" t="s">
        <v>353</v>
      </c>
      <c r="B254" s="61" t="s">
        <v>355</v>
      </c>
      <c r="C254" s="35">
        <v>4301011826</v>
      </c>
      <c r="D254" s="450">
        <v>4680115884137</v>
      </c>
      <c r="E254" s="450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2"/>
      <c r="R254" s="452"/>
      <c r="S254" s="452"/>
      <c r="T254" s="45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356</v>
      </c>
      <c r="B255" s="61" t="s">
        <v>357</v>
      </c>
      <c r="C255" s="35">
        <v>4301011724</v>
      </c>
      <c r="D255" s="450">
        <v>4680115884236</v>
      </c>
      <c r="E255" s="45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452"/>
      <c r="R255" s="452"/>
      <c r="S255" s="452"/>
      <c r="T255" s="45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358</v>
      </c>
      <c r="B256" s="61" t="s">
        <v>359</v>
      </c>
      <c r="C256" s="35">
        <v>4301011721</v>
      </c>
      <c r="D256" s="450">
        <v>4680115884175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360</v>
      </c>
      <c r="B257" s="61" t="s">
        <v>361</v>
      </c>
      <c r="C257" s="35">
        <v>4301011824</v>
      </c>
      <c r="D257" s="450">
        <v>4680115884144</v>
      </c>
      <c r="E257" s="450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362</v>
      </c>
      <c r="B258" s="61" t="s">
        <v>363</v>
      </c>
      <c r="C258" s="35">
        <v>4301011963</v>
      </c>
      <c r="D258" s="450">
        <v>4680115885288</v>
      </c>
      <c r="E258" s="450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364</v>
      </c>
      <c r="B259" s="61" t="s">
        <v>365</v>
      </c>
      <c r="C259" s="35">
        <v>4301011726</v>
      </c>
      <c r="D259" s="450">
        <v>4680115884182</v>
      </c>
      <c r="E259" s="45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366</v>
      </c>
      <c r="B260" s="61" t="s">
        <v>367</v>
      </c>
      <c r="C260" s="35">
        <v>4301011722</v>
      </c>
      <c r="D260" s="450">
        <v>4680115884205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x14ac:dyDescent="0.2">
      <c r="A261" s="457"/>
      <c r="B261" s="457"/>
      <c r="C261" s="457"/>
      <c r="D261" s="457"/>
      <c r="E261" s="457"/>
      <c r="F261" s="457"/>
      <c r="G261" s="457"/>
      <c r="H261" s="457"/>
      <c r="I261" s="457"/>
      <c r="J261" s="457"/>
      <c r="K261" s="457"/>
      <c r="L261" s="457"/>
      <c r="M261" s="457"/>
      <c r="N261" s="457"/>
      <c r="O261" s="458"/>
      <c r="P261" s="454" t="s">
        <v>43</v>
      </c>
      <c r="Q261" s="455"/>
      <c r="R261" s="455"/>
      <c r="S261" s="455"/>
      <c r="T261" s="455"/>
      <c r="U261" s="455"/>
      <c r="V261" s="456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8"/>
      <c r="P262" s="454" t="s">
        <v>43</v>
      </c>
      <c r="Q262" s="455"/>
      <c r="R262" s="455"/>
      <c r="S262" s="455"/>
      <c r="T262" s="455"/>
      <c r="U262" s="455"/>
      <c r="V262" s="456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customHeight="1" x14ac:dyDescent="0.25">
      <c r="A263" s="448" t="s">
        <v>368</v>
      </c>
      <c r="B263" s="448"/>
      <c r="C263" s="448"/>
      <c r="D263" s="448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448"/>
      <c r="S263" s="448"/>
      <c r="T263" s="448"/>
      <c r="U263" s="448"/>
      <c r="V263" s="448"/>
      <c r="W263" s="448"/>
      <c r="X263" s="448"/>
      <c r="Y263" s="448"/>
      <c r="Z263" s="448"/>
      <c r="AA263" s="63"/>
      <c r="AB263" s="63"/>
      <c r="AC263" s="63"/>
    </row>
    <row r="264" spans="1:68" ht="14.25" customHeight="1" x14ac:dyDescent="0.25">
      <c r="A264" s="449" t="s">
        <v>122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4"/>
      <c r="AB264" s="64"/>
      <c r="AC264" s="64"/>
    </row>
    <row r="265" spans="1:68" ht="27" customHeight="1" x14ac:dyDescent="0.25">
      <c r="A265" s="61" t="s">
        <v>369</v>
      </c>
      <c r="B265" s="61" t="s">
        <v>370</v>
      </c>
      <c r="C265" s="35">
        <v>4301011855</v>
      </c>
      <c r="D265" s="450">
        <v>4680115885837</v>
      </c>
      <c r="E265" s="450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452"/>
      <c r="R265" s="452"/>
      <c r="S265" s="452"/>
      <c r="T265" s="453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371</v>
      </c>
      <c r="B266" s="61" t="s">
        <v>372</v>
      </c>
      <c r="C266" s="35">
        <v>4301011850</v>
      </c>
      <c r="D266" s="450">
        <v>4680115885806</v>
      </c>
      <c r="E266" s="45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452"/>
      <c r="R266" s="452"/>
      <c r="S266" s="452"/>
      <c r="T266" s="45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customHeight="1" x14ac:dyDescent="0.25">
      <c r="A267" s="61" t="s">
        <v>373</v>
      </c>
      <c r="B267" s="61" t="s">
        <v>374</v>
      </c>
      <c r="C267" s="35">
        <v>4301011853</v>
      </c>
      <c r="D267" s="450">
        <v>4680115885851</v>
      </c>
      <c r="E267" s="45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452"/>
      <c r="R267" s="452"/>
      <c r="S267" s="452"/>
      <c r="T267" s="45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375</v>
      </c>
      <c r="B268" s="61" t="s">
        <v>376</v>
      </c>
      <c r="C268" s="35">
        <v>4301011852</v>
      </c>
      <c r="D268" s="450">
        <v>4680115885844</v>
      </c>
      <c r="E268" s="450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377</v>
      </c>
      <c r="B269" s="61" t="s">
        <v>378</v>
      </c>
      <c r="C269" s="35">
        <v>4301011851</v>
      </c>
      <c r="D269" s="450">
        <v>4680115885820</v>
      </c>
      <c r="E269" s="45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x14ac:dyDescent="0.2">
      <c r="A270" s="457"/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7"/>
      <c r="O270" s="458"/>
      <c r="P270" s="454" t="s">
        <v>43</v>
      </c>
      <c r="Q270" s="455"/>
      <c r="R270" s="455"/>
      <c r="S270" s="455"/>
      <c r="T270" s="455"/>
      <c r="U270" s="455"/>
      <c r="V270" s="456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x14ac:dyDescent="0.2">
      <c r="A271" s="457"/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8"/>
      <c r="P271" s="454" t="s">
        <v>43</v>
      </c>
      <c r="Q271" s="455"/>
      <c r="R271" s="455"/>
      <c r="S271" s="455"/>
      <c r="T271" s="455"/>
      <c r="U271" s="455"/>
      <c r="V271" s="456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customHeight="1" x14ac:dyDescent="0.25">
      <c r="A272" s="448" t="s">
        <v>379</v>
      </c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448"/>
      <c r="S272" s="448"/>
      <c r="T272" s="448"/>
      <c r="U272" s="448"/>
      <c r="V272" s="448"/>
      <c r="W272" s="448"/>
      <c r="X272" s="448"/>
      <c r="Y272" s="448"/>
      <c r="Z272" s="448"/>
      <c r="AA272" s="63"/>
      <c r="AB272" s="63"/>
      <c r="AC272" s="63"/>
    </row>
    <row r="273" spans="1:68" ht="14.25" customHeight="1" x14ac:dyDescent="0.25">
      <c r="A273" s="449" t="s">
        <v>122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4"/>
      <c r="AB273" s="64"/>
      <c r="AC273" s="64"/>
    </row>
    <row r="274" spans="1:68" ht="27" customHeight="1" x14ac:dyDescent="0.25">
      <c r="A274" s="61" t="s">
        <v>380</v>
      </c>
      <c r="B274" s="61" t="s">
        <v>381</v>
      </c>
      <c r="C274" s="35">
        <v>4301011876</v>
      </c>
      <c r="D274" s="450">
        <v>4680115885707</v>
      </c>
      <c r="E274" s="450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452"/>
      <c r="R274" s="452"/>
      <c r="S274" s="452"/>
      <c r="T274" s="453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x14ac:dyDescent="0.2">
      <c r="A276" s="457"/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8"/>
      <c r="P276" s="454" t="s">
        <v>43</v>
      </c>
      <c r="Q276" s="455"/>
      <c r="R276" s="455"/>
      <c r="S276" s="455"/>
      <c r="T276" s="455"/>
      <c r="U276" s="455"/>
      <c r="V276" s="456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customHeight="1" x14ac:dyDescent="0.25">
      <c r="A277" s="448" t="s">
        <v>382</v>
      </c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448"/>
      <c r="S277" s="448"/>
      <c r="T277" s="448"/>
      <c r="U277" s="448"/>
      <c r="V277" s="448"/>
      <c r="W277" s="448"/>
      <c r="X277" s="448"/>
      <c r="Y277" s="448"/>
      <c r="Z277" s="448"/>
      <c r="AA277" s="63"/>
      <c r="AB277" s="63"/>
      <c r="AC277" s="63"/>
    </row>
    <row r="278" spans="1:68" ht="14.25" customHeight="1" x14ac:dyDescent="0.25">
      <c r="A278" s="449" t="s">
        <v>122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4"/>
      <c r="AB278" s="64"/>
      <c r="AC278" s="64"/>
    </row>
    <row r="279" spans="1:68" ht="27" customHeight="1" x14ac:dyDescent="0.25">
      <c r="A279" s="61" t="s">
        <v>383</v>
      </c>
      <c r="B279" s="61" t="s">
        <v>384</v>
      </c>
      <c r="C279" s="35">
        <v>4301011223</v>
      </c>
      <c r="D279" s="450">
        <v>4607091383423</v>
      </c>
      <c r="E279" s="450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452"/>
      <c r="R279" s="452"/>
      <c r="S279" s="452"/>
      <c r="T279" s="453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customHeight="1" x14ac:dyDescent="0.25">
      <c r="A280" s="61" t="s">
        <v>385</v>
      </c>
      <c r="B280" s="61" t="s">
        <v>386</v>
      </c>
      <c r="C280" s="35">
        <v>4301011879</v>
      </c>
      <c r="D280" s="450">
        <v>4680115885691</v>
      </c>
      <c r="E280" s="450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452"/>
      <c r="R280" s="452"/>
      <c r="S280" s="452"/>
      <c r="T280" s="45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387</v>
      </c>
      <c r="B281" s="61" t="s">
        <v>388</v>
      </c>
      <c r="C281" s="35">
        <v>4301011878</v>
      </c>
      <c r="D281" s="450">
        <v>4680115885660</v>
      </c>
      <c r="E281" s="45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452"/>
      <c r="R281" s="452"/>
      <c r="S281" s="452"/>
      <c r="T281" s="45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7"/>
      <c r="B282" s="457"/>
      <c r="C282" s="457"/>
      <c r="D282" s="457"/>
      <c r="E282" s="457"/>
      <c r="F282" s="457"/>
      <c r="G282" s="457"/>
      <c r="H282" s="457"/>
      <c r="I282" s="457"/>
      <c r="J282" s="457"/>
      <c r="K282" s="457"/>
      <c r="L282" s="457"/>
      <c r="M282" s="457"/>
      <c r="N282" s="457"/>
      <c r="O282" s="458"/>
      <c r="P282" s="454" t="s">
        <v>43</v>
      </c>
      <c r="Q282" s="455"/>
      <c r="R282" s="455"/>
      <c r="S282" s="455"/>
      <c r="T282" s="455"/>
      <c r="U282" s="455"/>
      <c r="V282" s="456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7"/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8"/>
      <c r="P283" s="454" t="s">
        <v>43</v>
      </c>
      <c r="Q283" s="455"/>
      <c r="R283" s="455"/>
      <c r="S283" s="455"/>
      <c r="T283" s="455"/>
      <c r="U283" s="455"/>
      <c r="V283" s="456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customHeight="1" x14ac:dyDescent="0.25">
      <c r="A284" s="448" t="s">
        <v>389</v>
      </c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448"/>
      <c r="S284" s="448"/>
      <c r="T284" s="448"/>
      <c r="U284" s="448"/>
      <c r="V284" s="448"/>
      <c r="W284" s="448"/>
      <c r="X284" s="448"/>
      <c r="Y284" s="448"/>
      <c r="Z284" s="448"/>
      <c r="AA284" s="63"/>
      <c r="AB284" s="63"/>
      <c r="AC284" s="63"/>
    </row>
    <row r="285" spans="1:68" ht="14.25" customHeight="1" x14ac:dyDescent="0.25">
      <c r="A285" s="449" t="s">
        <v>84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4"/>
      <c r="AB285" s="64"/>
      <c r="AC285" s="64"/>
    </row>
    <row r="286" spans="1:68" ht="27" customHeight="1" x14ac:dyDescent="0.25">
      <c r="A286" s="61" t="s">
        <v>390</v>
      </c>
      <c r="B286" s="61" t="s">
        <v>391</v>
      </c>
      <c r="C286" s="35">
        <v>4301051409</v>
      </c>
      <c r="D286" s="450">
        <v>4680115881556</v>
      </c>
      <c r="E286" s="450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452"/>
      <c r="R286" s="452"/>
      <c r="S286" s="452"/>
      <c r="T286" s="453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customHeight="1" x14ac:dyDescent="0.25">
      <c r="A287" s="61" t="s">
        <v>392</v>
      </c>
      <c r="B287" s="61" t="s">
        <v>393</v>
      </c>
      <c r="C287" s="35">
        <v>4301051506</v>
      </c>
      <c r="D287" s="450">
        <v>4680115881037</v>
      </c>
      <c r="E287" s="450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452"/>
      <c r="R287" s="452"/>
      <c r="S287" s="452"/>
      <c r="T287" s="45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394</v>
      </c>
      <c r="B288" s="61" t="s">
        <v>395</v>
      </c>
      <c r="C288" s="35">
        <v>4301051487</v>
      </c>
      <c r="D288" s="450">
        <v>4680115881228</v>
      </c>
      <c r="E288" s="450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452"/>
      <c r="R288" s="452"/>
      <c r="S288" s="452"/>
      <c r="T288" s="45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396</v>
      </c>
      <c r="B289" s="61" t="s">
        <v>397</v>
      </c>
      <c r="C289" s="35">
        <v>4301051384</v>
      </c>
      <c r="D289" s="450">
        <v>4680115881211</v>
      </c>
      <c r="E289" s="450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452"/>
      <c r="R289" s="452"/>
      <c r="S289" s="452"/>
      <c r="T289" s="45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398</v>
      </c>
      <c r="B290" s="61" t="s">
        <v>399</v>
      </c>
      <c r="C290" s="35">
        <v>4301051378</v>
      </c>
      <c r="D290" s="450">
        <v>4680115881020</v>
      </c>
      <c r="E290" s="450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7"/>
      <c r="O291" s="458"/>
      <c r="P291" s="454" t="s">
        <v>43</v>
      </c>
      <c r="Q291" s="455"/>
      <c r="R291" s="455"/>
      <c r="S291" s="455"/>
      <c r="T291" s="455"/>
      <c r="U291" s="455"/>
      <c r="V291" s="456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57"/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8"/>
      <c r="P292" s="454" t="s">
        <v>43</v>
      </c>
      <c r="Q292" s="455"/>
      <c r="R292" s="455"/>
      <c r="S292" s="455"/>
      <c r="T292" s="455"/>
      <c r="U292" s="455"/>
      <c r="V292" s="456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customHeight="1" x14ac:dyDescent="0.25">
      <c r="A293" s="448" t="s">
        <v>400</v>
      </c>
      <c r="B293" s="448"/>
      <c r="C293" s="448"/>
      <c r="D293" s="448"/>
      <c r="E293" s="448"/>
      <c r="F293" s="448"/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48"/>
      <c r="R293" s="448"/>
      <c r="S293" s="448"/>
      <c r="T293" s="448"/>
      <c r="U293" s="448"/>
      <c r="V293" s="448"/>
      <c r="W293" s="448"/>
      <c r="X293" s="448"/>
      <c r="Y293" s="448"/>
      <c r="Z293" s="448"/>
      <c r="AA293" s="63"/>
      <c r="AB293" s="63"/>
      <c r="AC293" s="63"/>
    </row>
    <row r="294" spans="1:68" ht="14.25" customHeight="1" x14ac:dyDescent="0.25">
      <c r="A294" s="449" t="s">
        <v>84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4"/>
      <c r="AB294" s="64"/>
      <c r="AC294" s="64"/>
    </row>
    <row r="295" spans="1:68" ht="27" customHeight="1" x14ac:dyDescent="0.25">
      <c r="A295" s="61" t="s">
        <v>401</v>
      </c>
      <c r="B295" s="61" t="s">
        <v>402</v>
      </c>
      <c r="C295" s="35">
        <v>4301051731</v>
      </c>
      <c r="D295" s="450">
        <v>4680115884618</v>
      </c>
      <c r="E295" s="450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452"/>
      <c r="R295" s="452"/>
      <c r="S295" s="452"/>
      <c r="T295" s="45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8"/>
      <c r="P297" s="454" t="s">
        <v>43</v>
      </c>
      <c r="Q297" s="455"/>
      <c r="R297" s="455"/>
      <c r="S297" s="455"/>
      <c r="T297" s="455"/>
      <c r="U297" s="455"/>
      <c r="V297" s="456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customHeight="1" x14ac:dyDescent="0.25">
      <c r="A298" s="448" t="s">
        <v>403</v>
      </c>
      <c r="B298" s="448"/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8"/>
      <c r="O298" s="448"/>
      <c r="P298" s="448"/>
      <c r="Q298" s="448"/>
      <c r="R298" s="448"/>
      <c r="S298" s="448"/>
      <c r="T298" s="448"/>
      <c r="U298" s="448"/>
      <c r="V298" s="448"/>
      <c r="W298" s="448"/>
      <c r="X298" s="448"/>
      <c r="Y298" s="448"/>
      <c r="Z298" s="448"/>
      <c r="AA298" s="63"/>
      <c r="AB298" s="63"/>
      <c r="AC298" s="63"/>
    </row>
    <row r="299" spans="1:68" ht="14.25" customHeight="1" x14ac:dyDescent="0.25">
      <c r="A299" s="449" t="s">
        <v>122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4"/>
      <c r="AB299" s="64"/>
      <c r="AC299" s="64"/>
    </row>
    <row r="300" spans="1:68" ht="27" customHeight="1" x14ac:dyDescent="0.25">
      <c r="A300" s="61" t="s">
        <v>404</v>
      </c>
      <c r="B300" s="61" t="s">
        <v>405</v>
      </c>
      <c r="C300" s="35">
        <v>4301011593</v>
      </c>
      <c r="D300" s="450">
        <v>4680115882973</v>
      </c>
      <c r="E300" s="450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452"/>
      <c r="R300" s="452"/>
      <c r="S300" s="452"/>
      <c r="T300" s="453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7"/>
      <c r="O302" s="458"/>
      <c r="P302" s="454" t="s">
        <v>43</v>
      </c>
      <c r="Q302" s="455"/>
      <c r="R302" s="455"/>
      <c r="S302" s="455"/>
      <c r="T302" s="455"/>
      <c r="U302" s="455"/>
      <c r="V302" s="456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customHeight="1" x14ac:dyDescent="0.25">
      <c r="A303" s="449" t="s">
        <v>79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customHeight="1" x14ac:dyDescent="0.25">
      <c r="A304" s="61" t="s">
        <v>406</v>
      </c>
      <c r="B304" s="61" t="s">
        <v>407</v>
      </c>
      <c r="C304" s="35">
        <v>4301031305</v>
      </c>
      <c r="D304" s="450">
        <v>4607091389845</v>
      </c>
      <c r="E304" s="450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customHeight="1" x14ac:dyDescent="0.25">
      <c r="A305" s="61" t="s">
        <v>408</v>
      </c>
      <c r="B305" s="61" t="s">
        <v>409</v>
      </c>
      <c r="C305" s="35">
        <v>4301031306</v>
      </c>
      <c r="D305" s="450">
        <v>4680115882881</v>
      </c>
      <c r="E305" s="450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452"/>
      <c r="R305" s="452"/>
      <c r="S305" s="452"/>
      <c r="T305" s="45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8"/>
      <c r="P307" s="454" t="s">
        <v>43</v>
      </c>
      <c r="Q307" s="455"/>
      <c r="R307" s="455"/>
      <c r="S307" s="455"/>
      <c r="T307" s="455"/>
      <c r="U307" s="455"/>
      <c r="V307" s="456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customHeight="1" x14ac:dyDescent="0.25">
      <c r="A308" s="448" t="s">
        <v>410</v>
      </c>
      <c r="B308" s="448"/>
      <c r="C308" s="448"/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8"/>
      <c r="O308" s="448"/>
      <c r="P308" s="448"/>
      <c r="Q308" s="448"/>
      <c r="R308" s="448"/>
      <c r="S308" s="448"/>
      <c r="T308" s="448"/>
      <c r="U308" s="448"/>
      <c r="V308" s="448"/>
      <c r="W308" s="448"/>
      <c r="X308" s="448"/>
      <c r="Y308" s="448"/>
      <c r="Z308" s="448"/>
      <c r="AA308" s="63"/>
      <c r="AB308" s="63"/>
      <c r="AC308" s="63"/>
    </row>
    <row r="309" spans="1:68" ht="14.25" customHeight="1" x14ac:dyDescent="0.25">
      <c r="A309" s="449" t="s">
        <v>122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4"/>
      <c r="AB309" s="64"/>
      <c r="AC309" s="64"/>
    </row>
    <row r="310" spans="1:68" ht="27" customHeight="1" x14ac:dyDescent="0.25">
      <c r="A310" s="61" t="s">
        <v>411</v>
      </c>
      <c r="B310" s="61" t="s">
        <v>412</v>
      </c>
      <c r="C310" s="35">
        <v>4301012024</v>
      </c>
      <c r="D310" s="450">
        <v>4680115885615</v>
      </c>
      <c r="E310" s="450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452"/>
      <c r="R310" s="452"/>
      <c r="S310" s="452"/>
      <c r="T310" s="453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customHeight="1" x14ac:dyDescent="0.25">
      <c r="A311" s="61" t="s">
        <v>413</v>
      </c>
      <c r="B311" s="61" t="s">
        <v>414</v>
      </c>
      <c r="C311" s="35">
        <v>4301011858</v>
      </c>
      <c r="D311" s="450">
        <v>4680115885646</v>
      </c>
      <c r="E311" s="45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452"/>
      <c r="R311" s="452"/>
      <c r="S311" s="452"/>
      <c r="T311" s="45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415</v>
      </c>
      <c r="B312" s="61" t="s">
        <v>416</v>
      </c>
      <c r="C312" s="35">
        <v>4301012016</v>
      </c>
      <c r="D312" s="450">
        <v>4680115885554</v>
      </c>
      <c r="E312" s="45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6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452"/>
      <c r="R312" s="452"/>
      <c r="S312" s="452"/>
      <c r="T312" s="45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417</v>
      </c>
      <c r="B313" s="61" t="s">
        <v>418</v>
      </c>
      <c r="C313" s="35">
        <v>4301011857</v>
      </c>
      <c r="D313" s="450">
        <v>4680115885622</v>
      </c>
      <c r="E313" s="450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452"/>
      <c r="R313" s="452"/>
      <c r="S313" s="452"/>
      <c r="T313" s="45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419</v>
      </c>
      <c r="B314" s="61" t="s">
        <v>420</v>
      </c>
      <c r="C314" s="35">
        <v>4301011573</v>
      </c>
      <c r="D314" s="450">
        <v>4680115881938</v>
      </c>
      <c r="E314" s="45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6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421</v>
      </c>
      <c r="B315" s="61" t="s">
        <v>422</v>
      </c>
      <c r="C315" s="35">
        <v>4301010944</v>
      </c>
      <c r="D315" s="450">
        <v>4607091387346</v>
      </c>
      <c r="E315" s="45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6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423</v>
      </c>
      <c r="B316" s="61" t="s">
        <v>424</v>
      </c>
      <c r="C316" s="35">
        <v>4301011859</v>
      </c>
      <c r="D316" s="450">
        <v>4680115885608</v>
      </c>
      <c r="E316" s="45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8"/>
      <c r="P317" s="454" t="s">
        <v>43</v>
      </c>
      <c r="Q317" s="455"/>
      <c r="R317" s="455"/>
      <c r="S317" s="455"/>
      <c r="T317" s="455"/>
      <c r="U317" s="455"/>
      <c r="V317" s="456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7"/>
      <c r="O318" s="458"/>
      <c r="P318" s="454" t="s">
        <v>43</v>
      </c>
      <c r="Q318" s="455"/>
      <c r="R318" s="455"/>
      <c r="S318" s="455"/>
      <c r="T318" s="455"/>
      <c r="U318" s="455"/>
      <c r="V318" s="456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customHeight="1" x14ac:dyDescent="0.25">
      <c r="A319" s="449" t="s">
        <v>79</v>
      </c>
      <c r="B319" s="449"/>
      <c r="C319" s="449"/>
      <c r="D319" s="449"/>
      <c r="E319" s="449"/>
      <c r="F319" s="449"/>
      <c r="G319" s="449"/>
      <c r="H319" s="449"/>
      <c r="I319" s="449"/>
      <c r="J319" s="449"/>
      <c r="K319" s="449"/>
      <c r="L319" s="449"/>
      <c r="M319" s="449"/>
      <c r="N319" s="449"/>
      <c r="O319" s="449"/>
      <c r="P319" s="449"/>
      <c r="Q319" s="449"/>
      <c r="R319" s="449"/>
      <c r="S319" s="449"/>
      <c r="T319" s="449"/>
      <c r="U319" s="449"/>
      <c r="V319" s="449"/>
      <c r="W319" s="449"/>
      <c r="X319" s="449"/>
      <c r="Y319" s="449"/>
      <c r="Z319" s="449"/>
      <c r="AA319" s="64"/>
      <c r="AB319" s="64"/>
      <c r="AC319" s="64"/>
    </row>
    <row r="320" spans="1:68" ht="27" customHeight="1" x14ac:dyDescent="0.25">
      <c r="A320" s="61" t="s">
        <v>425</v>
      </c>
      <c r="B320" s="61" t="s">
        <v>426</v>
      </c>
      <c r="C320" s="35">
        <v>4301030878</v>
      </c>
      <c r="D320" s="450">
        <v>4607091387193</v>
      </c>
      <c r="E320" s="450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6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427</v>
      </c>
      <c r="B321" s="61" t="s">
        <v>428</v>
      </c>
      <c r="C321" s="35">
        <v>4301031153</v>
      </c>
      <c r="D321" s="450">
        <v>4607091387230</v>
      </c>
      <c r="E321" s="45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429</v>
      </c>
      <c r="B322" s="61" t="s">
        <v>430</v>
      </c>
      <c r="C322" s="35">
        <v>4301031154</v>
      </c>
      <c r="D322" s="450">
        <v>4607091387292</v>
      </c>
      <c r="E322" s="450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452"/>
      <c r="R322" s="452"/>
      <c r="S322" s="452"/>
      <c r="T322" s="453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431</v>
      </c>
      <c r="B323" s="61" t="s">
        <v>432</v>
      </c>
      <c r="C323" s="35">
        <v>4301031152</v>
      </c>
      <c r="D323" s="450">
        <v>4607091387285</v>
      </c>
      <c r="E323" s="450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452"/>
      <c r="R323" s="452"/>
      <c r="S323" s="452"/>
      <c r="T323" s="45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x14ac:dyDescent="0.2">
      <c r="A324" s="457"/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8"/>
      <c r="P324" s="454" t="s">
        <v>43</v>
      </c>
      <c r="Q324" s="455"/>
      <c r="R324" s="455"/>
      <c r="S324" s="455"/>
      <c r="T324" s="455"/>
      <c r="U324" s="455"/>
      <c r="V324" s="456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x14ac:dyDescent="0.2">
      <c r="A325" s="457"/>
      <c r="B325" s="457"/>
      <c r="C325" s="457"/>
      <c r="D325" s="457"/>
      <c r="E325" s="457"/>
      <c r="F325" s="457"/>
      <c r="G325" s="457"/>
      <c r="H325" s="457"/>
      <c r="I325" s="457"/>
      <c r="J325" s="457"/>
      <c r="K325" s="457"/>
      <c r="L325" s="457"/>
      <c r="M325" s="457"/>
      <c r="N325" s="457"/>
      <c r="O325" s="458"/>
      <c r="P325" s="454" t="s">
        <v>43</v>
      </c>
      <c r="Q325" s="455"/>
      <c r="R325" s="455"/>
      <c r="S325" s="455"/>
      <c r="T325" s="455"/>
      <c r="U325" s="455"/>
      <c r="V325" s="456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customHeight="1" x14ac:dyDescent="0.25">
      <c r="A326" s="449" t="s">
        <v>84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49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450">
        <v>4607091387766</v>
      </c>
      <c r="E327" s="450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14000</v>
      </c>
      <c r="Y327" s="54">
        <f t="shared" ref="Y327:Y332" si="57">IFERROR(IF(X327="",0,CEILING((X327/$H327),1)*$H327),"")</f>
        <v>14001</v>
      </c>
      <c r="Z327" s="40">
        <f>IFERROR(IF(Y327=0,"",ROUNDUP(Y327/H327,0)*0.02175),"")</f>
        <v>39.041249999999998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15001.538461538465</v>
      </c>
      <c r="BN327" s="76">
        <f t="shared" ref="BN327:BN332" si="59">IFERROR(Y327*I327/H327,"0")</f>
        <v>15002.61</v>
      </c>
      <c r="BO327" s="76">
        <f t="shared" ref="BO327:BO332" si="60">IFERROR(1/J327*(X327/H327),"0")</f>
        <v>32.051282051282051</v>
      </c>
      <c r="BP327" s="76">
        <f t="shared" ref="BP327:BP332" si="61">IFERROR(1/J327*(Y327/H327),"0")</f>
        <v>32.053571428571423</v>
      </c>
    </row>
    <row r="328" spans="1:68" ht="27" customHeight="1" x14ac:dyDescent="0.25">
      <c r="A328" s="61" t="s">
        <v>435</v>
      </c>
      <c r="B328" s="61" t="s">
        <v>436</v>
      </c>
      <c r="C328" s="35">
        <v>4301051116</v>
      </c>
      <c r="D328" s="450">
        <v>4607091387957</v>
      </c>
      <c r="E328" s="450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437</v>
      </c>
      <c r="B329" s="61" t="s">
        <v>438</v>
      </c>
      <c r="C329" s="35">
        <v>4301051115</v>
      </c>
      <c r="D329" s="450">
        <v>4607091387964</v>
      </c>
      <c r="E329" s="450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452"/>
      <c r="R329" s="452"/>
      <c r="S329" s="452"/>
      <c r="T329" s="45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439</v>
      </c>
      <c r="B330" s="61" t="s">
        <v>440</v>
      </c>
      <c r="C330" s="35">
        <v>4301051705</v>
      </c>
      <c r="D330" s="450">
        <v>4680115884588</v>
      </c>
      <c r="E330" s="450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6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452"/>
      <c r="R330" s="452"/>
      <c r="S330" s="452"/>
      <c r="T330" s="45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441</v>
      </c>
      <c r="B331" s="61" t="s">
        <v>442</v>
      </c>
      <c r="C331" s="35">
        <v>4301051130</v>
      </c>
      <c r="D331" s="450">
        <v>4607091387537</v>
      </c>
      <c r="E331" s="450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452"/>
      <c r="R331" s="452"/>
      <c r="S331" s="452"/>
      <c r="T331" s="45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443</v>
      </c>
      <c r="B332" s="61" t="s">
        <v>444</v>
      </c>
      <c r="C332" s="35">
        <v>4301051132</v>
      </c>
      <c r="D332" s="450">
        <v>4607091387513</v>
      </c>
      <c r="E332" s="450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457"/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8"/>
      <c r="P333" s="454" t="s">
        <v>43</v>
      </c>
      <c r="Q333" s="455"/>
      <c r="R333" s="455"/>
      <c r="S333" s="455"/>
      <c r="T333" s="455"/>
      <c r="U333" s="455"/>
      <c r="V333" s="456"/>
      <c r="W333" s="41" t="s">
        <v>42</v>
      </c>
      <c r="X333" s="42">
        <f>IFERROR(X327/H327,"0")+IFERROR(X328/H328,"0")+IFERROR(X329/H329,"0")+IFERROR(X330/H330,"0")+IFERROR(X331/H331,"0")+IFERROR(X332/H332,"0")</f>
        <v>1794.8717948717949</v>
      </c>
      <c r="Y333" s="42">
        <f>IFERROR(Y327/H327,"0")+IFERROR(Y328/H328,"0")+IFERROR(Y329/H329,"0")+IFERROR(Y330/H330,"0")+IFERROR(Y331/H331,"0")+IFERROR(Y332/H332,"0")</f>
        <v>1795</v>
      </c>
      <c r="Z333" s="42">
        <f>IFERROR(IF(Z327="",0,Z327),"0")+IFERROR(IF(Z328="",0,Z328),"0")+IFERROR(IF(Z329="",0,Z329),"0")+IFERROR(IF(Z330="",0,Z330),"0")+IFERROR(IF(Z331="",0,Z331),"0")+IFERROR(IF(Z332="",0,Z332),"0")</f>
        <v>39.041249999999998</v>
      </c>
      <c r="AA333" s="65"/>
      <c r="AB333" s="65"/>
      <c r="AC333" s="65"/>
    </row>
    <row r="334" spans="1:68" x14ac:dyDescent="0.2">
      <c r="A334" s="457"/>
      <c r="B334" s="457"/>
      <c r="C334" s="457"/>
      <c r="D334" s="457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8"/>
      <c r="P334" s="454" t="s">
        <v>43</v>
      </c>
      <c r="Q334" s="455"/>
      <c r="R334" s="455"/>
      <c r="S334" s="455"/>
      <c r="T334" s="455"/>
      <c r="U334" s="455"/>
      <c r="V334" s="456"/>
      <c r="W334" s="41" t="s">
        <v>0</v>
      </c>
      <c r="X334" s="42">
        <f>IFERROR(SUM(X327:X332),"0")</f>
        <v>14000</v>
      </c>
      <c r="Y334" s="42">
        <f>IFERROR(SUM(Y327:Y332),"0")</f>
        <v>14001</v>
      </c>
      <c r="Z334" s="41"/>
      <c r="AA334" s="65"/>
      <c r="AB334" s="65"/>
      <c r="AC334" s="65"/>
    </row>
    <row r="335" spans="1:68" ht="14.25" customHeight="1" x14ac:dyDescent="0.25">
      <c r="A335" s="449" t="s">
        <v>177</v>
      </c>
      <c r="B335" s="449"/>
      <c r="C335" s="449"/>
      <c r="D335" s="449"/>
      <c r="E335" s="449"/>
      <c r="F335" s="449"/>
      <c r="G335" s="449"/>
      <c r="H335" s="449"/>
      <c r="I335" s="449"/>
      <c r="J335" s="449"/>
      <c r="K335" s="449"/>
      <c r="L335" s="449"/>
      <c r="M335" s="449"/>
      <c r="N335" s="449"/>
      <c r="O335" s="449"/>
      <c r="P335" s="449"/>
      <c r="Q335" s="449"/>
      <c r="R335" s="449"/>
      <c r="S335" s="449"/>
      <c r="T335" s="449"/>
      <c r="U335" s="449"/>
      <c r="V335" s="449"/>
      <c r="W335" s="449"/>
      <c r="X335" s="449"/>
      <c r="Y335" s="449"/>
      <c r="Z335" s="449"/>
      <c r="AA335" s="64"/>
      <c r="AB335" s="64"/>
      <c r="AC335" s="64"/>
    </row>
    <row r="336" spans="1:68" ht="16.5" customHeight="1" x14ac:dyDescent="0.25">
      <c r="A336" s="61" t="s">
        <v>445</v>
      </c>
      <c r="B336" s="61" t="s">
        <v>446</v>
      </c>
      <c r="C336" s="35">
        <v>4301060379</v>
      </c>
      <c r="D336" s="450">
        <v>4607091380880</v>
      </c>
      <c r="E336" s="450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6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447</v>
      </c>
      <c r="B337" s="61" t="s">
        <v>448</v>
      </c>
      <c r="C337" s="35">
        <v>4301060308</v>
      </c>
      <c r="D337" s="450">
        <v>4607091384482</v>
      </c>
      <c r="E337" s="450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6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customHeight="1" x14ac:dyDescent="0.25">
      <c r="A338" s="61" t="s">
        <v>449</v>
      </c>
      <c r="B338" s="61" t="s">
        <v>450</v>
      </c>
      <c r="C338" s="35">
        <v>4301060325</v>
      </c>
      <c r="D338" s="450">
        <v>4607091380897</v>
      </c>
      <c r="E338" s="450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452"/>
      <c r="R338" s="452"/>
      <c r="S338" s="452"/>
      <c r="T338" s="45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x14ac:dyDescent="0.2">
      <c r="A340" s="457"/>
      <c r="B340" s="457"/>
      <c r="C340" s="457"/>
      <c r="D340" s="457"/>
      <c r="E340" s="457"/>
      <c r="F340" s="457"/>
      <c r="G340" s="457"/>
      <c r="H340" s="457"/>
      <c r="I340" s="457"/>
      <c r="J340" s="457"/>
      <c r="K340" s="457"/>
      <c r="L340" s="457"/>
      <c r="M340" s="457"/>
      <c r="N340" s="457"/>
      <c r="O340" s="458"/>
      <c r="P340" s="454" t="s">
        <v>43</v>
      </c>
      <c r="Q340" s="455"/>
      <c r="R340" s="455"/>
      <c r="S340" s="455"/>
      <c r="T340" s="455"/>
      <c r="U340" s="455"/>
      <c r="V340" s="456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customHeight="1" x14ac:dyDescent="0.25">
      <c r="A341" s="449" t="s">
        <v>108</v>
      </c>
      <c r="B341" s="449"/>
      <c r="C341" s="449"/>
      <c r="D341" s="449"/>
      <c r="E341" s="449"/>
      <c r="F341" s="449"/>
      <c r="G341" s="449"/>
      <c r="H341" s="449"/>
      <c r="I341" s="449"/>
      <c r="J341" s="449"/>
      <c r="K341" s="449"/>
      <c r="L341" s="449"/>
      <c r="M341" s="449"/>
      <c r="N341" s="449"/>
      <c r="O341" s="449"/>
      <c r="P341" s="449"/>
      <c r="Q341" s="449"/>
      <c r="R341" s="449"/>
      <c r="S341" s="449"/>
      <c r="T341" s="449"/>
      <c r="U341" s="449"/>
      <c r="V341" s="449"/>
      <c r="W341" s="449"/>
      <c r="X341" s="449"/>
      <c r="Y341" s="449"/>
      <c r="Z341" s="449"/>
      <c r="AA341" s="64"/>
      <c r="AB341" s="64"/>
      <c r="AC341" s="64"/>
    </row>
    <row r="342" spans="1:68" ht="16.5" customHeight="1" x14ac:dyDescent="0.25">
      <c r="A342" s="61" t="s">
        <v>451</v>
      </c>
      <c r="B342" s="61" t="s">
        <v>452</v>
      </c>
      <c r="C342" s="35">
        <v>4301030232</v>
      </c>
      <c r="D342" s="450">
        <v>4607091388374</v>
      </c>
      <c r="E342" s="450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630" t="s">
        <v>453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454</v>
      </c>
      <c r="B343" s="61" t="s">
        <v>455</v>
      </c>
      <c r="C343" s="35">
        <v>4301030235</v>
      </c>
      <c r="D343" s="450">
        <v>4607091388381</v>
      </c>
      <c r="E343" s="450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631" t="s">
        <v>456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457</v>
      </c>
      <c r="B344" s="61" t="s">
        <v>458</v>
      </c>
      <c r="C344" s="35">
        <v>4301032015</v>
      </c>
      <c r="D344" s="450">
        <v>4607091383102</v>
      </c>
      <c r="E344" s="450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452"/>
      <c r="R344" s="452"/>
      <c r="S344" s="452"/>
      <c r="T344" s="45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459</v>
      </c>
      <c r="B345" s="61" t="s">
        <v>460</v>
      </c>
      <c r="C345" s="35">
        <v>4301030233</v>
      </c>
      <c r="D345" s="450">
        <v>4607091388404</v>
      </c>
      <c r="E345" s="450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452"/>
      <c r="R345" s="452"/>
      <c r="S345" s="452"/>
      <c r="T345" s="45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x14ac:dyDescent="0.2">
      <c r="A346" s="457"/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8"/>
      <c r="P346" s="454" t="s">
        <v>43</v>
      </c>
      <c r="Q346" s="455"/>
      <c r="R346" s="455"/>
      <c r="S346" s="455"/>
      <c r="T346" s="455"/>
      <c r="U346" s="455"/>
      <c r="V346" s="456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x14ac:dyDescent="0.2">
      <c r="A347" s="457"/>
      <c r="B347" s="457"/>
      <c r="C347" s="457"/>
      <c r="D347" s="457"/>
      <c r="E347" s="457"/>
      <c r="F347" s="457"/>
      <c r="G347" s="457"/>
      <c r="H347" s="457"/>
      <c r="I347" s="457"/>
      <c r="J347" s="457"/>
      <c r="K347" s="457"/>
      <c r="L347" s="457"/>
      <c r="M347" s="457"/>
      <c r="N347" s="457"/>
      <c r="O347" s="458"/>
      <c r="P347" s="454" t="s">
        <v>43</v>
      </c>
      <c r="Q347" s="455"/>
      <c r="R347" s="455"/>
      <c r="S347" s="455"/>
      <c r="T347" s="455"/>
      <c r="U347" s="455"/>
      <c r="V347" s="456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customHeight="1" x14ac:dyDescent="0.25">
      <c r="A348" s="449" t="s">
        <v>461</v>
      </c>
      <c r="B348" s="449"/>
      <c r="C348" s="449"/>
      <c r="D348" s="449"/>
      <c r="E348" s="449"/>
      <c r="F348" s="449"/>
      <c r="G348" s="449"/>
      <c r="H348" s="449"/>
      <c r="I348" s="449"/>
      <c r="J348" s="449"/>
      <c r="K348" s="449"/>
      <c r="L348" s="449"/>
      <c r="M348" s="449"/>
      <c r="N348" s="449"/>
      <c r="O348" s="449"/>
      <c r="P348" s="449"/>
      <c r="Q348" s="449"/>
      <c r="R348" s="449"/>
      <c r="S348" s="449"/>
      <c r="T348" s="449"/>
      <c r="U348" s="449"/>
      <c r="V348" s="449"/>
      <c r="W348" s="449"/>
      <c r="X348" s="449"/>
      <c r="Y348" s="449"/>
      <c r="Z348" s="449"/>
      <c r="AA348" s="64"/>
      <c r="AB348" s="64"/>
      <c r="AC348" s="64"/>
    </row>
    <row r="349" spans="1:68" ht="16.5" customHeight="1" x14ac:dyDescent="0.25">
      <c r="A349" s="61" t="s">
        <v>462</v>
      </c>
      <c r="B349" s="61" t="s">
        <v>463</v>
      </c>
      <c r="C349" s="35">
        <v>4301180007</v>
      </c>
      <c r="D349" s="450">
        <v>4680115881808</v>
      </c>
      <c r="E349" s="450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466</v>
      </c>
      <c r="B350" s="61" t="s">
        <v>467</v>
      </c>
      <c r="C350" s="35">
        <v>4301180006</v>
      </c>
      <c r="D350" s="450">
        <v>4680115881822</v>
      </c>
      <c r="E350" s="45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468</v>
      </c>
      <c r="B351" s="61" t="s">
        <v>469</v>
      </c>
      <c r="C351" s="35">
        <v>4301180001</v>
      </c>
      <c r="D351" s="450">
        <v>4680115880016</v>
      </c>
      <c r="E351" s="45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452"/>
      <c r="R351" s="452"/>
      <c r="S351" s="452"/>
      <c r="T351" s="45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x14ac:dyDescent="0.2">
      <c r="A353" s="457"/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8"/>
      <c r="P353" s="454" t="s">
        <v>43</v>
      </c>
      <c r="Q353" s="455"/>
      <c r="R353" s="455"/>
      <c r="S353" s="455"/>
      <c r="T353" s="455"/>
      <c r="U353" s="455"/>
      <c r="V353" s="456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customHeight="1" x14ac:dyDescent="0.25">
      <c r="A354" s="448" t="s">
        <v>470</v>
      </c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8"/>
      <c r="O354" s="448"/>
      <c r="P354" s="448"/>
      <c r="Q354" s="448"/>
      <c r="R354" s="448"/>
      <c r="S354" s="448"/>
      <c r="T354" s="448"/>
      <c r="U354" s="448"/>
      <c r="V354" s="448"/>
      <c r="W354" s="448"/>
      <c r="X354" s="448"/>
      <c r="Y354" s="448"/>
      <c r="Z354" s="448"/>
      <c r="AA354" s="63"/>
      <c r="AB354" s="63"/>
      <c r="AC354" s="63"/>
    </row>
    <row r="355" spans="1:68" ht="14.25" customHeight="1" x14ac:dyDescent="0.25">
      <c r="A355" s="449" t="s">
        <v>79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4"/>
      <c r="AB355" s="64"/>
      <c r="AC355" s="64"/>
    </row>
    <row r="356" spans="1:68" ht="27" customHeight="1" x14ac:dyDescent="0.25">
      <c r="A356" s="61" t="s">
        <v>471</v>
      </c>
      <c r="B356" s="61" t="s">
        <v>472</v>
      </c>
      <c r="C356" s="35">
        <v>4301031066</v>
      </c>
      <c r="D356" s="450">
        <v>4607091383836</v>
      </c>
      <c r="E356" s="450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customHeight="1" x14ac:dyDescent="0.25">
      <c r="A359" s="449" t="s">
        <v>84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4"/>
      <c r="AB359" s="64"/>
      <c r="AC359" s="64"/>
    </row>
    <row r="360" spans="1:68" ht="27" customHeight="1" x14ac:dyDescent="0.25">
      <c r="A360" s="61" t="s">
        <v>473</v>
      </c>
      <c r="B360" s="61" t="s">
        <v>474</v>
      </c>
      <c r="C360" s="35">
        <v>4301051142</v>
      </c>
      <c r="D360" s="450">
        <v>4607091387919</v>
      </c>
      <c r="E360" s="450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6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452"/>
      <c r="R360" s="452"/>
      <c r="S360" s="452"/>
      <c r="T360" s="45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475</v>
      </c>
      <c r="B361" s="61" t="s">
        <v>476</v>
      </c>
      <c r="C361" s="35">
        <v>4301051461</v>
      </c>
      <c r="D361" s="450">
        <v>4680115883604</v>
      </c>
      <c r="E361" s="450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477</v>
      </c>
      <c r="B362" s="61" t="s">
        <v>478</v>
      </c>
      <c r="C362" s="35">
        <v>4301051485</v>
      </c>
      <c r="D362" s="450">
        <v>4680115883567</v>
      </c>
      <c r="E362" s="450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6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452"/>
      <c r="R362" s="452"/>
      <c r="S362" s="452"/>
      <c r="T362" s="45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x14ac:dyDescent="0.2">
      <c r="A364" s="457"/>
      <c r="B364" s="457"/>
      <c r="C364" s="457"/>
      <c r="D364" s="457"/>
      <c r="E364" s="457"/>
      <c r="F364" s="457"/>
      <c r="G364" s="457"/>
      <c r="H364" s="457"/>
      <c r="I364" s="457"/>
      <c r="J364" s="457"/>
      <c r="K364" s="457"/>
      <c r="L364" s="457"/>
      <c r="M364" s="457"/>
      <c r="N364" s="457"/>
      <c r="O364" s="458"/>
      <c r="P364" s="454" t="s">
        <v>43</v>
      </c>
      <c r="Q364" s="455"/>
      <c r="R364" s="455"/>
      <c r="S364" s="455"/>
      <c r="T364" s="455"/>
      <c r="U364" s="455"/>
      <c r="V364" s="456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customHeight="1" x14ac:dyDescent="0.2">
      <c r="A365" s="447" t="s">
        <v>479</v>
      </c>
      <c r="B365" s="447"/>
      <c r="C365" s="447"/>
      <c r="D365" s="447"/>
      <c r="E365" s="447"/>
      <c r="F365" s="447"/>
      <c r="G365" s="447"/>
      <c r="H365" s="447"/>
      <c r="I365" s="447"/>
      <c r="J365" s="447"/>
      <c r="K365" s="447"/>
      <c r="L365" s="447"/>
      <c r="M365" s="447"/>
      <c r="N365" s="447"/>
      <c r="O365" s="447"/>
      <c r="P365" s="447"/>
      <c r="Q365" s="447"/>
      <c r="R365" s="447"/>
      <c r="S365" s="447"/>
      <c r="T365" s="447"/>
      <c r="U365" s="447"/>
      <c r="V365" s="447"/>
      <c r="W365" s="447"/>
      <c r="X365" s="447"/>
      <c r="Y365" s="447"/>
      <c r="Z365" s="447"/>
      <c r="AA365" s="53"/>
      <c r="AB365" s="53"/>
      <c r="AC365" s="53"/>
    </row>
    <row r="366" spans="1:68" ht="16.5" customHeight="1" x14ac:dyDescent="0.25">
      <c r="A366" s="448" t="s">
        <v>480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63"/>
      <c r="AB366" s="63"/>
      <c r="AC366" s="63"/>
    </row>
    <row r="367" spans="1:68" ht="14.25" customHeight="1" x14ac:dyDescent="0.25">
      <c r="A367" s="449" t="s">
        <v>122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4"/>
      <c r="AB367" s="64"/>
      <c r="AC367" s="64"/>
    </row>
    <row r="368" spans="1:68" ht="27" customHeight="1" x14ac:dyDescent="0.25">
      <c r="A368" s="61" t="s">
        <v>481</v>
      </c>
      <c r="B368" s="61" t="s">
        <v>482</v>
      </c>
      <c r="C368" s="35">
        <v>4301011869</v>
      </c>
      <c r="D368" s="450">
        <v>4680115884847</v>
      </c>
      <c r="E368" s="450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2"/>
      <c r="R368" s="452"/>
      <c r="S368" s="452"/>
      <c r="T368" s="453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customHeight="1" x14ac:dyDescent="0.25">
      <c r="A369" s="61" t="s">
        <v>481</v>
      </c>
      <c r="B369" s="61" t="s">
        <v>483</v>
      </c>
      <c r="C369" s="35">
        <v>4301011946</v>
      </c>
      <c r="D369" s="450">
        <v>4680115884847</v>
      </c>
      <c r="E369" s="45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6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2"/>
      <c r="R369" s="452"/>
      <c r="S369" s="452"/>
      <c r="T369" s="45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484</v>
      </c>
      <c r="B370" s="61" t="s">
        <v>485</v>
      </c>
      <c r="C370" s="35">
        <v>4301011870</v>
      </c>
      <c r="D370" s="450">
        <v>4680115884854</v>
      </c>
      <c r="E370" s="45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2"/>
      <c r="R370" s="452"/>
      <c r="S370" s="452"/>
      <c r="T370" s="45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484</v>
      </c>
      <c r="B371" s="61" t="s">
        <v>486</v>
      </c>
      <c r="C371" s="35">
        <v>4301011947</v>
      </c>
      <c r="D371" s="450">
        <v>4680115884854</v>
      </c>
      <c r="E371" s="45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6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2"/>
      <c r="R371" s="452"/>
      <c r="S371" s="452"/>
      <c r="T371" s="453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450">
        <v>4680115884830</v>
      </c>
      <c r="E372" s="45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452"/>
      <c r="R372" s="452"/>
      <c r="S372" s="452"/>
      <c r="T372" s="453"/>
      <c r="U372" s="38" t="s">
        <v>48</v>
      </c>
      <c r="V372" s="38" t="s">
        <v>48</v>
      </c>
      <c r="W372" s="39" t="s">
        <v>0</v>
      </c>
      <c r="X372" s="57">
        <v>2500</v>
      </c>
      <c r="Y372" s="54">
        <f t="shared" si="62"/>
        <v>2505</v>
      </c>
      <c r="Z372" s="40">
        <f>IFERROR(IF(Y372=0,"",ROUNDUP(Y372/H372,0)*0.02175),"")</f>
        <v>3.6322499999999995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2580</v>
      </c>
      <c r="BN372" s="76">
        <f t="shared" si="64"/>
        <v>2585.1600000000003</v>
      </c>
      <c r="BO372" s="76">
        <f t="shared" si="65"/>
        <v>3.4722222222222219</v>
      </c>
      <c r="BP372" s="76">
        <f t="shared" si="66"/>
        <v>3.4791666666666665</v>
      </c>
    </row>
    <row r="373" spans="1:68" ht="27" customHeight="1" x14ac:dyDescent="0.25">
      <c r="A373" s="61" t="s">
        <v>487</v>
      </c>
      <c r="B373" s="61" t="s">
        <v>489</v>
      </c>
      <c r="C373" s="35">
        <v>4301011943</v>
      </c>
      <c r="D373" s="450">
        <v>4680115884830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490</v>
      </c>
      <c r="B374" s="61" t="s">
        <v>491</v>
      </c>
      <c r="C374" s="35">
        <v>4301011433</v>
      </c>
      <c r="D374" s="450">
        <v>4680115882638</v>
      </c>
      <c r="E374" s="450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6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492</v>
      </c>
      <c r="B375" s="61" t="s">
        <v>493</v>
      </c>
      <c r="C375" s="35">
        <v>4301011952</v>
      </c>
      <c r="D375" s="450">
        <v>4680115884922</v>
      </c>
      <c r="E375" s="450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494</v>
      </c>
      <c r="B376" s="61" t="s">
        <v>495</v>
      </c>
      <c r="C376" s="35">
        <v>4301011868</v>
      </c>
      <c r="D376" s="450">
        <v>4680115884861</v>
      </c>
      <c r="E376" s="45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457"/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8"/>
      <c r="P377" s="454" t="s">
        <v>43</v>
      </c>
      <c r="Q377" s="455"/>
      <c r="R377" s="455"/>
      <c r="S377" s="455"/>
      <c r="T377" s="455"/>
      <c r="U377" s="455"/>
      <c r="V377" s="456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166.66666666666666</v>
      </c>
      <c r="Y377" s="42">
        <f>IFERROR(Y368/H368,"0")+IFERROR(Y369/H369,"0")+IFERROR(Y370/H370,"0")+IFERROR(Y371/H371,"0")+IFERROR(Y372/H372,"0")+IFERROR(Y373/H373,"0")+IFERROR(Y374/H374,"0")+IFERROR(Y375/H375,"0")+IFERROR(Y376/H376,"0")</f>
        <v>167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3.6322499999999995</v>
      </c>
      <c r="AA377" s="65"/>
      <c r="AB377" s="65"/>
      <c r="AC377" s="65"/>
    </row>
    <row r="378" spans="1:68" x14ac:dyDescent="0.2">
      <c r="A378" s="457"/>
      <c r="B378" s="457"/>
      <c r="C378" s="457"/>
      <c r="D378" s="457"/>
      <c r="E378" s="457"/>
      <c r="F378" s="457"/>
      <c r="G378" s="457"/>
      <c r="H378" s="457"/>
      <c r="I378" s="457"/>
      <c r="J378" s="457"/>
      <c r="K378" s="457"/>
      <c r="L378" s="457"/>
      <c r="M378" s="457"/>
      <c r="N378" s="457"/>
      <c r="O378" s="458"/>
      <c r="P378" s="454" t="s">
        <v>43</v>
      </c>
      <c r="Q378" s="455"/>
      <c r="R378" s="455"/>
      <c r="S378" s="455"/>
      <c r="T378" s="455"/>
      <c r="U378" s="455"/>
      <c r="V378" s="456"/>
      <c r="W378" s="41" t="s">
        <v>0</v>
      </c>
      <c r="X378" s="42">
        <f>IFERROR(SUM(X368:X376),"0")</f>
        <v>2500</v>
      </c>
      <c r="Y378" s="42">
        <f>IFERROR(SUM(Y368:Y376),"0")</f>
        <v>2505</v>
      </c>
      <c r="Z378" s="41"/>
      <c r="AA378" s="65"/>
      <c r="AB378" s="65"/>
      <c r="AC378" s="65"/>
    </row>
    <row r="379" spans="1:68" ht="14.25" customHeight="1" x14ac:dyDescent="0.25">
      <c r="A379" s="449" t="s">
        <v>155</v>
      </c>
      <c r="B379" s="449"/>
      <c r="C379" s="449"/>
      <c r="D379" s="449"/>
      <c r="E379" s="449"/>
      <c r="F379" s="449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/>
      <c r="Q379" s="449"/>
      <c r="R379" s="449"/>
      <c r="S379" s="449"/>
      <c r="T379" s="449"/>
      <c r="U379" s="449"/>
      <c r="V379" s="449"/>
      <c r="W379" s="449"/>
      <c r="X379" s="449"/>
      <c r="Y379" s="449"/>
      <c r="Z379" s="449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450">
        <v>4607091383980</v>
      </c>
      <c r="E380" s="450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4000</v>
      </c>
      <c r="Y380" s="54">
        <f>IFERROR(IF(X380="",0,CEILING((X380/$H380),1)*$H380),"")</f>
        <v>4005</v>
      </c>
      <c r="Z380" s="40">
        <f>IFERROR(IF(Y380=0,"",ROUNDUP(Y380/H380,0)*0.02175),"")</f>
        <v>5.8072499999999998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4128</v>
      </c>
      <c r="BN380" s="76">
        <f>IFERROR(Y380*I380/H380,"0")</f>
        <v>4133.16</v>
      </c>
      <c r="BO380" s="76">
        <f>IFERROR(1/J380*(X380/H380),"0")</f>
        <v>5.5555555555555554</v>
      </c>
      <c r="BP380" s="76">
        <f>IFERROR(1/J380*(Y380/H380),"0")</f>
        <v>5.5625</v>
      </c>
    </row>
    <row r="381" spans="1:68" ht="27" customHeight="1" x14ac:dyDescent="0.25">
      <c r="A381" s="61" t="s">
        <v>498</v>
      </c>
      <c r="B381" s="61" t="s">
        <v>499</v>
      </c>
      <c r="C381" s="35">
        <v>4301020179</v>
      </c>
      <c r="D381" s="450">
        <v>4607091384178</v>
      </c>
      <c r="E381" s="450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IFERROR(X380/H380,"0")+IFERROR(X381/H381,"0")</f>
        <v>266.66666666666669</v>
      </c>
      <c r="Y382" s="42">
        <f>IFERROR(Y380/H380,"0")+IFERROR(Y381/H381,"0")</f>
        <v>267</v>
      </c>
      <c r="Z382" s="42">
        <f>IFERROR(IF(Z380="",0,Z380),"0")+IFERROR(IF(Z381="",0,Z381),"0")</f>
        <v>5.8072499999999998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IFERROR(SUM(X380:X381),"0")</f>
        <v>4000</v>
      </c>
      <c r="Y383" s="42">
        <f>IFERROR(SUM(Y380:Y381),"0")</f>
        <v>4005</v>
      </c>
      <c r="Z383" s="41"/>
      <c r="AA383" s="65"/>
      <c r="AB383" s="65"/>
      <c r="AC383" s="65"/>
    </row>
    <row r="384" spans="1:68" ht="14.25" customHeight="1" x14ac:dyDescent="0.25">
      <c r="A384" s="449" t="s">
        <v>84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customHeight="1" x14ac:dyDescent="0.25">
      <c r="A385" s="61" t="s">
        <v>500</v>
      </c>
      <c r="B385" s="61" t="s">
        <v>501</v>
      </c>
      <c r="C385" s="35">
        <v>4301051560</v>
      </c>
      <c r="D385" s="450">
        <v>4607091383928</v>
      </c>
      <c r="E385" s="450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500</v>
      </c>
      <c r="B386" s="61" t="s">
        <v>502</v>
      </c>
      <c r="C386" s="35">
        <v>4301051639</v>
      </c>
      <c r="D386" s="450">
        <v>4607091383928</v>
      </c>
      <c r="E386" s="45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503</v>
      </c>
      <c r="B387" s="61" t="s">
        <v>504</v>
      </c>
      <c r="C387" s="35">
        <v>4301051636</v>
      </c>
      <c r="D387" s="450">
        <v>4607091384260</v>
      </c>
      <c r="E387" s="450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65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452"/>
      <c r="R387" s="452"/>
      <c r="S387" s="452"/>
      <c r="T387" s="45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x14ac:dyDescent="0.2">
      <c r="A389" s="457"/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57"/>
      <c r="M389" s="457"/>
      <c r="N389" s="457"/>
      <c r="O389" s="458"/>
      <c r="P389" s="454" t="s">
        <v>43</v>
      </c>
      <c r="Q389" s="455"/>
      <c r="R389" s="455"/>
      <c r="S389" s="455"/>
      <c r="T389" s="455"/>
      <c r="U389" s="455"/>
      <c r="V389" s="456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customHeight="1" x14ac:dyDescent="0.25">
      <c r="A390" s="449" t="s">
        <v>177</v>
      </c>
      <c r="B390" s="449"/>
      <c r="C390" s="449"/>
      <c r="D390" s="449"/>
      <c r="E390" s="449"/>
      <c r="F390" s="449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/>
      <c r="Q390" s="449"/>
      <c r="R390" s="449"/>
      <c r="S390" s="449"/>
      <c r="T390" s="449"/>
      <c r="U390" s="449"/>
      <c r="V390" s="449"/>
      <c r="W390" s="449"/>
      <c r="X390" s="449"/>
      <c r="Y390" s="449"/>
      <c r="Z390" s="449"/>
      <c r="AA390" s="64"/>
      <c r="AB390" s="64"/>
      <c r="AC390" s="64"/>
    </row>
    <row r="391" spans="1:68" ht="16.5" customHeight="1" x14ac:dyDescent="0.25">
      <c r="A391" s="61" t="s">
        <v>505</v>
      </c>
      <c r="B391" s="61" t="s">
        <v>506</v>
      </c>
      <c r="C391" s="35">
        <v>4301060314</v>
      </c>
      <c r="D391" s="450">
        <v>4607091384673</v>
      </c>
      <c r="E391" s="450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6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customHeight="1" x14ac:dyDescent="0.25">
      <c r="A392" s="61" t="s">
        <v>505</v>
      </c>
      <c r="B392" s="61" t="s">
        <v>507</v>
      </c>
      <c r="C392" s="35">
        <v>4301060345</v>
      </c>
      <c r="D392" s="450">
        <v>4607091384673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6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customHeight="1" x14ac:dyDescent="0.25">
      <c r="A395" s="448" t="s">
        <v>508</v>
      </c>
      <c r="B395" s="448"/>
      <c r="C395" s="448"/>
      <c r="D395" s="448"/>
      <c r="E395" s="448"/>
      <c r="F395" s="448"/>
      <c r="G395" s="448"/>
      <c r="H395" s="448"/>
      <c r="I395" s="448"/>
      <c r="J395" s="448"/>
      <c r="K395" s="448"/>
      <c r="L395" s="448"/>
      <c r="M395" s="448"/>
      <c r="N395" s="448"/>
      <c r="O395" s="448"/>
      <c r="P395" s="448"/>
      <c r="Q395" s="448"/>
      <c r="R395" s="448"/>
      <c r="S395" s="448"/>
      <c r="T395" s="448"/>
      <c r="U395" s="448"/>
      <c r="V395" s="448"/>
      <c r="W395" s="448"/>
      <c r="X395" s="448"/>
      <c r="Y395" s="448"/>
      <c r="Z395" s="448"/>
      <c r="AA395" s="63"/>
      <c r="AB395" s="63"/>
      <c r="AC395" s="63"/>
    </row>
    <row r="396" spans="1:68" ht="14.25" customHeight="1" x14ac:dyDescent="0.25">
      <c r="A396" s="449" t="s">
        <v>122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4"/>
      <c r="AB396" s="64"/>
      <c r="AC396" s="64"/>
    </row>
    <row r="397" spans="1:68" ht="27" customHeight="1" x14ac:dyDescent="0.25">
      <c r="A397" s="61" t="s">
        <v>509</v>
      </c>
      <c r="B397" s="61" t="s">
        <v>510</v>
      </c>
      <c r="C397" s="35">
        <v>4301011873</v>
      </c>
      <c r="D397" s="450">
        <v>4680115881907</v>
      </c>
      <c r="E397" s="450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657" t="s">
        <v>511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512</v>
      </c>
      <c r="B398" s="61" t="s">
        <v>513</v>
      </c>
      <c r="C398" s="35">
        <v>4301011874</v>
      </c>
      <c r="D398" s="450">
        <v>4680115884892</v>
      </c>
      <c r="E398" s="45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6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452"/>
      <c r="R398" s="452"/>
      <c r="S398" s="452"/>
      <c r="T398" s="45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customHeight="1" x14ac:dyDescent="0.25">
      <c r="A399" s="61" t="s">
        <v>514</v>
      </c>
      <c r="B399" s="61" t="s">
        <v>515</v>
      </c>
      <c r="C399" s="35">
        <v>4301011875</v>
      </c>
      <c r="D399" s="450">
        <v>4680115884885</v>
      </c>
      <c r="E399" s="450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6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452"/>
      <c r="R399" s="452"/>
      <c r="S399" s="452"/>
      <c r="T399" s="45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customHeight="1" x14ac:dyDescent="0.25">
      <c r="A400" s="61" t="s">
        <v>516</v>
      </c>
      <c r="B400" s="61" t="s">
        <v>517</v>
      </c>
      <c r="C400" s="35">
        <v>4301011871</v>
      </c>
      <c r="D400" s="450">
        <v>4680115884908</v>
      </c>
      <c r="E400" s="450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66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452"/>
      <c r="R400" s="452"/>
      <c r="S400" s="452"/>
      <c r="T400" s="45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x14ac:dyDescent="0.2">
      <c r="A401" s="457"/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8"/>
      <c r="P401" s="454" t="s">
        <v>43</v>
      </c>
      <c r="Q401" s="455"/>
      <c r="R401" s="455"/>
      <c r="S401" s="455"/>
      <c r="T401" s="455"/>
      <c r="U401" s="455"/>
      <c r="V401" s="456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x14ac:dyDescent="0.2">
      <c r="A402" s="457"/>
      <c r="B402" s="457"/>
      <c r="C402" s="457"/>
      <c r="D402" s="457"/>
      <c r="E402" s="457"/>
      <c r="F402" s="457"/>
      <c r="G402" s="457"/>
      <c r="H402" s="457"/>
      <c r="I402" s="457"/>
      <c r="J402" s="457"/>
      <c r="K402" s="457"/>
      <c r="L402" s="457"/>
      <c r="M402" s="457"/>
      <c r="N402" s="457"/>
      <c r="O402" s="458"/>
      <c r="P402" s="454" t="s">
        <v>43</v>
      </c>
      <c r="Q402" s="455"/>
      <c r="R402" s="455"/>
      <c r="S402" s="455"/>
      <c r="T402" s="455"/>
      <c r="U402" s="455"/>
      <c r="V402" s="456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customHeight="1" x14ac:dyDescent="0.25">
      <c r="A403" s="449" t="s">
        <v>79</v>
      </c>
      <c r="B403" s="449"/>
      <c r="C403" s="449"/>
      <c r="D403" s="449"/>
      <c r="E403" s="449"/>
      <c r="F403" s="449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/>
      <c r="Q403" s="449"/>
      <c r="R403" s="449"/>
      <c r="S403" s="449"/>
      <c r="T403" s="449"/>
      <c r="U403" s="449"/>
      <c r="V403" s="449"/>
      <c r="W403" s="449"/>
      <c r="X403" s="449"/>
      <c r="Y403" s="449"/>
      <c r="Z403" s="449"/>
      <c r="AA403" s="64"/>
      <c r="AB403" s="64"/>
      <c r="AC403" s="64"/>
    </row>
    <row r="404" spans="1:68" ht="27" customHeight="1" x14ac:dyDescent="0.25">
      <c r="A404" s="61" t="s">
        <v>518</v>
      </c>
      <c r="B404" s="61" t="s">
        <v>519</v>
      </c>
      <c r="C404" s="35">
        <v>4301031139</v>
      </c>
      <c r="D404" s="450">
        <v>4607091384802</v>
      </c>
      <c r="E404" s="450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6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518</v>
      </c>
      <c r="B405" s="61" t="s">
        <v>520</v>
      </c>
      <c r="C405" s="35">
        <v>4301031303</v>
      </c>
      <c r="D405" s="450">
        <v>4607091384802</v>
      </c>
      <c r="E405" s="45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521</v>
      </c>
      <c r="B406" s="61" t="s">
        <v>522</v>
      </c>
      <c r="C406" s="35">
        <v>4301031304</v>
      </c>
      <c r="D406" s="450">
        <v>4607091384826</v>
      </c>
      <c r="E406" s="450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2"/>
      <c r="R406" s="452"/>
      <c r="S406" s="452"/>
      <c r="T406" s="45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x14ac:dyDescent="0.2">
      <c r="A408" s="457"/>
      <c r="B408" s="457"/>
      <c r="C408" s="457"/>
      <c r="D408" s="457"/>
      <c r="E408" s="457"/>
      <c r="F408" s="457"/>
      <c r="G408" s="457"/>
      <c r="H408" s="457"/>
      <c r="I408" s="457"/>
      <c r="J408" s="457"/>
      <c r="K408" s="457"/>
      <c r="L408" s="457"/>
      <c r="M408" s="457"/>
      <c r="N408" s="457"/>
      <c r="O408" s="458"/>
      <c r="P408" s="454" t="s">
        <v>43</v>
      </c>
      <c r="Q408" s="455"/>
      <c r="R408" s="455"/>
      <c r="S408" s="455"/>
      <c r="T408" s="455"/>
      <c r="U408" s="455"/>
      <c r="V408" s="456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customHeight="1" x14ac:dyDescent="0.25">
      <c r="A409" s="449" t="s">
        <v>84</v>
      </c>
      <c r="B409" s="449"/>
      <c r="C409" s="449"/>
      <c r="D409" s="449"/>
      <c r="E409" s="449"/>
      <c r="F409" s="449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/>
      <c r="Q409" s="449"/>
      <c r="R409" s="449"/>
      <c r="S409" s="449"/>
      <c r="T409" s="449"/>
      <c r="U409" s="449"/>
      <c r="V409" s="449"/>
      <c r="W409" s="449"/>
      <c r="X409" s="449"/>
      <c r="Y409" s="449"/>
      <c r="Z409" s="449"/>
      <c r="AA409" s="64"/>
      <c r="AB409" s="64"/>
      <c r="AC409" s="64"/>
    </row>
    <row r="410" spans="1:68" ht="27" customHeight="1" x14ac:dyDescent="0.25">
      <c r="A410" s="61" t="s">
        <v>523</v>
      </c>
      <c r="B410" s="61" t="s">
        <v>524</v>
      </c>
      <c r="C410" s="35">
        <v>4301051635</v>
      </c>
      <c r="D410" s="450">
        <v>4607091384246</v>
      </c>
      <c r="E410" s="450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525</v>
      </c>
      <c r="B411" s="61" t="s">
        <v>526</v>
      </c>
      <c r="C411" s="35">
        <v>4301051445</v>
      </c>
      <c r="D411" s="450">
        <v>4680115881976</v>
      </c>
      <c r="E411" s="450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2"/>
      <c r="R411" s="452"/>
      <c r="S411" s="452"/>
      <c r="T411" s="45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527</v>
      </c>
      <c r="B412" s="61" t="s">
        <v>528</v>
      </c>
      <c r="C412" s="35">
        <v>4301051297</v>
      </c>
      <c r="D412" s="450">
        <v>4607091384253</v>
      </c>
      <c r="E412" s="450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2"/>
      <c r="R412" s="452"/>
      <c r="S412" s="452"/>
      <c r="T412" s="45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527</v>
      </c>
      <c r="B413" s="61" t="s">
        <v>529</v>
      </c>
      <c r="C413" s="35">
        <v>4301051634</v>
      </c>
      <c r="D413" s="450">
        <v>4607091384253</v>
      </c>
      <c r="E413" s="45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2"/>
      <c r="R413" s="452"/>
      <c r="S413" s="452"/>
      <c r="T413" s="45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530</v>
      </c>
      <c r="B414" s="61" t="s">
        <v>531</v>
      </c>
      <c r="C414" s="35">
        <v>4301051444</v>
      </c>
      <c r="D414" s="450">
        <v>4680115881969</v>
      </c>
      <c r="E414" s="450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457"/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8"/>
      <c r="P415" s="454" t="s">
        <v>43</v>
      </c>
      <c r="Q415" s="455"/>
      <c r="R415" s="455"/>
      <c r="S415" s="455"/>
      <c r="T415" s="455"/>
      <c r="U415" s="455"/>
      <c r="V415" s="456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x14ac:dyDescent="0.2">
      <c r="A416" s="457"/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8"/>
      <c r="P416" s="454" t="s">
        <v>43</v>
      </c>
      <c r="Q416" s="455"/>
      <c r="R416" s="455"/>
      <c r="S416" s="455"/>
      <c r="T416" s="455"/>
      <c r="U416" s="455"/>
      <c r="V416" s="456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customHeight="1" x14ac:dyDescent="0.25">
      <c r="A417" s="449" t="s">
        <v>177</v>
      </c>
      <c r="B417" s="449"/>
      <c r="C417" s="449"/>
      <c r="D417" s="449"/>
      <c r="E417" s="449"/>
      <c r="F417" s="449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/>
      <c r="Q417" s="449"/>
      <c r="R417" s="449"/>
      <c r="S417" s="449"/>
      <c r="T417" s="449"/>
      <c r="U417" s="449"/>
      <c r="V417" s="449"/>
      <c r="W417" s="449"/>
      <c r="X417" s="449"/>
      <c r="Y417" s="449"/>
      <c r="Z417" s="449"/>
      <c r="AA417" s="64"/>
      <c r="AB417" s="64"/>
      <c r="AC417" s="64"/>
    </row>
    <row r="418" spans="1:68" ht="27" customHeight="1" x14ac:dyDescent="0.25">
      <c r="A418" s="61" t="s">
        <v>532</v>
      </c>
      <c r="B418" s="61" t="s">
        <v>533</v>
      </c>
      <c r="C418" s="35">
        <v>4301060377</v>
      </c>
      <c r="D418" s="450">
        <v>4607091389357</v>
      </c>
      <c r="E418" s="450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customHeight="1" x14ac:dyDescent="0.2">
      <c r="A421" s="447" t="s">
        <v>534</v>
      </c>
      <c r="B421" s="447"/>
      <c r="C421" s="447"/>
      <c r="D421" s="447"/>
      <c r="E421" s="447"/>
      <c r="F421" s="447"/>
      <c r="G421" s="447"/>
      <c r="H421" s="447"/>
      <c r="I421" s="447"/>
      <c r="J421" s="447"/>
      <c r="K421" s="447"/>
      <c r="L421" s="447"/>
      <c r="M421" s="447"/>
      <c r="N421" s="447"/>
      <c r="O421" s="447"/>
      <c r="P421" s="447"/>
      <c r="Q421" s="447"/>
      <c r="R421" s="447"/>
      <c r="S421" s="447"/>
      <c r="T421" s="447"/>
      <c r="U421" s="447"/>
      <c r="V421" s="447"/>
      <c r="W421" s="447"/>
      <c r="X421" s="447"/>
      <c r="Y421" s="447"/>
      <c r="Z421" s="447"/>
      <c r="AA421" s="53"/>
      <c r="AB421" s="53"/>
      <c r="AC421" s="53"/>
    </row>
    <row r="422" spans="1:68" ht="16.5" customHeight="1" x14ac:dyDescent="0.25">
      <c r="A422" s="448" t="s">
        <v>535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63"/>
      <c r="AB422" s="63"/>
      <c r="AC422" s="63"/>
    </row>
    <row r="423" spans="1:68" ht="14.25" customHeight="1" x14ac:dyDescent="0.25">
      <c r="A423" s="449" t="s">
        <v>122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4"/>
      <c r="AB423" s="64"/>
      <c r="AC423" s="64"/>
    </row>
    <row r="424" spans="1:68" ht="27" customHeight="1" x14ac:dyDescent="0.25">
      <c r="A424" s="61" t="s">
        <v>536</v>
      </c>
      <c r="B424" s="61" t="s">
        <v>537</v>
      </c>
      <c r="C424" s="35">
        <v>4301011428</v>
      </c>
      <c r="D424" s="450">
        <v>4607091389708</v>
      </c>
      <c r="E424" s="450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2"/>
      <c r="R424" s="452"/>
      <c r="S424" s="452"/>
      <c r="T424" s="453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x14ac:dyDescent="0.2">
      <c r="A425" s="457"/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7"/>
      <c r="O425" s="458"/>
      <c r="P425" s="454" t="s">
        <v>43</v>
      </c>
      <c r="Q425" s="455"/>
      <c r="R425" s="455"/>
      <c r="S425" s="455"/>
      <c r="T425" s="455"/>
      <c r="U425" s="455"/>
      <c r="V425" s="456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x14ac:dyDescent="0.2">
      <c r="A426" s="457"/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8"/>
      <c r="P426" s="454" t="s">
        <v>43</v>
      </c>
      <c r="Q426" s="455"/>
      <c r="R426" s="455"/>
      <c r="S426" s="455"/>
      <c r="T426" s="455"/>
      <c r="U426" s="455"/>
      <c r="V426" s="456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customHeight="1" x14ac:dyDescent="0.25">
      <c r="A427" s="449" t="s">
        <v>79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customHeight="1" x14ac:dyDescent="0.25">
      <c r="A428" s="61" t="s">
        <v>538</v>
      </c>
      <c r="B428" s="61" t="s">
        <v>539</v>
      </c>
      <c r="C428" s="35">
        <v>4301031322</v>
      </c>
      <c r="D428" s="450">
        <v>4607091389753</v>
      </c>
      <c r="E428" s="45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customHeight="1" x14ac:dyDescent="0.25">
      <c r="A429" s="61" t="s">
        <v>538</v>
      </c>
      <c r="B429" s="61" t="s">
        <v>540</v>
      </c>
      <c r="C429" s="35">
        <v>4301031355</v>
      </c>
      <c r="D429" s="450">
        <v>4607091389753</v>
      </c>
      <c r="E429" s="45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2"/>
      <c r="R429" s="452"/>
      <c r="S429" s="452"/>
      <c r="T429" s="45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customHeight="1" x14ac:dyDescent="0.25">
      <c r="A430" s="61" t="s">
        <v>541</v>
      </c>
      <c r="B430" s="61" t="s">
        <v>542</v>
      </c>
      <c r="C430" s="35">
        <v>4301031323</v>
      </c>
      <c r="D430" s="450">
        <v>4607091389760</v>
      </c>
      <c r="E430" s="45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2"/>
      <c r="R430" s="452"/>
      <c r="S430" s="452"/>
      <c r="T430" s="45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543</v>
      </c>
      <c r="B431" s="61" t="s">
        <v>544</v>
      </c>
      <c r="C431" s="35">
        <v>4301031325</v>
      </c>
      <c r="D431" s="450">
        <v>4607091389746</v>
      </c>
      <c r="E431" s="45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2"/>
      <c r="R431" s="452"/>
      <c r="S431" s="452"/>
      <c r="T431" s="45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543</v>
      </c>
      <c r="B432" s="61" t="s">
        <v>545</v>
      </c>
      <c r="C432" s="35">
        <v>4301031356</v>
      </c>
      <c r="D432" s="450">
        <v>4607091389746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546</v>
      </c>
      <c r="B433" s="61" t="s">
        <v>547</v>
      </c>
      <c r="C433" s="35">
        <v>4301031335</v>
      </c>
      <c r="D433" s="450">
        <v>4680115883147</v>
      </c>
      <c r="E433" s="45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546</v>
      </c>
      <c r="B434" s="61" t="s">
        <v>548</v>
      </c>
      <c r="C434" s="35">
        <v>4301031257</v>
      </c>
      <c r="D434" s="450">
        <v>4680115883147</v>
      </c>
      <c r="E434" s="45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549</v>
      </c>
      <c r="B435" s="61" t="s">
        <v>550</v>
      </c>
      <c r="C435" s="35">
        <v>4301031178</v>
      </c>
      <c r="D435" s="450">
        <v>4607091384338</v>
      </c>
      <c r="E435" s="45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549</v>
      </c>
      <c r="B436" s="61" t="s">
        <v>551</v>
      </c>
      <c r="C436" s="35">
        <v>4301031330</v>
      </c>
      <c r="D436" s="450">
        <v>4607091384338</v>
      </c>
      <c r="E436" s="45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customHeight="1" x14ac:dyDescent="0.25">
      <c r="A437" s="61" t="s">
        <v>552</v>
      </c>
      <c r="B437" s="61" t="s">
        <v>553</v>
      </c>
      <c r="C437" s="35">
        <v>4301031336</v>
      </c>
      <c r="D437" s="450">
        <v>4680115883154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552</v>
      </c>
      <c r="B438" s="61" t="s">
        <v>554</v>
      </c>
      <c r="C438" s="35">
        <v>4301031254</v>
      </c>
      <c r="D438" s="450">
        <v>4680115883154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555</v>
      </c>
      <c r="B439" s="61" t="s">
        <v>556</v>
      </c>
      <c r="C439" s="35">
        <v>4301031171</v>
      </c>
      <c r="D439" s="450">
        <v>4607091389524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555</v>
      </c>
      <c r="B440" s="61" t="s">
        <v>557</v>
      </c>
      <c r="C440" s="35">
        <v>4301031331</v>
      </c>
      <c r="D440" s="450">
        <v>4607091389524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customHeight="1" x14ac:dyDescent="0.25">
      <c r="A441" s="61" t="s">
        <v>558</v>
      </c>
      <c r="B441" s="61" t="s">
        <v>559</v>
      </c>
      <c r="C441" s="35">
        <v>4301031337</v>
      </c>
      <c r="D441" s="450">
        <v>4680115883161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558</v>
      </c>
      <c r="B442" s="61" t="s">
        <v>560</v>
      </c>
      <c r="C442" s="35">
        <v>4301031258</v>
      </c>
      <c r="D442" s="450">
        <v>4680115883161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561</v>
      </c>
      <c r="B443" s="61" t="s">
        <v>562</v>
      </c>
      <c r="C443" s="35">
        <v>4301031333</v>
      </c>
      <c r="D443" s="450">
        <v>4607091389531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561</v>
      </c>
      <c r="B444" s="61" t="s">
        <v>563</v>
      </c>
      <c r="C444" s="35">
        <v>4301031358</v>
      </c>
      <c r="D444" s="450">
        <v>4607091389531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customHeight="1" x14ac:dyDescent="0.25">
      <c r="A445" s="61" t="s">
        <v>564</v>
      </c>
      <c r="B445" s="61" t="s">
        <v>565</v>
      </c>
      <c r="C445" s="35">
        <v>4301031360</v>
      </c>
      <c r="D445" s="450">
        <v>4607091384345</v>
      </c>
      <c r="E445" s="45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customHeight="1" x14ac:dyDescent="0.25">
      <c r="A446" s="61" t="s">
        <v>566</v>
      </c>
      <c r="B446" s="61" t="s">
        <v>567</v>
      </c>
      <c r="C446" s="35">
        <v>4301031338</v>
      </c>
      <c r="D446" s="450">
        <v>4680115883185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566</v>
      </c>
      <c r="B447" s="61" t="s">
        <v>568</v>
      </c>
      <c r="C447" s="35">
        <v>4301031255</v>
      </c>
      <c r="D447" s="450">
        <v>4680115883185</v>
      </c>
      <c r="E447" s="45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customHeight="1" x14ac:dyDescent="0.25">
      <c r="A448" s="61" t="s">
        <v>569</v>
      </c>
      <c r="B448" s="61" t="s">
        <v>570</v>
      </c>
      <c r="C448" s="35">
        <v>4301031236</v>
      </c>
      <c r="D448" s="450">
        <v>4680115882928</v>
      </c>
      <c r="E448" s="450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x14ac:dyDescent="0.2">
      <c r="A449" s="457"/>
      <c r="B449" s="457"/>
      <c r="C449" s="457"/>
      <c r="D449" s="457"/>
      <c r="E449" s="457"/>
      <c r="F449" s="457"/>
      <c r="G449" s="457"/>
      <c r="H449" s="457"/>
      <c r="I449" s="457"/>
      <c r="J449" s="457"/>
      <c r="K449" s="457"/>
      <c r="L449" s="457"/>
      <c r="M449" s="457"/>
      <c r="N449" s="457"/>
      <c r="O449" s="458"/>
      <c r="P449" s="454" t="s">
        <v>43</v>
      </c>
      <c r="Q449" s="455"/>
      <c r="R449" s="455"/>
      <c r="S449" s="455"/>
      <c r="T449" s="455"/>
      <c r="U449" s="455"/>
      <c r="V449" s="456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x14ac:dyDescent="0.2">
      <c r="A450" s="457"/>
      <c r="B450" s="457"/>
      <c r="C450" s="457"/>
      <c r="D450" s="457"/>
      <c r="E450" s="457"/>
      <c r="F450" s="457"/>
      <c r="G450" s="457"/>
      <c r="H450" s="457"/>
      <c r="I450" s="457"/>
      <c r="J450" s="457"/>
      <c r="K450" s="457"/>
      <c r="L450" s="457"/>
      <c r="M450" s="457"/>
      <c r="N450" s="457"/>
      <c r="O450" s="458"/>
      <c r="P450" s="454" t="s">
        <v>43</v>
      </c>
      <c r="Q450" s="455"/>
      <c r="R450" s="455"/>
      <c r="S450" s="455"/>
      <c r="T450" s="455"/>
      <c r="U450" s="455"/>
      <c r="V450" s="456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customHeight="1" x14ac:dyDescent="0.25">
      <c r="A451" s="449" t="s">
        <v>84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4"/>
      <c r="AB451" s="64"/>
      <c r="AC451" s="64"/>
    </row>
    <row r="452" spans="1:68" ht="27" customHeight="1" x14ac:dyDescent="0.25">
      <c r="A452" s="61" t="s">
        <v>571</v>
      </c>
      <c r="B452" s="61" t="s">
        <v>572</v>
      </c>
      <c r="C452" s="35">
        <v>4301051284</v>
      </c>
      <c r="D452" s="450">
        <v>4607091384352</v>
      </c>
      <c r="E452" s="450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customHeight="1" x14ac:dyDescent="0.25">
      <c r="A453" s="61" t="s">
        <v>573</v>
      </c>
      <c r="B453" s="61" t="s">
        <v>574</v>
      </c>
      <c r="C453" s="35">
        <v>4301051431</v>
      </c>
      <c r="D453" s="450">
        <v>4607091389654</v>
      </c>
      <c r="E453" s="450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2"/>
      <c r="R453" s="452"/>
      <c r="S453" s="452"/>
      <c r="T453" s="45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x14ac:dyDescent="0.2">
      <c r="A455" s="457"/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7"/>
      <c r="O455" s="458"/>
      <c r="P455" s="454" t="s">
        <v>43</v>
      </c>
      <c r="Q455" s="455"/>
      <c r="R455" s="455"/>
      <c r="S455" s="455"/>
      <c r="T455" s="455"/>
      <c r="U455" s="455"/>
      <c r="V455" s="456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customHeight="1" x14ac:dyDescent="0.25">
      <c r="A456" s="449" t="s">
        <v>108</v>
      </c>
      <c r="B456" s="449"/>
      <c r="C456" s="449"/>
      <c r="D456" s="449"/>
      <c r="E456" s="449"/>
      <c r="F456" s="449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/>
      <c r="Q456" s="449"/>
      <c r="R456" s="449"/>
      <c r="S456" s="449"/>
      <c r="T456" s="449"/>
      <c r="U456" s="449"/>
      <c r="V456" s="449"/>
      <c r="W456" s="449"/>
      <c r="X456" s="449"/>
      <c r="Y456" s="449"/>
      <c r="Z456" s="449"/>
      <c r="AA456" s="64"/>
      <c r="AB456" s="64"/>
      <c r="AC456" s="64"/>
    </row>
    <row r="457" spans="1:68" ht="27" customHeight="1" x14ac:dyDescent="0.25">
      <c r="A457" s="61" t="s">
        <v>575</v>
      </c>
      <c r="B457" s="61" t="s">
        <v>576</v>
      </c>
      <c r="C457" s="35">
        <v>4301032045</v>
      </c>
      <c r="D457" s="450">
        <v>4680115884335</v>
      </c>
      <c r="E457" s="450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6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customHeight="1" x14ac:dyDescent="0.25">
      <c r="A458" s="61" t="s">
        <v>579</v>
      </c>
      <c r="B458" s="61" t="s">
        <v>580</v>
      </c>
      <c r="C458" s="35">
        <v>4301032047</v>
      </c>
      <c r="D458" s="450">
        <v>4680115884342</v>
      </c>
      <c r="E458" s="45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6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452"/>
      <c r="R458" s="452"/>
      <c r="S458" s="452"/>
      <c r="T458" s="45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581</v>
      </c>
      <c r="B459" s="61" t="s">
        <v>582</v>
      </c>
      <c r="C459" s="35">
        <v>4301170011</v>
      </c>
      <c r="D459" s="450">
        <v>4680115884113</v>
      </c>
      <c r="E459" s="450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6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452"/>
      <c r="R459" s="452"/>
      <c r="S459" s="452"/>
      <c r="T459" s="45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x14ac:dyDescent="0.2">
      <c r="A460" s="457"/>
      <c r="B460" s="457"/>
      <c r="C460" s="457"/>
      <c r="D460" s="457"/>
      <c r="E460" s="457"/>
      <c r="F460" s="457"/>
      <c r="G460" s="457"/>
      <c r="H460" s="457"/>
      <c r="I460" s="457"/>
      <c r="J460" s="457"/>
      <c r="K460" s="457"/>
      <c r="L460" s="457"/>
      <c r="M460" s="457"/>
      <c r="N460" s="457"/>
      <c r="O460" s="458"/>
      <c r="P460" s="454" t="s">
        <v>43</v>
      </c>
      <c r="Q460" s="455"/>
      <c r="R460" s="455"/>
      <c r="S460" s="455"/>
      <c r="T460" s="455"/>
      <c r="U460" s="455"/>
      <c r="V460" s="456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x14ac:dyDescent="0.2">
      <c r="A461" s="457"/>
      <c r="B461" s="457"/>
      <c r="C461" s="457"/>
      <c r="D461" s="457"/>
      <c r="E461" s="457"/>
      <c r="F461" s="457"/>
      <c r="G461" s="457"/>
      <c r="H461" s="457"/>
      <c r="I461" s="457"/>
      <c r="J461" s="457"/>
      <c r="K461" s="457"/>
      <c r="L461" s="457"/>
      <c r="M461" s="457"/>
      <c r="N461" s="457"/>
      <c r="O461" s="458"/>
      <c r="P461" s="454" t="s">
        <v>43</v>
      </c>
      <c r="Q461" s="455"/>
      <c r="R461" s="455"/>
      <c r="S461" s="455"/>
      <c r="T461" s="455"/>
      <c r="U461" s="455"/>
      <c r="V461" s="456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customHeight="1" x14ac:dyDescent="0.25">
      <c r="A462" s="448" t="s">
        <v>583</v>
      </c>
      <c r="B462" s="448"/>
      <c r="C462" s="448"/>
      <c r="D462" s="448"/>
      <c r="E462" s="448"/>
      <c r="F462" s="448"/>
      <c r="G462" s="448"/>
      <c r="H462" s="448"/>
      <c r="I462" s="448"/>
      <c r="J462" s="448"/>
      <c r="K462" s="448"/>
      <c r="L462" s="448"/>
      <c r="M462" s="448"/>
      <c r="N462" s="448"/>
      <c r="O462" s="448"/>
      <c r="P462" s="448"/>
      <c r="Q462" s="448"/>
      <c r="R462" s="448"/>
      <c r="S462" s="448"/>
      <c r="T462" s="448"/>
      <c r="U462" s="448"/>
      <c r="V462" s="448"/>
      <c r="W462" s="448"/>
      <c r="X462" s="448"/>
      <c r="Y462" s="448"/>
      <c r="Z462" s="448"/>
      <c r="AA462" s="63"/>
      <c r="AB462" s="63"/>
      <c r="AC462" s="63"/>
    </row>
    <row r="463" spans="1:68" ht="14.25" customHeight="1" x14ac:dyDescent="0.25">
      <c r="A463" s="449" t="s">
        <v>155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4"/>
      <c r="AB463" s="64"/>
      <c r="AC463" s="64"/>
    </row>
    <row r="464" spans="1:68" ht="27" customHeight="1" x14ac:dyDescent="0.25">
      <c r="A464" s="61" t="s">
        <v>584</v>
      </c>
      <c r="B464" s="61" t="s">
        <v>585</v>
      </c>
      <c r="C464" s="35">
        <v>4301020315</v>
      </c>
      <c r="D464" s="450">
        <v>4607091389364</v>
      </c>
      <c r="E464" s="450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452"/>
      <c r="R464" s="452"/>
      <c r="S464" s="452"/>
      <c r="T464" s="453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8"/>
      <c r="P465" s="454" t="s">
        <v>43</v>
      </c>
      <c r="Q465" s="455"/>
      <c r="R465" s="455"/>
      <c r="S465" s="455"/>
      <c r="T465" s="455"/>
      <c r="U465" s="455"/>
      <c r="V465" s="456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457"/>
      <c r="B466" s="457"/>
      <c r="C466" s="457"/>
      <c r="D466" s="457"/>
      <c r="E466" s="457"/>
      <c r="F466" s="457"/>
      <c r="G466" s="457"/>
      <c r="H466" s="457"/>
      <c r="I466" s="457"/>
      <c r="J466" s="457"/>
      <c r="K466" s="457"/>
      <c r="L466" s="457"/>
      <c r="M466" s="457"/>
      <c r="N466" s="457"/>
      <c r="O466" s="458"/>
      <c r="P466" s="454" t="s">
        <v>43</v>
      </c>
      <c r="Q466" s="455"/>
      <c r="R466" s="455"/>
      <c r="S466" s="455"/>
      <c r="T466" s="455"/>
      <c r="U466" s="455"/>
      <c r="V466" s="456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customHeight="1" x14ac:dyDescent="0.25">
      <c r="A467" s="449" t="s">
        <v>79</v>
      </c>
      <c r="B467" s="449"/>
      <c r="C467" s="449"/>
      <c r="D467" s="449"/>
      <c r="E467" s="449"/>
      <c r="F467" s="449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/>
      <c r="Q467" s="449"/>
      <c r="R467" s="449"/>
      <c r="S467" s="449"/>
      <c r="T467" s="449"/>
      <c r="U467" s="449"/>
      <c r="V467" s="449"/>
      <c r="W467" s="449"/>
      <c r="X467" s="449"/>
      <c r="Y467" s="449"/>
      <c r="Z467" s="449"/>
      <c r="AA467" s="64"/>
      <c r="AB467" s="64"/>
      <c r="AC467" s="64"/>
    </row>
    <row r="468" spans="1:68" ht="27" customHeight="1" x14ac:dyDescent="0.25">
      <c r="A468" s="61" t="s">
        <v>586</v>
      </c>
      <c r="B468" s="61" t="s">
        <v>587</v>
      </c>
      <c r="C468" s="35">
        <v>4301031212</v>
      </c>
      <c r="D468" s="450">
        <v>4607091389739</v>
      </c>
      <c r="E468" s="450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6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452"/>
      <c r="R468" s="452"/>
      <c r="S468" s="452"/>
      <c r="T468" s="45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customHeight="1" x14ac:dyDescent="0.25">
      <c r="A469" s="61" t="s">
        <v>586</v>
      </c>
      <c r="B469" s="61" t="s">
        <v>588</v>
      </c>
      <c r="C469" s="35">
        <v>4301031324</v>
      </c>
      <c r="D469" s="450">
        <v>4607091389739</v>
      </c>
      <c r="E469" s="45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69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452"/>
      <c r="R469" s="452"/>
      <c r="S469" s="452"/>
      <c r="T469" s="45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customHeight="1" x14ac:dyDescent="0.25">
      <c r="A470" s="61" t="s">
        <v>589</v>
      </c>
      <c r="B470" s="61" t="s">
        <v>590</v>
      </c>
      <c r="C470" s="35">
        <v>4301031363</v>
      </c>
      <c r="D470" s="450">
        <v>4607091389425</v>
      </c>
      <c r="E470" s="450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591</v>
      </c>
      <c r="B471" s="61" t="s">
        <v>592</v>
      </c>
      <c r="C471" s="35">
        <v>4301031334</v>
      </c>
      <c r="D471" s="450">
        <v>4680115880771</v>
      </c>
      <c r="E471" s="450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593</v>
      </c>
      <c r="B472" s="61" t="s">
        <v>594</v>
      </c>
      <c r="C472" s="35">
        <v>4301031173</v>
      </c>
      <c r="D472" s="450">
        <v>4607091389500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593</v>
      </c>
      <c r="B473" s="61" t="s">
        <v>595</v>
      </c>
      <c r="C473" s="35">
        <v>4301031327</v>
      </c>
      <c r="D473" s="450">
        <v>4607091389500</v>
      </c>
      <c r="E473" s="45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x14ac:dyDescent="0.2">
      <c r="A474" s="457"/>
      <c r="B474" s="457"/>
      <c r="C474" s="457"/>
      <c r="D474" s="457"/>
      <c r="E474" s="457"/>
      <c r="F474" s="457"/>
      <c r="G474" s="457"/>
      <c r="H474" s="457"/>
      <c r="I474" s="457"/>
      <c r="J474" s="457"/>
      <c r="K474" s="457"/>
      <c r="L474" s="457"/>
      <c r="M474" s="457"/>
      <c r="N474" s="457"/>
      <c r="O474" s="458"/>
      <c r="P474" s="454" t="s">
        <v>43</v>
      </c>
      <c r="Q474" s="455"/>
      <c r="R474" s="455"/>
      <c r="S474" s="455"/>
      <c r="T474" s="455"/>
      <c r="U474" s="455"/>
      <c r="V474" s="456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7"/>
      <c r="B475" s="457"/>
      <c r="C475" s="457"/>
      <c r="D475" s="457"/>
      <c r="E475" s="457"/>
      <c r="F475" s="457"/>
      <c r="G475" s="457"/>
      <c r="H475" s="457"/>
      <c r="I475" s="457"/>
      <c r="J475" s="457"/>
      <c r="K475" s="457"/>
      <c r="L475" s="457"/>
      <c r="M475" s="457"/>
      <c r="N475" s="457"/>
      <c r="O475" s="458"/>
      <c r="P475" s="454" t="s">
        <v>43</v>
      </c>
      <c r="Q475" s="455"/>
      <c r="R475" s="455"/>
      <c r="S475" s="455"/>
      <c r="T475" s="455"/>
      <c r="U475" s="455"/>
      <c r="V475" s="456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customHeight="1" x14ac:dyDescent="0.25">
      <c r="A476" s="449" t="s">
        <v>108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4"/>
      <c r="AB476" s="64"/>
      <c r="AC476" s="64"/>
    </row>
    <row r="477" spans="1:68" ht="27" customHeight="1" x14ac:dyDescent="0.25">
      <c r="A477" s="61" t="s">
        <v>596</v>
      </c>
      <c r="B477" s="61" t="s">
        <v>597</v>
      </c>
      <c r="C477" s="35">
        <v>4301032046</v>
      </c>
      <c r="D477" s="450">
        <v>4680115884359</v>
      </c>
      <c r="E477" s="450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452"/>
      <c r="R477" s="452"/>
      <c r="S477" s="452"/>
      <c r="T477" s="453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customHeight="1" x14ac:dyDescent="0.25">
      <c r="A478" s="61" t="s">
        <v>598</v>
      </c>
      <c r="B478" s="61" t="s">
        <v>599</v>
      </c>
      <c r="C478" s="35">
        <v>4301040358</v>
      </c>
      <c r="D478" s="450">
        <v>4680115884571</v>
      </c>
      <c r="E478" s="450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70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452"/>
      <c r="R478" s="452"/>
      <c r="S478" s="452"/>
      <c r="T478" s="45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7"/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8"/>
      <c r="P479" s="454" t="s">
        <v>43</v>
      </c>
      <c r="Q479" s="455"/>
      <c r="R479" s="455"/>
      <c r="S479" s="455"/>
      <c r="T479" s="455"/>
      <c r="U479" s="455"/>
      <c r="V479" s="456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customHeight="1" x14ac:dyDescent="0.25">
      <c r="A481" s="449" t="s">
        <v>117</v>
      </c>
      <c r="B481" s="449"/>
      <c r="C481" s="449"/>
      <c r="D481" s="449"/>
      <c r="E481" s="449"/>
      <c r="F481" s="449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/>
      <c r="Q481" s="449"/>
      <c r="R481" s="449"/>
      <c r="S481" s="449"/>
      <c r="T481" s="449"/>
      <c r="U481" s="449"/>
      <c r="V481" s="449"/>
      <c r="W481" s="449"/>
      <c r="X481" s="449"/>
      <c r="Y481" s="449"/>
      <c r="Z481" s="449"/>
      <c r="AA481" s="64"/>
      <c r="AB481" s="64"/>
      <c r="AC481" s="64"/>
    </row>
    <row r="482" spans="1:68" ht="27" customHeight="1" x14ac:dyDescent="0.25">
      <c r="A482" s="61" t="s">
        <v>600</v>
      </c>
      <c r="B482" s="61" t="s">
        <v>601</v>
      </c>
      <c r="C482" s="35">
        <v>4301170010</v>
      </c>
      <c r="D482" s="450">
        <v>4680115884090</v>
      </c>
      <c r="E482" s="450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52"/>
      <c r="R482" s="452"/>
      <c r="S482" s="452"/>
      <c r="T482" s="453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7"/>
      <c r="O483" s="458"/>
      <c r="P483" s="454" t="s">
        <v>43</v>
      </c>
      <c r="Q483" s="455"/>
      <c r="R483" s="455"/>
      <c r="S483" s="455"/>
      <c r="T483" s="455"/>
      <c r="U483" s="455"/>
      <c r="V483" s="456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8"/>
      <c r="P484" s="454" t="s">
        <v>43</v>
      </c>
      <c r="Q484" s="455"/>
      <c r="R484" s="455"/>
      <c r="S484" s="455"/>
      <c r="T484" s="455"/>
      <c r="U484" s="455"/>
      <c r="V484" s="456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customHeight="1" x14ac:dyDescent="0.25">
      <c r="A485" s="449" t="s">
        <v>602</v>
      </c>
      <c r="B485" s="449"/>
      <c r="C485" s="449"/>
      <c r="D485" s="449"/>
      <c r="E485" s="449"/>
      <c r="F485" s="449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/>
      <c r="Q485" s="449"/>
      <c r="R485" s="449"/>
      <c r="S485" s="449"/>
      <c r="T485" s="449"/>
      <c r="U485" s="449"/>
      <c r="V485" s="449"/>
      <c r="W485" s="449"/>
      <c r="X485" s="449"/>
      <c r="Y485" s="449"/>
      <c r="Z485" s="449"/>
      <c r="AA485" s="64"/>
      <c r="AB485" s="64"/>
      <c r="AC485" s="64"/>
    </row>
    <row r="486" spans="1:68" ht="27" customHeight="1" x14ac:dyDescent="0.25">
      <c r="A486" s="61" t="s">
        <v>603</v>
      </c>
      <c r="B486" s="61" t="s">
        <v>604</v>
      </c>
      <c r="C486" s="35">
        <v>4301040357</v>
      </c>
      <c r="D486" s="450">
        <v>4680115884564</v>
      </c>
      <c r="E486" s="450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7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customHeight="1" x14ac:dyDescent="0.25">
      <c r="A489" s="448" t="s">
        <v>605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customHeight="1" x14ac:dyDescent="0.25">
      <c r="A490" s="449" t="s">
        <v>79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customHeight="1" x14ac:dyDescent="0.25">
      <c r="A491" s="61" t="s">
        <v>606</v>
      </c>
      <c r="B491" s="61" t="s">
        <v>607</v>
      </c>
      <c r="C491" s="35">
        <v>4301031294</v>
      </c>
      <c r="D491" s="450">
        <v>4680115885189</v>
      </c>
      <c r="E491" s="450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customHeight="1" x14ac:dyDescent="0.25">
      <c r="A492" s="61" t="s">
        <v>608</v>
      </c>
      <c r="B492" s="61" t="s">
        <v>609</v>
      </c>
      <c r="C492" s="35">
        <v>4301031293</v>
      </c>
      <c r="D492" s="450">
        <v>4680115885172</v>
      </c>
      <c r="E492" s="450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452"/>
      <c r="R492" s="452"/>
      <c r="S492" s="452"/>
      <c r="T492" s="45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610</v>
      </c>
      <c r="B493" s="61" t="s">
        <v>611</v>
      </c>
      <c r="C493" s="35">
        <v>4301031291</v>
      </c>
      <c r="D493" s="450">
        <v>4680115885110</v>
      </c>
      <c r="E493" s="450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452"/>
      <c r="R493" s="452"/>
      <c r="S493" s="452"/>
      <c r="T493" s="45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457"/>
      <c r="B494" s="457"/>
      <c r="C494" s="457"/>
      <c r="D494" s="457"/>
      <c r="E494" s="457"/>
      <c r="F494" s="457"/>
      <c r="G494" s="457"/>
      <c r="H494" s="457"/>
      <c r="I494" s="457"/>
      <c r="J494" s="457"/>
      <c r="K494" s="457"/>
      <c r="L494" s="457"/>
      <c r="M494" s="457"/>
      <c r="N494" s="457"/>
      <c r="O494" s="458"/>
      <c r="P494" s="454" t="s">
        <v>43</v>
      </c>
      <c r="Q494" s="455"/>
      <c r="R494" s="455"/>
      <c r="S494" s="455"/>
      <c r="T494" s="455"/>
      <c r="U494" s="455"/>
      <c r="V494" s="456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x14ac:dyDescent="0.2">
      <c r="A495" s="457"/>
      <c r="B495" s="457"/>
      <c r="C495" s="457"/>
      <c r="D495" s="457"/>
      <c r="E495" s="457"/>
      <c r="F495" s="457"/>
      <c r="G495" s="457"/>
      <c r="H495" s="457"/>
      <c r="I495" s="457"/>
      <c r="J495" s="457"/>
      <c r="K495" s="457"/>
      <c r="L495" s="457"/>
      <c r="M495" s="457"/>
      <c r="N495" s="457"/>
      <c r="O495" s="458"/>
      <c r="P495" s="454" t="s">
        <v>43</v>
      </c>
      <c r="Q495" s="455"/>
      <c r="R495" s="455"/>
      <c r="S495" s="455"/>
      <c r="T495" s="455"/>
      <c r="U495" s="455"/>
      <c r="V495" s="456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customHeight="1" x14ac:dyDescent="0.25">
      <c r="A496" s="448" t="s">
        <v>612</v>
      </c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48"/>
      <c r="R496" s="448"/>
      <c r="S496" s="448"/>
      <c r="T496" s="448"/>
      <c r="U496" s="448"/>
      <c r="V496" s="448"/>
      <c r="W496" s="448"/>
      <c r="X496" s="448"/>
      <c r="Y496" s="448"/>
      <c r="Z496" s="448"/>
      <c r="AA496" s="63"/>
      <c r="AB496" s="63"/>
      <c r="AC496" s="63"/>
    </row>
    <row r="497" spans="1:68" ht="14.25" customHeight="1" x14ac:dyDescent="0.25">
      <c r="A497" s="449" t="s">
        <v>79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4"/>
      <c r="AB497" s="64"/>
      <c r="AC497" s="64"/>
    </row>
    <row r="498" spans="1:68" ht="27" customHeight="1" x14ac:dyDescent="0.25">
      <c r="A498" s="61" t="s">
        <v>613</v>
      </c>
      <c r="B498" s="61" t="s">
        <v>614</v>
      </c>
      <c r="C498" s="35">
        <v>4301031365</v>
      </c>
      <c r="D498" s="450">
        <v>4680115885738</v>
      </c>
      <c r="E498" s="450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711" t="s">
        <v>615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customHeight="1" x14ac:dyDescent="0.25">
      <c r="A499" s="61" t="s">
        <v>616</v>
      </c>
      <c r="B499" s="61" t="s">
        <v>617</v>
      </c>
      <c r="C499" s="35">
        <v>4301031261</v>
      </c>
      <c r="D499" s="450">
        <v>4680115885103</v>
      </c>
      <c r="E499" s="450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x14ac:dyDescent="0.2">
      <c r="A500" s="457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8"/>
      <c r="P500" s="454" t="s">
        <v>43</v>
      </c>
      <c r="Q500" s="455"/>
      <c r="R500" s="455"/>
      <c r="S500" s="455"/>
      <c r="T500" s="455"/>
      <c r="U500" s="455"/>
      <c r="V500" s="456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x14ac:dyDescent="0.2">
      <c r="A501" s="457"/>
      <c r="B501" s="457"/>
      <c r="C501" s="457"/>
      <c r="D501" s="457"/>
      <c r="E501" s="457"/>
      <c r="F501" s="457"/>
      <c r="G501" s="457"/>
      <c r="H501" s="457"/>
      <c r="I501" s="457"/>
      <c r="J501" s="457"/>
      <c r="K501" s="457"/>
      <c r="L501" s="457"/>
      <c r="M501" s="457"/>
      <c r="N501" s="457"/>
      <c r="O501" s="458"/>
      <c r="P501" s="454" t="s">
        <v>43</v>
      </c>
      <c r="Q501" s="455"/>
      <c r="R501" s="455"/>
      <c r="S501" s="455"/>
      <c r="T501" s="455"/>
      <c r="U501" s="455"/>
      <c r="V501" s="456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customHeight="1" x14ac:dyDescent="0.25">
      <c r="A502" s="449" t="s">
        <v>177</v>
      </c>
      <c r="B502" s="449"/>
      <c r="C502" s="449"/>
      <c r="D502" s="449"/>
      <c r="E502" s="449"/>
      <c r="F502" s="449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/>
      <c r="Q502" s="449"/>
      <c r="R502" s="449"/>
      <c r="S502" s="449"/>
      <c r="T502" s="449"/>
      <c r="U502" s="449"/>
      <c r="V502" s="449"/>
      <c r="W502" s="449"/>
      <c r="X502" s="449"/>
      <c r="Y502" s="449"/>
      <c r="Z502" s="449"/>
      <c r="AA502" s="64"/>
      <c r="AB502" s="64"/>
      <c r="AC502" s="64"/>
    </row>
    <row r="503" spans="1:68" ht="27" customHeight="1" x14ac:dyDescent="0.25">
      <c r="A503" s="61" t="s">
        <v>618</v>
      </c>
      <c r="B503" s="61" t="s">
        <v>619</v>
      </c>
      <c r="C503" s="35">
        <v>4301060412</v>
      </c>
      <c r="D503" s="450">
        <v>4680115885509</v>
      </c>
      <c r="E503" s="450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7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7"/>
      <c r="O504" s="458"/>
      <c r="P504" s="454" t="s">
        <v>43</v>
      </c>
      <c r="Q504" s="455"/>
      <c r="R504" s="455"/>
      <c r="S504" s="455"/>
      <c r="T504" s="455"/>
      <c r="U504" s="455"/>
      <c r="V504" s="456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customHeight="1" x14ac:dyDescent="0.2">
      <c r="A506" s="447" t="s">
        <v>620</v>
      </c>
      <c r="B506" s="447"/>
      <c r="C506" s="447"/>
      <c r="D506" s="447"/>
      <c r="E506" s="447"/>
      <c r="F506" s="447"/>
      <c r="G506" s="447"/>
      <c r="H506" s="447"/>
      <c r="I506" s="447"/>
      <c r="J506" s="447"/>
      <c r="K506" s="447"/>
      <c r="L506" s="447"/>
      <c r="M506" s="447"/>
      <c r="N506" s="447"/>
      <c r="O506" s="447"/>
      <c r="P506" s="447"/>
      <c r="Q506" s="447"/>
      <c r="R506" s="447"/>
      <c r="S506" s="447"/>
      <c r="T506" s="447"/>
      <c r="U506" s="447"/>
      <c r="V506" s="447"/>
      <c r="W506" s="447"/>
      <c r="X506" s="447"/>
      <c r="Y506" s="447"/>
      <c r="Z506" s="447"/>
      <c r="AA506" s="53"/>
      <c r="AB506" s="53"/>
      <c r="AC506" s="53"/>
    </row>
    <row r="507" spans="1:68" ht="16.5" customHeight="1" x14ac:dyDescent="0.25">
      <c r="A507" s="448" t="s">
        <v>620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63"/>
      <c r="AB507" s="63"/>
      <c r="AC507" s="63"/>
    </row>
    <row r="508" spans="1:68" ht="14.25" customHeight="1" x14ac:dyDescent="0.25">
      <c r="A508" s="449" t="s">
        <v>122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4"/>
      <c r="AB508" s="64"/>
      <c r="AC508" s="64"/>
    </row>
    <row r="509" spans="1:68" ht="27" customHeight="1" x14ac:dyDescent="0.25">
      <c r="A509" s="61" t="s">
        <v>621</v>
      </c>
      <c r="B509" s="61" t="s">
        <v>622</v>
      </c>
      <c r="C509" s="35">
        <v>4301011795</v>
      </c>
      <c r="D509" s="450">
        <v>4607091389067</v>
      </c>
      <c r="E509" s="450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7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customHeight="1" x14ac:dyDescent="0.25">
      <c r="A510" s="61" t="s">
        <v>623</v>
      </c>
      <c r="B510" s="61" t="s">
        <v>624</v>
      </c>
      <c r="C510" s="35">
        <v>4301011961</v>
      </c>
      <c r="D510" s="450">
        <v>4680115885271</v>
      </c>
      <c r="E510" s="45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7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452"/>
      <c r="R510" s="452"/>
      <c r="S510" s="452"/>
      <c r="T510" s="45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customHeight="1" x14ac:dyDescent="0.25">
      <c r="A511" s="61" t="s">
        <v>625</v>
      </c>
      <c r="B511" s="61" t="s">
        <v>626</v>
      </c>
      <c r="C511" s="35">
        <v>4301011774</v>
      </c>
      <c r="D511" s="450">
        <v>4680115884502</v>
      </c>
      <c r="E511" s="45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7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452"/>
      <c r="R511" s="452"/>
      <c r="S511" s="452"/>
      <c r="T511" s="45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customHeight="1" x14ac:dyDescent="0.25">
      <c r="A512" s="61" t="s">
        <v>627</v>
      </c>
      <c r="B512" s="61" t="s">
        <v>628</v>
      </c>
      <c r="C512" s="35">
        <v>4301011771</v>
      </c>
      <c r="D512" s="450">
        <v>4607091389104</v>
      </c>
      <c r="E512" s="45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7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452"/>
      <c r="R512" s="452"/>
      <c r="S512" s="452"/>
      <c r="T512" s="45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customHeight="1" x14ac:dyDescent="0.25">
      <c r="A513" s="61" t="s">
        <v>629</v>
      </c>
      <c r="B513" s="61" t="s">
        <v>630</v>
      </c>
      <c r="C513" s="35">
        <v>4301011799</v>
      </c>
      <c r="D513" s="450">
        <v>4680115884519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customHeight="1" x14ac:dyDescent="0.25">
      <c r="A514" s="61" t="s">
        <v>631</v>
      </c>
      <c r="B514" s="61" t="s">
        <v>632</v>
      </c>
      <c r="C514" s="35">
        <v>4301011376</v>
      </c>
      <c r="D514" s="450">
        <v>4680115885226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633</v>
      </c>
      <c r="B515" s="61" t="s">
        <v>634</v>
      </c>
      <c r="C515" s="35">
        <v>4301011778</v>
      </c>
      <c r="D515" s="450">
        <v>4680115880603</v>
      </c>
      <c r="E515" s="450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7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635</v>
      </c>
      <c r="B516" s="61" t="s">
        <v>636</v>
      </c>
      <c r="C516" s="35">
        <v>4301011190</v>
      </c>
      <c r="D516" s="450">
        <v>4607091389098</v>
      </c>
      <c r="E516" s="450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637</v>
      </c>
      <c r="B517" s="61" t="s">
        <v>638</v>
      </c>
      <c r="C517" s="35">
        <v>4301011784</v>
      </c>
      <c r="D517" s="450">
        <v>4607091389982</v>
      </c>
      <c r="E517" s="450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7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x14ac:dyDescent="0.2">
      <c r="A518" s="457"/>
      <c r="B518" s="457"/>
      <c r="C518" s="457"/>
      <c r="D518" s="457"/>
      <c r="E518" s="457"/>
      <c r="F518" s="457"/>
      <c r="G518" s="457"/>
      <c r="H518" s="457"/>
      <c r="I518" s="457"/>
      <c r="J518" s="457"/>
      <c r="K518" s="457"/>
      <c r="L518" s="457"/>
      <c r="M518" s="457"/>
      <c r="N518" s="457"/>
      <c r="O518" s="458"/>
      <c r="P518" s="454" t="s">
        <v>43</v>
      </c>
      <c r="Q518" s="455"/>
      <c r="R518" s="455"/>
      <c r="S518" s="455"/>
      <c r="T518" s="455"/>
      <c r="U518" s="455"/>
      <c r="V518" s="456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customHeight="1" x14ac:dyDescent="0.25">
      <c r="A520" s="449" t="s">
        <v>155</v>
      </c>
      <c r="B520" s="449"/>
      <c r="C520" s="449"/>
      <c r="D520" s="449"/>
      <c r="E520" s="449"/>
      <c r="F520" s="449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/>
      <c r="Q520" s="449"/>
      <c r="R520" s="449"/>
      <c r="S520" s="449"/>
      <c r="T520" s="449"/>
      <c r="U520" s="449"/>
      <c r="V520" s="449"/>
      <c r="W520" s="449"/>
      <c r="X520" s="449"/>
      <c r="Y520" s="449"/>
      <c r="Z520" s="449"/>
      <c r="AA520" s="64"/>
      <c r="AB520" s="64"/>
      <c r="AC520" s="64"/>
    </row>
    <row r="521" spans="1:68" ht="16.5" customHeight="1" x14ac:dyDescent="0.25">
      <c r="A521" s="61" t="s">
        <v>639</v>
      </c>
      <c r="B521" s="61" t="s">
        <v>640</v>
      </c>
      <c r="C521" s="35">
        <v>4301020222</v>
      </c>
      <c r="D521" s="450">
        <v>4607091388930</v>
      </c>
      <c r="E521" s="450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452"/>
      <c r="R521" s="452"/>
      <c r="S521" s="452"/>
      <c r="T521" s="453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customHeight="1" x14ac:dyDescent="0.25">
      <c r="A522" s="61" t="s">
        <v>641</v>
      </c>
      <c r="B522" s="61" t="s">
        <v>642</v>
      </c>
      <c r="C522" s="35">
        <v>4301020206</v>
      </c>
      <c r="D522" s="450">
        <v>4680115880054</v>
      </c>
      <c r="E522" s="450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7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x14ac:dyDescent="0.2">
      <c r="A523" s="457"/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8"/>
      <c r="P523" s="454" t="s">
        <v>43</v>
      </c>
      <c r="Q523" s="455"/>
      <c r="R523" s="455"/>
      <c r="S523" s="455"/>
      <c r="T523" s="455"/>
      <c r="U523" s="455"/>
      <c r="V523" s="456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x14ac:dyDescent="0.2">
      <c r="A524" s="457"/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8"/>
      <c r="P524" s="454" t="s">
        <v>43</v>
      </c>
      <c r="Q524" s="455"/>
      <c r="R524" s="455"/>
      <c r="S524" s="455"/>
      <c r="T524" s="455"/>
      <c r="U524" s="455"/>
      <c r="V524" s="456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customHeight="1" x14ac:dyDescent="0.25">
      <c r="A525" s="449" t="s">
        <v>79</v>
      </c>
      <c r="B525" s="449"/>
      <c r="C525" s="449"/>
      <c r="D525" s="449"/>
      <c r="E525" s="449"/>
      <c r="F525" s="449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/>
      <c r="Q525" s="449"/>
      <c r="R525" s="449"/>
      <c r="S525" s="449"/>
      <c r="T525" s="449"/>
      <c r="U525" s="449"/>
      <c r="V525" s="449"/>
      <c r="W525" s="449"/>
      <c r="X525" s="449"/>
      <c r="Y525" s="449"/>
      <c r="Z525" s="449"/>
      <c r="AA525" s="64"/>
      <c r="AB525" s="64"/>
      <c r="AC525" s="64"/>
    </row>
    <row r="526" spans="1:68" ht="27" customHeight="1" x14ac:dyDescent="0.25">
      <c r="A526" s="61" t="s">
        <v>643</v>
      </c>
      <c r="B526" s="61" t="s">
        <v>644</v>
      </c>
      <c r="C526" s="35">
        <v>4301031252</v>
      </c>
      <c r="D526" s="450">
        <v>4680115883116</v>
      </c>
      <c r="E526" s="450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7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452"/>
      <c r="R526" s="452"/>
      <c r="S526" s="452"/>
      <c r="T526" s="45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customHeight="1" x14ac:dyDescent="0.25">
      <c r="A527" s="61" t="s">
        <v>645</v>
      </c>
      <c r="B527" s="61" t="s">
        <v>646</v>
      </c>
      <c r="C527" s="35">
        <v>4301031248</v>
      </c>
      <c r="D527" s="450">
        <v>4680115883093</v>
      </c>
      <c r="E527" s="45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7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452"/>
      <c r="R527" s="452"/>
      <c r="S527" s="452"/>
      <c r="T527" s="45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customHeight="1" x14ac:dyDescent="0.25">
      <c r="A528" s="61" t="s">
        <v>647</v>
      </c>
      <c r="B528" s="61" t="s">
        <v>648</v>
      </c>
      <c r="C528" s="35">
        <v>4301031250</v>
      </c>
      <c r="D528" s="450">
        <v>4680115883109</v>
      </c>
      <c r="E528" s="45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7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649</v>
      </c>
      <c r="B529" s="61" t="s">
        <v>650</v>
      </c>
      <c r="C529" s="35">
        <v>4301031249</v>
      </c>
      <c r="D529" s="450">
        <v>4680115882072</v>
      </c>
      <c r="E529" s="450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7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452"/>
      <c r="R529" s="452"/>
      <c r="S529" s="452"/>
      <c r="T529" s="45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651</v>
      </c>
      <c r="B530" s="61" t="s">
        <v>652</v>
      </c>
      <c r="C530" s="35">
        <v>4301031251</v>
      </c>
      <c r="D530" s="450">
        <v>4680115882102</v>
      </c>
      <c r="E530" s="450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7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452"/>
      <c r="R530" s="452"/>
      <c r="S530" s="452"/>
      <c r="T530" s="45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653</v>
      </c>
      <c r="B531" s="61" t="s">
        <v>654</v>
      </c>
      <c r="C531" s="35">
        <v>4301031253</v>
      </c>
      <c r="D531" s="450">
        <v>4680115882096</v>
      </c>
      <c r="E531" s="45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452"/>
      <c r="R531" s="452"/>
      <c r="S531" s="452"/>
      <c r="T531" s="45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x14ac:dyDescent="0.2">
      <c r="A532" s="457"/>
      <c r="B532" s="457"/>
      <c r="C532" s="457"/>
      <c r="D532" s="457"/>
      <c r="E532" s="457"/>
      <c r="F532" s="457"/>
      <c r="G532" s="457"/>
      <c r="H532" s="457"/>
      <c r="I532" s="457"/>
      <c r="J532" s="457"/>
      <c r="K532" s="457"/>
      <c r="L532" s="457"/>
      <c r="M532" s="457"/>
      <c r="N532" s="457"/>
      <c r="O532" s="458"/>
      <c r="P532" s="454" t="s">
        <v>43</v>
      </c>
      <c r="Q532" s="455"/>
      <c r="R532" s="455"/>
      <c r="S532" s="455"/>
      <c r="T532" s="455"/>
      <c r="U532" s="455"/>
      <c r="V532" s="456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x14ac:dyDescent="0.2">
      <c r="A533" s="457"/>
      <c r="B533" s="457"/>
      <c r="C533" s="457"/>
      <c r="D533" s="457"/>
      <c r="E533" s="457"/>
      <c r="F533" s="457"/>
      <c r="G533" s="457"/>
      <c r="H533" s="457"/>
      <c r="I533" s="457"/>
      <c r="J533" s="457"/>
      <c r="K533" s="457"/>
      <c r="L533" s="457"/>
      <c r="M533" s="457"/>
      <c r="N533" s="457"/>
      <c r="O533" s="458"/>
      <c r="P533" s="454" t="s">
        <v>43</v>
      </c>
      <c r="Q533" s="455"/>
      <c r="R533" s="455"/>
      <c r="S533" s="455"/>
      <c r="T533" s="455"/>
      <c r="U533" s="455"/>
      <c r="V533" s="456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customHeight="1" x14ac:dyDescent="0.25">
      <c r="A534" s="449" t="s">
        <v>84</v>
      </c>
      <c r="B534" s="449"/>
      <c r="C534" s="449"/>
      <c r="D534" s="449"/>
      <c r="E534" s="449"/>
      <c r="F534" s="449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/>
      <c r="Q534" s="449"/>
      <c r="R534" s="449"/>
      <c r="S534" s="449"/>
      <c r="T534" s="449"/>
      <c r="U534" s="449"/>
      <c r="V534" s="449"/>
      <c r="W534" s="449"/>
      <c r="X534" s="449"/>
      <c r="Y534" s="449"/>
      <c r="Z534" s="449"/>
      <c r="AA534" s="64"/>
      <c r="AB534" s="64"/>
      <c r="AC534" s="64"/>
    </row>
    <row r="535" spans="1:68" ht="16.5" customHeight="1" x14ac:dyDescent="0.25">
      <c r="A535" s="61" t="s">
        <v>655</v>
      </c>
      <c r="B535" s="61" t="s">
        <v>656</v>
      </c>
      <c r="C535" s="35">
        <v>4301051230</v>
      </c>
      <c r="D535" s="450">
        <v>4607091383409</v>
      </c>
      <c r="E535" s="450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7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customHeight="1" x14ac:dyDescent="0.25">
      <c r="A536" s="61" t="s">
        <v>657</v>
      </c>
      <c r="B536" s="61" t="s">
        <v>658</v>
      </c>
      <c r="C536" s="35">
        <v>4301051231</v>
      </c>
      <c r="D536" s="450">
        <v>4607091383416</v>
      </c>
      <c r="E536" s="45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7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customHeight="1" x14ac:dyDescent="0.25">
      <c r="A537" s="61" t="s">
        <v>659</v>
      </c>
      <c r="B537" s="61" t="s">
        <v>660</v>
      </c>
      <c r="C537" s="35">
        <v>4301051058</v>
      </c>
      <c r="D537" s="450">
        <v>4680115883536</v>
      </c>
      <c r="E537" s="450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x14ac:dyDescent="0.2">
      <c r="A538" s="457"/>
      <c r="B538" s="457"/>
      <c r="C538" s="457"/>
      <c r="D538" s="457"/>
      <c r="E538" s="457"/>
      <c r="F538" s="457"/>
      <c r="G538" s="457"/>
      <c r="H538" s="457"/>
      <c r="I538" s="457"/>
      <c r="J538" s="457"/>
      <c r="K538" s="457"/>
      <c r="L538" s="457"/>
      <c r="M538" s="457"/>
      <c r="N538" s="457"/>
      <c r="O538" s="458"/>
      <c r="P538" s="454" t="s">
        <v>43</v>
      </c>
      <c r="Q538" s="455"/>
      <c r="R538" s="455"/>
      <c r="S538" s="455"/>
      <c r="T538" s="455"/>
      <c r="U538" s="455"/>
      <c r="V538" s="456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x14ac:dyDescent="0.2">
      <c r="A539" s="457"/>
      <c r="B539" s="457"/>
      <c r="C539" s="457"/>
      <c r="D539" s="457"/>
      <c r="E539" s="457"/>
      <c r="F539" s="457"/>
      <c r="G539" s="457"/>
      <c r="H539" s="457"/>
      <c r="I539" s="457"/>
      <c r="J539" s="457"/>
      <c r="K539" s="457"/>
      <c r="L539" s="457"/>
      <c r="M539" s="457"/>
      <c r="N539" s="457"/>
      <c r="O539" s="458"/>
      <c r="P539" s="454" t="s">
        <v>43</v>
      </c>
      <c r="Q539" s="455"/>
      <c r="R539" s="455"/>
      <c r="S539" s="455"/>
      <c r="T539" s="455"/>
      <c r="U539" s="455"/>
      <c r="V539" s="456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customHeight="1" x14ac:dyDescent="0.25">
      <c r="A540" s="449" t="s">
        <v>177</v>
      </c>
      <c r="B540" s="449"/>
      <c r="C540" s="449"/>
      <c r="D540" s="449"/>
      <c r="E540" s="449"/>
      <c r="F540" s="449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/>
      <c r="Q540" s="449"/>
      <c r="R540" s="449"/>
      <c r="S540" s="449"/>
      <c r="T540" s="449"/>
      <c r="U540" s="449"/>
      <c r="V540" s="449"/>
      <c r="W540" s="449"/>
      <c r="X540" s="449"/>
      <c r="Y540" s="449"/>
      <c r="Z540" s="449"/>
      <c r="AA540" s="64"/>
      <c r="AB540" s="64"/>
      <c r="AC540" s="64"/>
    </row>
    <row r="541" spans="1:68" ht="16.5" customHeight="1" x14ac:dyDescent="0.25">
      <c r="A541" s="61" t="s">
        <v>661</v>
      </c>
      <c r="B541" s="61" t="s">
        <v>662</v>
      </c>
      <c r="C541" s="35">
        <v>4301060363</v>
      </c>
      <c r="D541" s="450">
        <v>4680115885035</v>
      </c>
      <c r="E541" s="450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452"/>
      <c r="R541" s="452"/>
      <c r="S541" s="452"/>
      <c r="T541" s="45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8"/>
      <c r="P543" s="454" t="s">
        <v>43</v>
      </c>
      <c r="Q543" s="455"/>
      <c r="R543" s="455"/>
      <c r="S543" s="455"/>
      <c r="T543" s="455"/>
      <c r="U543" s="455"/>
      <c r="V543" s="456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customHeight="1" x14ac:dyDescent="0.2">
      <c r="A544" s="447" t="s">
        <v>663</v>
      </c>
      <c r="B544" s="447"/>
      <c r="C544" s="447"/>
      <c r="D544" s="447"/>
      <c r="E544" s="447"/>
      <c r="F544" s="447"/>
      <c r="G544" s="447"/>
      <c r="H544" s="447"/>
      <c r="I544" s="447"/>
      <c r="J544" s="447"/>
      <c r="K544" s="447"/>
      <c r="L544" s="447"/>
      <c r="M544" s="447"/>
      <c r="N544" s="447"/>
      <c r="O544" s="447"/>
      <c r="P544" s="447"/>
      <c r="Q544" s="447"/>
      <c r="R544" s="447"/>
      <c r="S544" s="447"/>
      <c r="T544" s="447"/>
      <c r="U544" s="447"/>
      <c r="V544" s="447"/>
      <c r="W544" s="447"/>
      <c r="X544" s="447"/>
      <c r="Y544" s="447"/>
      <c r="Z544" s="447"/>
      <c r="AA544" s="53"/>
      <c r="AB544" s="53"/>
      <c r="AC544" s="53"/>
    </row>
    <row r="545" spans="1:68" ht="16.5" customHeight="1" x14ac:dyDescent="0.25">
      <c r="A545" s="448" t="s">
        <v>663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63"/>
      <c r="AB545" s="63"/>
      <c r="AC545" s="63"/>
    </row>
    <row r="546" spans="1:68" ht="14.25" customHeight="1" x14ac:dyDescent="0.25">
      <c r="A546" s="449" t="s">
        <v>122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4"/>
      <c r="AB546" s="64"/>
      <c r="AC546" s="64"/>
    </row>
    <row r="547" spans="1:68" ht="27" customHeight="1" x14ac:dyDescent="0.25">
      <c r="A547" s="61" t="s">
        <v>664</v>
      </c>
      <c r="B547" s="61" t="s">
        <v>665</v>
      </c>
      <c r="C547" s="35">
        <v>4301011763</v>
      </c>
      <c r="D547" s="450">
        <v>4640242181011</v>
      </c>
      <c r="E547" s="450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735" t="s">
        <v>666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customHeight="1" x14ac:dyDescent="0.25">
      <c r="A548" s="61" t="s">
        <v>667</v>
      </c>
      <c r="B548" s="61" t="s">
        <v>668</v>
      </c>
      <c r="C548" s="35">
        <v>4301011585</v>
      </c>
      <c r="D548" s="450">
        <v>4640242180441</v>
      </c>
      <c r="E548" s="450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736" t="s">
        <v>669</v>
      </c>
      <c r="Q548" s="452"/>
      <c r="R548" s="452"/>
      <c r="S548" s="452"/>
      <c r="T548" s="45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customHeight="1" x14ac:dyDescent="0.25">
      <c r="A549" s="61" t="s">
        <v>670</v>
      </c>
      <c r="B549" s="61" t="s">
        <v>671</v>
      </c>
      <c r="C549" s="35">
        <v>4301011584</v>
      </c>
      <c r="D549" s="450">
        <v>4640242180564</v>
      </c>
      <c r="E549" s="45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737" t="s">
        <v>672</v>
      </c>
      <c r="Q549" s="452"/>
      <c r="R549" s="452"/>
      <c r="S549" s="452"/>
      <c r="T549" s="45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673</v>
      </c>
      <c r="B550" s="61" t="s">
        <v>674</v>
      </c>
      <c r="C550" s="35">
        <v>4301011762</v>
      </c>
      <c r="D550" s="450">
        <v>4640242180922</v>
      </c>
      <c r="E550" s="450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738" t="s">
        <v>675</v>
      </c>
      <c r="Q550" s="452"/>
      <c r="R550" s="452"/>
      <c r="S550" s="452"/>
      <c r="T550" s="45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676</v>
      </c>
      <c r="B551" s="61" t="s">
        <v>677</v>
      </c>
      <c r="C551" s="35">
        <v>4301011764</v>
      </c>
      <c r="D551" s="450">
        <v>4640242181189</v>
      </c>
      <c r="E551" s="450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739" t="s">
        <v>678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679</v>
      </c>
      <c r="B552" s="61" t="s">
        <v>680</v>
      </c>
      <c r="C552" s="35">
        <v>4301011551</v>
      </c>
      <c r="D552" s="450">
        <v>4640242180038</v>
      </c>
      <c r="E552" s="45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740" t="s">
        <v>681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682</v>
      </c>
      <c r="B553" s="61" t="s">
        <v>683</v>
      </c>
      <c r="C553" s="35">
        <v>4301011765</v>
      </c>
      <c r="D553" s="450">
        <v>4640242181172</v>
      </c>
      <c r="E553" s="45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741" t="s">
        <v>684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457"/>
      <c r="O554" s="458"/>
      <c r="P554" s="454" t="s">
        <v>43</v>
      </c>
      <c r="Q554" s="455"/>
      <c r="R554" s="455"/>
      <c r="S554" s="455"/>
      <c r="T554" s="455"/>
      <c r="U554" s="455"/>
      <c r="V554" s="456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457"/>
      <c r="O555" s="458"/>
      <c r="P555" s="454" t="s">
        <v>43</v>
      </c>
      <c r="Q555" s="455"/>
      <c r="R555" s="455"/>
      <c r="S555" s="455"/>
      <c r="T555" s="455"/>
      <c r="U555" s="455"/>
      <c r="V555" s="456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customHeight="1" x14ac:dyDescent="0.25">
      <c r="A556" s="449" t="s">
        <v>155</v>
      </c>
      <c r="B556" s="449"/>
      <c r="C556" s="449"/>
      <c r="D556" s="449"/>
      <c r="E556" s="449"/>
      <c r="F556" s="449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/>
      <c r="Q556" s="449"/>
      <c r="R556" s="449"/>
      <c r="S556" s="449"/>
      <c r="T556" s="449"/>
      <c r="U556" s="449"/>
      <c r="V556" s="449"/>
      <c r="W556" s="449"/>
      <c r="X556" s="449"/>
      <c r="Y556" s="449"/>
      <c r="Z556" s="449"/>
      <c r="AA556" s="64"/>
      <c r="AB556" s="64"/>
      <c r="AC556" s="64"/>
    </row>
    <row r="557" spans="1:68" ht="16.5" customHeight="1" x14ac:dyDescent="0.25">
      <c r="A557" s="61" t="s">
        <v>685</v>
      </c>
      <c r="B557" s="61" t="s">
        <v>686</v>
      </c>
      <c r="C557" s="35">
        <v>4301020269</v>
      </c>
      <c r="D557" s="450">
        <v>4640242180519</v>
      </c>
      <c r="E557" s="450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742" t="s">
        <v>687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688</v>
      </c>
      <c r="B558" s="61" t="s">
        <v>689</v>
      </c>
      <c r="C558" s="35">
        <v>4301020260</v>
      </c>
      <c r="D558" s="450">
        <v>4640242180526</v>
      </c>
      <c r="E558" s="450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743" t="s">
        <v>690</v>
      </c>
      <c r="Q558" s="452"/>
      <c r="R558" s="452"/>
      <c r="S558" s="452"/>
      <c r="T558" s="45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691</v>
      </c>
      <c r="B559" s="61" t="s">
        <v>692</v>
      </c>
      <c r="C559" s="35">
        <v>4301020309</v>
      </c>
      <c r="D559" s="450">
        <v>4640242180090</v>
      </c>
      <c r="E559" s="450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744" t="s">
        <v>693</v>
      </c>
      <c r="Q559" s="452"/>
      <c r="R559" s="452"/>
      <c r="S559" s="452"/>
      <c r="T559" s="45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694</v>
      </c>
      <c r="B560" s="61" t="s">
        <v>695</v>
      </c>
      <c r="C560" s="35">
        <v>4301020295</v>
      </c>
      <c r="D560" s="450">
        <v>4640242181363</v>
      </c>
      <c r="E560" s="450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745" t="s">
        <v>696</v>
      </c>
      <c r="Q560" s="452"/>
      <c r="R560" s="452"/>
      <c r="S560" s="452"/>
      <c r="T560" s="45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x14ac:dyDescent="0.2">
      <c r="A561" s="457"/>
      <c r="B561" s="457"/>
      <c r="C561" s="457"/>
      <c r="D561" s="457"/>
      <c r="E561" s="457"/>
      <c r="F561" s="457"/>
      <c r="G561" s="457"/>
      <c r="H561" s="457"/>
      <c r="I561" s="457"/>
      <c r="J561" s="457"/>
      <c r="K561" s="457"/>
      <c r="L561" s="457"/>
      <c r="M561" s="457"/>
      <c r="N561" s="457"/>
      <c r="O561" s="458"/>
      <c r="P561" s="454" t="s">
        <v>43</v>
      </c>
      <c r="Q561" s="455"/>
      <c r="R561" s="455"/>
      <c r="S561" s="455"/>
      <c r="T561" s="455"/>
      <c r="U561" s="455"/>
      <c r="V561" s="456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x14ac:dyDescent="0.2">
      <c r="A562" s="457"/>
      <c r="B562" s="457"/>
      <c r="C562" s="457"/>
      <c r="D562" s="457"/>
      <c r="E562" s="457"/>
      <c r="F562" s="457"/>
      <c r="G562" s="457"/>
      <c r="H562" s="457"/>
      <c r="I562" s="457"/>
      <c r="J562" s="457"/>
      <c r="K562" s="457"/>
      <c r="L562" s="457"/>
      <c r="M562" s="457"/>
      <c r="N562" s="457"/>
      <c r="O562" s="458"/>
      <c r="P562" s="454" t="s">
        <v>43</v>
      </c>
      <c r="Q562" s="455"/>
      <c r="R562" s="455"/>
      <c r="S562" s="455"/>
      <c r="T562" s="455"/>
      <c r="U562" s="455"/>
      <c r="V562" s="456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customHeight="1" x14ac:dyDescent="0.25">
      <c r="A563" s="449" t="s">
        <v>79</v>
      </c>
      <c r="B563" s="449"/>
      <c r="C563" s="449"/>
      <c r="D563" s="449"/>
      <c r="E563" s="449"/>
      <c r="F563" s="449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/>
      <c r="Q563" s="449"/>
      <c r="R563" s="449"/>
      <c r="S563" s="449"/>
      <c r="T563" s="449"/>
      <c r="U563" s="449"/>
      <c r="V563" s="449"/>
      <c r="W563" s="449"/>
      <c r="X563" s="449"/>
      <c r="Y563" s="449"/>
      <c r="Z563" s="449"/>
      <c r="AA563" s="64"/>
      <c r="AB563" s="64"/>
      <c r="AC563" s="64"/>
    </row>
    <row r="564" spans="1:68" ht="27" customHeight="1" x14ac:dyDescent="0.25">
      <c r="A564" s="61" t="s">
        <v>697</v>
      </c>
      <c r="B564" s="61" t="s">
        <v>698</v>
      </c>
      <c r="C564" s="35">
        <v>4301031289</v>
      </c>
      <c r="D564" s="450">
        <v>4640242181615</v>
      </c>
      <c r="E564" s="450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746" t="s">
        <v>699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customHeight="1" x14ac:dyDescent="0.25">
      <c r="A565" s="61" t="s">
        <v>700</v>
      </c>
      <c r="B565" s="61" t="s">
        <v>701</v>
      </c>
      <c r="C565" s="35">
        <v>4301031285</v>
      </c>
      <c r="D565" s="450">
        <v>4640242181639</v>
      </c>
      <c r="E565" s="45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7" t="s">
        <v>702</v>
      </c>
      <c r="Q565" s="452"/>
      <c r="R565" s="452"/>
      <c r="S565" s="452"/>
      <c r="T565" s="45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customHeight="1" x14ac:dyDescent="0.25">
      <c r="A566" s="61" t="s">
        <v>703</v>
      </c>
      <c r="B566" s="61" t="s">
        <v>704</v>
      </c>
      <c r="C566" s="35">
        <v>4301031287</v>
      </c>
      <c r="D566" s="450">
        <v>4640242181622</v>
      </c>
      <c r="E566" s="45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8" t="s">
        <v>705</v>
      </c>
      <c r="Q566" s="452"/>
      <c r="R566" s="452"/>
      <c r="S566" s="452"/>
      <c r="T566" s="45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706</v>
      </c>
      <c r="B567" s="61" t="s">
        <v>707</v>
      </c>
      <c r="C567" s="35">
        <v>4301031280</v>
      </c>
      <c r="D567" s="450">
        <v>4640242180816</v>
      </c>
      <c r="E567" s="450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749" t="s">
        <v>708</v>
      </c>
      <c r="Q567" s="452"/>
      <c r="R567" s="452"/>
      <c r="S567" s="452"/>
      <c r="T567" s="45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709</v>
      </c>
      <c r="B568" s="61" t="s">
        <v>710</v>
      </c>
      <c r="C568" s="35">
        <v>4301031244</v>
      </c>
      <c r="D568" s="450">
        <v>4640242180595</v>
      </c>
      <c r="E568" s="45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0" t="s">
        <v>711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712</v>
      </c>
      <c r="B569" s="61" t="s">
        <v>713</v>
      </c>
      <c r="C569" s="35">
        <v>4301031200</v>
      </c>
      <c r="D569" s="450">
        <v>4640242180489</v>
      </c>
      <c r="E569" s="450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751" t="s">
        <v>714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x14ac:dyDescent="0.2">
      <c r="A570" s="457"/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8"/>
      <c r="P570" s="454" t="s">
        <v>43</v>
      </c>
      <c r="Q570" s="455"/>
      <c r="R570" s="455"/>
      <c r="S570" s="455"/>
      <c r="T570" s="455"/>
      <c r="U570" s="455"/>
      <c r="V570" s="456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x14ac:dyDescent="0.2">
      <c r="A571" s="457"/>
      <c r="B571" s="457"/>
      <c r="C571" s="457"/>
      <c r="D571" s="457"/>
      <c r="E571" s="457"/>
      <c r="F571" s="457"/>
      <c r="G571" s="457"/>
      <c r="H571" s="457"/>
      <c r="I571" s="457"/>
      <c r="J571" s="457"/>
      <c r="K571" s="457"/>
      <c r="L571" s="457"/>
      <c r="M571" s="457"/>
      <c r="N571" s="457"/>
      <c r="O571" s="458"/>
      <c r="P571" s="454" t="s">
        <v>43</v>
      </c>
      <c r="Q571" s="455"/>
      <c r="R571" s="455"/>
      <c r="S571" s="455"/>
      <c r="T571" s="455"/>
      <c r="U571" s="455"/>
      <c r="V571" s="456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customHeight="1" x14ac:dyDescent="0.25">
      <c r="A572" s="449" t="s">
        <v>84</v>
      </c>
      <c r="B572" s="449"/>
      <c r="C572" s="449"/>
      <c r="D572" s="449"/>
      <c r="E572" s="449"/>
      <c r="F572" s="449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/>
      <c r="Q572" s="449"/>
      <c r="R572" s="449"/>
      <c r="S572" s="449"/>
      <c r="T572" s="449"/>
      <c r="U572" s="449"/>
      <c r="V572" s="449"/>
      <c r="W572" s="449"/>
      <c r="X572" s="449"/>
      <c r="Y572" s="449"/>
      <c r="Z572" s="449"/>
      <c r="AA572" s="64"/>
      <c r="AB572" s="64"/>
      <c r="AC572" s="64"/>
    </row>
    <row r="573" spans="1:68" ht="27" customHeight="1" x14ac:dyDescent="0.25">
      <c r="A573" s="61" t="s">
        <v>715</v>
      </c>
      <c r="B573" s="61" t="s">
        <v>716</v>
      </c>
      <c r="C573" s="35">
        <v>4301051746</v>
      </c>
      <c r="D573" s="450">
        <v>4640242180533</v>
      </c>
      <c r="E573" s="450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752" t="s">
        <v>717</v>
      </c>
      <c r="Q573" s="452"/>
      <c r="R573" s="452"/>
      <c r="S573" s="452"/>
      <c r="T573" s="453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718</v>
      </c>
      <c r="B574" s="61" t="s">
        <v>719</v>
      </c>
      <c r="C574" s="35">
        <v>4301051510</v>
      </c>
      <c r="D574" s="450">
        <v>4640242180540</v>
      </c>
      <c r="E574" s="45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753" t="s">
        <v>720</v>
      </c>
      <c r="Q574" s="452"/>
      <c r="R574" s="452"/>
      <c r="S574" s="452"/>
      <c r="T574" s="45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57"/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8"/>
      <c r="P575" s="454" t="s">
        <v>43</v>
      </c>
      <c r="Q575" s="455"/>
      <c r="R575" s="455"/>
      <c r="S575" s="455"/>
      <c r="T575" s="455"/>
      <c r="U575" s="455"/>
      <c r="V575" s="456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457"/>
      <c r="B576" s="457"/>
      <c r="C576" s="457"/>
      <c r="D576" s="457"/>
      <c r="E576" s="457"/>
      <c r="F576" s="457"/>
      <c r="G576" s="457"/>
      <c r="H576" s="457"/>
      <c r="I576" s="457"/>
      <c r="J576" s="457"/>
      <c r="K576" s="457"/>
      <c r="L576" s="457"/>
      <c r="M576" s="457"/>
      <c r="N576" s="457"/>
      <c r="O576" s="458"/>
      <c r="P576" s="454" t="s">
        <v>43</v>
      </c>
      <c r="Q576" s="455"/>
      <c r="R576" s="455"/>
      <c r="S576" s="455"/>
      <c r="T576" s="455"/>
      <c r="U576" s="455"/>
      <c r="V576" s="456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449" t="s">
        <v>177</v>
      </c>
      <c r="B577" s="449"/>
      <c r="C577" s="449"/>
      <c r="D577" s="449"/>
      <c r="E577" s="449"/>
      <c r="F577" s="449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/>
      <c r="Q577" s="449"/>
      <c r="R577" s="449"/>
      <c r="S577" s="449"/>
      <c r="T577" s="449"/>
      <c r="U577" s="449"/>
      <c r="V577" s="449"/>
      <c r="W577" s="449"/>
      <c r="X577" s="449"/>
      <c r="Y577" s="449"/>
      <c r="Z577" s="449"/>
      <c r="AA577" s="64"/>
      <c r="AB577" s="64"/>
      <c r="AC577" s="64"/>
    </row>
    <row r="578" spans="1:68" ht="27" customHeight="1" x14ac:dyDescent="0.25">
      <c r="A578" s="61" t="s">
        <v>721</v>
      </c>
      <c r="B578" s="61" t="s">
        <v>722</v>
      </c>
      <c r="C578" s="35">
        <v>4301060408</v>
      </c>
      <c r="D578" s="450">
        <v>4640242180120</v>
      </c>
      <c r="E578" s="450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754" t="s">
        <v>723</v>
      </c>
      <c r="Q578" s="452"/>
      <c r="R578" s="452"/>
      <c r="S578" s="452"/>
      <c r="T578" s="453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customHeight="1" x14ac:dyDescent="0.25">
      <c r="A579" s="61" t="s">
        <v>721</v>
      </c>
      <c r="B579" s="61" t="s">
        <v>724</v>
      </c>
      <c r="C579" s="35">
        <v>4301060354</v>
      </c>
      <c r="D579" s="450">
        <v>4640242180120</v>
      </c>
      <c r="E579" s="45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755" t="s">
        <v>725</v>
      </c>
      <c r="Q579" s="452"/>
      <c r="R579" s="452"/>
      <c r="S579" s="452"/>
      <c r="T579" s="45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726</v>
      </c>
      <c r="B580" s="61" t="s">
        <v>727</v>
      </c>
      <c r="C580" s="35">
        <v>4301060407</v>
      </c>
      <c r="D580" s="450">
        <v>4640242180137</v>
      </c>
      <c r="E580" s="45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756" t="s">
        <v>728</v>
      </c>
      <c r="Q580" s="452"/>
      <c r="R580" s="452"/>
      <c r="S580" s="452"/>
      <c r="T580" s="45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726</v>
      </c>
      <c r="B581" s="61" t="s">
        <v>729</v>
      </c>
      <c r="C581" s="35">
        <v>4301060355</v>
      </c>
      <c r="D581" s="450">
        <v>4640242180137</v>
      </c>
      <c r="E581" s="45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757" t="s">
        <v>730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customHeight="1" x14ac:dyDescent="0.25">
      <c r="A584" s="448" t="s">
        <v>731</v>
      </c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X584" s="448"/>
      <c r="Y584" s="448"/>
      <c r="Z584" s="448"/>
      <c r="AA584" s="63"/>
      <c r="AB584" s="63"/>
      <c r="AC584" s="63"/>
    </row>
    <row r="585" spans="1:68" ht="14.25" customHeight="1" x14ac:dyDescent="0.25">
      <c r="A585" s="449" t="s">
        <v>122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4"/>
      <c r="AB585" s="64"/>
      <c r="AC585" s="64"/>
    </row>
    <row r="586" spans="1:68" ht="27" customHeight="1" x14ac:dyDescent="0.25">
      <c r="A586" s="61" t="s">
        <v>732</v>
      </c>
      <c r="B586" s="61" t="s">
        <v>733</v>
      </c>
      <c r="C586" s="35">
        <v>4301011951</v>
      </c>
      <c r="D586" s="450">
        <v>4640242180045</v>
      </c>
      <c r="E586" s="450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758" t="s">
        <v>734</v>
      </c>
      <c r="Q586" s="452"/>
      <c r="R586" s="452"/>
      <c r="S586" s="452"/>
      <c r="T586" s="453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customHeight="1" x14ac:dyDescent="0.25">
      <c r="A587" s="61" t="s">
        <v>735</v>
      </c>
      <c r="B587" s="61" t="s">
        <v>736</v>
      </c>
      <c r="C587" s="35">
        <v>4301011950</v>
      </c>
      <c r="D587" s="450">
        <v>4640242180601</v>
      </c>
      <c r="E587" s="45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759" t="s">
        <v>737</v>
      </c>
      <c r="Q587" s="452"/>
      <c r="R587" s="452"/>
      <c r="S587" s="452"/>
      <c r="T587" s="45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57"/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8"/>
      <c r="P588" s="454" t="s">
        <v>43</v>
      </c>
      <c r="Q588" s="455"/>
      <c r="R588" s="455"/>
      <c r="S588" s="455"/>
      <c r="T588" s="455"/>
      <c r="U588" s="455"/>
      <c r="V588" s="456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x14ac:dyDescent="0.2">
      <c r="A589" s="457"/>
      <c r="B589" s="457"/>
      <c r="C589" s="457"/>
      <c r="D589" s="457"/>
      <c r="E589" s="457"/>
      <c r="F589" s="457"/>
      <c r="G589" s="457"/>
      <c r="H589" s="457"/>
      <c r="I589" s="457"/>
      <c r="J589" s="457"/>
      <c r="K589" s="457"/>
      <c r="L589" s="457"/>
      <c r="M589" s="457"/>
      <c r="N589" s="457"/>
      <c r="O589" s="458"/>
      <c r="P589" s="454" t="s">
        <v>43</v>
      </c>
      <c r="Q589" s="455"/>
      <c r="R589" s="455"/>
      <c r="S589" s="455"/>
      <c r="T589" s="455"/>
      <c r="U589" s="455"/>
      <c r="V589" s="456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customHeight="1" x14ac:dyDescent="0.25">
      <c r="A590" s="449" t="s">
        <v>155</v>
      </c>
      <c r="B590" s="449"/>
      <c r="C590" s="449"/>
      <c r="D590" s="449"/>
      <c r="E590" s="449"/>
      <c r="F590" s="449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/>
      <c r="Q590" s="449"/>
      <c r="R590" s="449"/>
      <c r="S590" s="449"/>
      <c r="T590" s="449"/>
      <c r="U590" s="449"/>
      <c r="V590" s="449"/>
      <c r="W590" s="449"/>
      <c r="X590" s="449"/>
      <c r="Y590" s="449"/>
      <c r="Z590" s="449"/>
      <c r="AA590" s="64"/>
      <c r="AB590" s="64"/>
      <c r="AC590" s="64"/>
    </row>
    <row r="591" spans="1:68" ht="27" customHeight="1" x14ac:dyDescent="0.25">
      <c r="A591" s="61" t="s">
        <v>738</v>
      </c>
      <c r="B591" s="61" t="s">
        <v>739</v>
      </c>
      <c r="C591" s="35">
        <v>4301020314</v>
      </c>
      <c r="D591" s="450">
        <v>4640242180090</v>
      </c>
      <c r="E591" s="450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760" t="s">
        <v>740</v>
      </c>
      <c r="Q591" s="452"/>
      <c r="R591" s="452"/>
      <c r="S591" s="452"/>
      <c r="T591" s="453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458"/>
      <c r="P592" s="454" t="s">
        <v>43</v>
      </c>
      <c r="Q592" s="455"/>
      <c r="R592" s="455"/>
      <c r="S592" s="455"/>
      <c r="T592" s="455"/>
      <c r="U592" s="455"/>
      <c r="V592" s="456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8"/>
      <c r="P593" s="454" t="s">
        <v>43</v>
      </c>
      <c r="Q593" s="455"/>
      <c r="R593" s="455"/>
      <c r="S593" s="455"/>
      <c r="T593" s="455"/>
      <c r="U593" s="455"/>
      <c r="V593" s="456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449" t="s">
        <v>79</v>
      </c>
      <c r="B594" s="449"/>
      <c r="C594" s="449"/>
      <c r="D594" s="449"/>
      <c r="E594" s="449"/>
      <c r="F594" s="449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/>
      <c r="Q594" s="449"/>
      <c r="R594" s="449"/>
      <c r="S594" s="449"/>
      <c r="T594" s="449"/>
      <c r="U594" s="449"/>
      <c r="V594" s="449"/>
      <c r="W594" s="449"/>
      <c r="X594" s="449"/>
      <c r="Y594" s="449"/>
      <c r="Z594" s="449"/>
      <c r="AA594" s="64"/>
      <c r="AB594" s="64"/>
      <c r="AC594" s="64"/>
    </row>
    <row r="595" spans="1:68" ht="27" customHeight="1" x14ac:dyDescent="0.25">
      <c r="A595" s="61" t="s">
        <v>741</v>
      </c>
      <c r="B595" s="61" t="s">
        <v>742</v>
      </c>
      <c r="C595" s="35">
        <v>4301031321</v>
      </c>
      <c r="D595" s="450">
        <v>4640242180076</v>
      </c>
      <c r="E595" s="450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761" t="s">
        <v>743</v>
      </c>
      <c r="Q595" s="452"/>
      <c r="R595" s="452"/>
      <c r="S595" s="452"/>
      <c r="T595" s="453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458"/>
      <c r="P596" s="454" t="s">
        <v>43</v>
      </c>
      <c r="Q596" s="455"/>
      <c r="R596" s="455"/>
      <c r="S596" s="455"/>
      <c r="T596" s="455"/>
      <c r="U596" s="455"/>
      <c r="V596" s="456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8"/>
      <c r="P597" s="454" t="s">
        <v>43</v>
      </c>
      <c r="Q597" s="455"/>
      <c r="R597" s="455"/>
      <c r="S597" s="455"/>
      <c r="T597" s="455"/>
      <c r="U597" s="455"/>
      <c r="V597" s="456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customHeight="1" x14ac:dyDescent="0.25">
      <c r="A598" s="449" t="s">
        <v>84</v>
      </c>
      <c r="B598" s="449"/>
      <c r="C598" s="449"/>
      <c r="D598" s="449"/>
      <c r="E598" s="449"/>
      <c r="F598" s="449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/>
      <c r="Q598" s="449"/>
      <c r="R598" s="449"/>
      <c r="S598" s="449"/>
      <c r="T598" s="449"/>
      <c r="U598" s="449"/>
      <c r="V598" s="449"/>
      <c r="W598" s="449"/>
      <c r="X598" s="449"/>
      <c r="Y598" s="449"/>
      <c r="Z598" s="449"/>
      <c r="AA598" s="64"/>
      <c r="AB598" s="64"/>
      <c r="AC598" s="64"/>
    </row>
    <row r="599" spans="1:68" ht="27" customHeight="1" x14ac:dyDescent="0.25">
      <c r="A599" s="61" t="s">
        <v>744</v>
      </c>
      <c r="B599" s="61" t="s">
        <v>745</v>
      </c>
      <c r="C599" s="35">
        <v>4301051780</v>
      </c>
      <c r="D599" s="450">
        <v>4640242180106</v>
      </c>
      <c r="E599" s="450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762" t="s">
        <v>746</v>
      </c>
      <c r="Q599" s="452"/>
      <c r="R599" s="452"/>
      <c r="S599" s="452"/>
      <c r="T599" s="453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x14ac:dyDescent="0.2">
      <c r="A600" s="457"/>
      <c r="B600" s="457"/>
      <c r="C600" s="457"/>
      <c r="D600" s="457"/>
      <c r="E600" s="457"/>
      <c r="F600" s="457"/>
      <c r="G600" s="457"/>
      <c r="H600" s="457"/>
      <c r="I600" s="457"/>
      <c r="J600" s="457"/>
      <c r="K600" s="457"/>
      <c r="L600" s="457"/>
      <c r="M600" s="457"/>
      <c r="N600" s="457"/>
      <c r="O600" s="458"/>
      <c r="P600" s="454" t="s">
        <v>43</v>
      </c>
      <c r="Q600" s="455"/>
      <c r="R600" s="455"/>
      <c r="S600" s="455"/>
      <c r="T600" s="455"/>
      <c r="U600" s="455"/>
      <c r="V600" s="456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x14ac:dyDescent="0.2">
      <c r="A601" s="457"/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8"/>
      <c r="P601" s="454" t="s">
        <v>43</v>
      </c>
      <c r="Q601" s="455"/>
      <c r="R601" s="455"/>
      <c r="S601" s="455"/>
      <c r="T601" s="455"/>
      <c r="U601" s="455"/>
      <c r="V601" s="456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457"/>
      <c r="B602" s="457"/>
      <c r="C602" s="457"/>
      <c r="D602" s="457"/>
      <c r="E602" s="457"/>
      <c r="F602" s="457"/>
      <c r="G602" s="457"/>
      <c r="H602" s="457"/>
      <c r="I602" s="457"/>
      <c r="J602" s="457"/>
      <c r="K602" s="457"/>
      <c r="L602" s="457"/>
      <c r="M602" s="457"/>
      <c r="N602" s="457"/>
      <c r="O602" s="766"/>
      <c r="P602" s="763" t="s">
        <v>36</v>
      </c>
      <c r="Q602" s="764"/>
      <c r="R602" s="764"/>
      <c r="S602" s="764"/>
      <c r="T602" s="764"/>
      <c r="U602" s="764"/>
      <c r="V602" s="765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20500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20511</v>
      </c>
      <c r="Z602" s="41"/>
      <c r="AA602" s="65"/>
      <c r="AB602" s="65"/>
      <c r="AC602" s="65"/>
    </row>
    <row r="603" spans="1:68" x14ac:dyDescent="0.2">
      <c r="A603" s="457"/>
      <c r="B603" s="457"/>
      <c r="C603" s="457"/>
      <c r="D603" s="457"/>
      <c r="E603" s="457"/>
      <c r="F603" s="457"/>
      <c r="G603" s="457"/>
      <c r="H603" s="457"/>
      <c r="I603" s="457"/>
      <c r="J603" s="457"/>
      <c r="K603" s="457"/>
      <c r="L603" s="457"/>
      <c r="M603" s="457"/>
      <c r="N603" s="457"/>
      <c r="O603" s="766"/>
      <c r="P603" s="763" t="s">
        <v>37</v>
      </c>
      <c r="Q603" s="764"/>
      <c r="R603" s="764"/>
      <c r="S603" s="764"/>
      <c r="T603" s="764"/>
      <c r="U603" s="764"/>
      <c r="V603" s="765"/>
      <c r="W603" s="41" t="s">
        <v>0</v>
      </c>
      <c r="X603" s="42">
        <f>IFERROR(SUM(BM22:BM599),"0")</f>
        <v>21709.538461538465</v>
      </c>
      <c r="Y603" s="42">
        <f>IFERROR(SUM(BN22:BN599),"0")</f>
        <v>21720.93</v>
      </c>
      <c r="Z603" s="41"/>
      <c r="AA603" s="65"/>
      <c r="AB603" s="65"/>
      <c r="AC603" s="65"/>
    </row>
    <row r="604" spans="1:68" x14ac:dyDescent="0.2">
      <c r="A604" s="457"/>
      <c r="B604" s="457"/>
      <c r="C604" s="457"/>
      <c r="D604" s="457"/>
      <c r="E604" s="457"/>
      <c r="F604" s="457"/>
      <c r="G604" s="457"/>
      <c r="H604" s="457"/>
      <c r="I604" s="457"/>
      <c r="J604" s="457"/>
      <c r="K604" s="457"/>
      <c r="L604" s="457"/>
      <c r="M604" s="457"/>
      <c r="N604" s="457"/>
      <c r="O604" s="766"/>
      <c r="P604" s="763" t="s">
        <v>38</v>
      </c>
      <c r="Q604" s="764"/>
      <c r="R604" s="764"/>
      <c r="S604" s="764"/>
      <c r="T604" s="764"/>
      <c r="U604" s="764"/>
      <c r="V604" s="765"/>
      <c r="W604" s="41" t="s">
        <v>23</v>
      </c>
      <c r="X604" s="43">
        <f>ROUNDUP(SUM(BO22:BO599),0)</f>
        <v>42</v>
      </c>
      <c r="Y604" s="43">
        <f>ROUNDUP(SUM(BP22:BP599),0)</f>
        <v>42</v>
      </c>
      <c r="Z604" s="41"/>
      <c r="AA604" s="65"/>
      <c r="AB604" s="65"/>
      <c r="AC604" s="65"/>
    </row>
    <row r="605" spans="1:68" x14ac:dyDescent="0.2">
      <c r="A605" s="457"/>
      <c r="B605" s="457"/>
      <c r="C605" s="457"/>
      <c r="D605" s="457"/>
      <c r="E605" s="457"/>
      <c r="F605" s="457"/>
      <c r="G605" s="457"/>
      <c r="H605" s="457"/>
      <c r="I605" s="457"/>
      <c r="J605" s="457"/>
      <c r="K605" s="457"/>
      <c r="L605" s="457"/>
      <c r="M605" s="457"/>
      <c r="N605" s="457"/>
      <c r="O605" s="766"/>
      <c r="P605" s="763" t="s">
        <v>39</v>
      </c>
      <c r="Q605" s="764"/>
      <c r="R605" s="764"/>
      <c r="S605" s="764"/>
      <c r="T605" s="764"/>
      <c r="U605" s="764"/>
      <c r="V605" s="765"/>
      <c r="W605" s="41" t="s">
        <v>0</v>
      </c>
      <c r="X605" s="42">
        <f>GrossWeightTotal+PalletQtyTotal*25</f>
        <v>22759.538461538465</v>
      </c>
      <c r="Y605" s="42">
        <f>GrossWeightTotalR+PalletQtyTotalR*25</f>
        <v>22770.93</v>
      </c>
      <c r="Z605" s="41"/>
      <c r="AA605" s="65"/>
      <c r="AB605" s="65"/>
      <c r="AC605" s="65"/>
    </row>
    <row r="606" spans="1:68" x14ac:dyDescent="0.2">
      <c r="A606" s="457"/>
      <c r="B606" s="457"/>
      <c r="C606" s="457"/>
      <c r="D606" s="457"/>
      <c r="E606" s="457"/>
      <c r="F606" s="457"/>
      <c r="G606" s="457"/>
      <c r="H606" s="457"/>
      <c r="I606" s="457"/>
      <c r="J606" s="457"/>
      <c r="K606" s="457"/>
      <c r="L606" s="457"/>
      <c r="M606" s="457"/>
      <c r="N606" s="457"/>
      <c r="O606" s="766"/>
      <c r="P606" s="763" t="s">
        <v>40</v>
      </c>
      <c r="Q606" s="764"/>
      <c r="R606" s="764"/>
      <c r="S606" s="764"/>
      <c r="T606" s="764"/>
      <c r="U606" s="764"/>
      <c r="V606" s="765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2228.2051282051284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2229</v>
      </c>
      <c r="Z606" s="41"/>
      <c r="AA606" s="65"/>
      <c r="AB606" s="65"/>
      <c r="AC606" s="65"/>
    </row>
    <row r="607" spans="1:68" ht="14.25" x14ac:dyDescent="0.2">
      <c r="A607" s="457"/>
      <c r="B607" s="457"/>
      <c r="C607" s="457"/>
      <c r="D607" s="457"/>
      <c r="E607" s="457"/>
      <c r="F607" s="457"/>
      <c r="G607" s="457"/>
      <c r="H607" s="457"/>
      <c r="I607" s="457"/>
      <c r="J607" s="457"/>
      <c r="K607" s="457"/>
      <c r="L607" s="457"/>
      <c r="M607" s="457"/>
      <c r="N607" s="457"/>
      <c r="O607" s="766"/>
      <c r="P607" s="763" t="s">
        <v>41</v>
      </c>
      <c r="Q607" s="764"/>
      <c r="R607" s="764"/>
      <c r="S607" s="764"/>
      <c r="T607" s="764"/>
      <c r="U607" s="764"/>
      <c r="V607" s="765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48.48075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767" t="s">
        <v>120</v>
      </c>
      <c r="D609" s="767" t="s">
        <v>120</v>
      </c>
      <c r="E609" s="767" t="s">
        <v>120</v>
      </c>
      <c r="F609" s="767" t="s">
        <v>120</v>
      </c>
      <c r="G609" s="767" t="s">
        <v>120</v>
      </c>
      <c r="H609" s="767" t="s">
        <v>120</v>
      </c>
      <c r="I609" s="767" t="s">
        <v>263</v>
      </c>
      <c r="J609" s="767" t="s">
        <v>263</v>
      </c>
      <c r="K609" s="767" t="s">
        <v>263</v>
      </c>
      <c r="L609" s="768"/>
      <c r="M609" s="767" t="s">
        <v>263</v>
      </c>
      <c r="N609" s="768"/>
      <c r="O609" s="767" t="s">
        <v>263</v>
      </c>
      <c r="P609" s="767" t="s">
        <v>263</v>
      </c>
      <c r="Q609" s="767" t="s">
        <v>263</v>
      </c>
      <c r="R609" s="767" t="s">
        <v>263</v>
      </c>
      <c r="S609" s="767" t="s">
        <v>263</v>
      </c>
      <c r="T609" s="767" t="s">
        <v>263</v>
      </c>
      <c r="U609" s="767" t="s">
        <v>263</v>
      </c>
      <c r="V609" s="767" t="s">
        <v>263</v>
      </c>
      <c r="W609" s="767" t="s">
        <v>479</v>
      </c>
      <c r="X609" s="767" t="s">
        <v>479</v>
      </c>
      <c r="Y609" s="767" t="s">
        <v>534</v>
      </c>
      <c r="Z609" s="767" t="s">
        <v>534</v>
      </c>
      <c r="AA609" s="767" t="s">
        <v>534</v>
      </c>
      <c r="AB609" s="767" t="s">
        <v>534</v>
      </c>
      <c r="AC609" s="78" t="s">
        <v>620</v>
      </c>
      <c r="AD609" s="767" t="s">
        <v>663</v>
      </c>
      <c r="AE609" s="767" t="s">
        <v>663</v>
      </c>
      <c r="AF609" s="1"/>
    </row>
    <row r="610" spans="1:32" ht="14.25" customHeight="1" thickTop="1" x14ac:dyDescent="0.2">
      <c r="A610" s="769" t="s">
        <v>10</v>
      </c>
      <c r="B610" s="767" t="s">
        <v>78</v>
      </c>
      <c r="C610" s="767" t="s">
        <v>121</v>
      </c>
      <c r="D610" s="767" t="s">
        <v>141</v>
      </c>
      <c r="E610" s="767" t="s">
        <v>183</v>
      </c>
      <c r="F610" s="767" t="s">
        <v>200</v>
      </c>
      <c r="G610" s="767" t="s">
        <v>231</v>
      </c>
      <c r="H610" s="767" t="s">
        <v>120</v>
      </c>
      <c r="I610" s="767" t="s">
        <v>264</v>
      </c>
      <c r="J610" s="767" t="s">
        <v>281</v>
      </c>
      <c r="K610" s="767" t="s">
        <v>337</v>
      </c>
      <c r="L610" s="1"/>
      <c r="M610" s="767" t="s">
        <v>352</v>
      </c>
      <c r="N610" s="1"/>
      <c r="O610" s="767" t="s">
        <v>368</v>
      </c>
      <c r="P610" s="767" t="s">
        <v>379</v>
      </c>
      <c r="Q610" s="767" t="s">
        <v>382</v>
      </c>
      <c r="R610" s="767" t="s">
        <v>389</v>
      </c>
      <c r="S610" s="767" t="s">
        <v>400</v>
      </c>
      <c r="T610" s="767" t="s">
        <v>403</v>
      </c>
      <c r="U610" s="767" t="s">
        <v>410</v>
      </c>
      <c r="V610" s="767" t="s">
        <v>470</v>
      </c>
      <c r="W610" s="767" t="s">
        <v>480</v>
      </c>
      <c r="X610" s="767" t="s">
        <v>508</v>
      </c>
      <c r="Y610" s="767" t="s">
        <v>535</v>
      </c>
      <c r="Z610" s="767" t="s">
        <v>583</v>
      </c>
      <c r="AA610" s="767" t="s">
        <v>605</v>
      </c>
      <c r="AB610" s="767" t="s">
        <v>612</v>
      </c>
      <c r="AC610" s="767" t="s">
        <v>620</v>
      </c>
      <c r="AD610" s="767" t="s">
        <v>663</v>
      </c>
      <c r="AE610" s="767" t="s">
        <v>731</v>
      </c>
      <c r="AF610" s="1"/>
    </row>
    <row r="611" spans="1:32" ht="13.5" thickBot="1" x14ac:dyDescent="0.25">
      <c r="A611" s="770"/>
      <c r="B611" s="767"/>
      <c r="C611" s="767"/>
      <c r="D611" s="767"/>
      <c r="E611" s="767"/>
      <c r="F611" s="767"/>
      <c r="G611" s="767"/>
      <c r="H611" s="767"/>
      <c r="I611" s="767"/>
      <c r="J611" s="767"/>
      <c r="K611" s="767"/>
      <c r="L611" s="1"/>
      <c r="M611" s="767"/>
      <c r="N611" s="1"/>
      <c r="O611" s="767"/>
      <c r="P611" s="767"/>
      <c r="Q611" s="767"/>
      <c r="R611" s="767"/>
      <c r="S611" s="767"/>
      <c r="T611" s="767"/>
      <c r="U611" s="767"/>
      <c r="V611" s="767"/>
      <c r="W611" s="767"/>
      <c r="X611" s="767"/>
      <c r="Y611" s="767"/>
      <c r="Z611" s="767"/>
      <c r="AA611" s="767"/>
      <c r="AB611" s="767"/>
      <c r="AC611" s="767"/>
      <c r="AD611" s="767"/>
      <c r="AE611" s="767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14001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6510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2024-08-20T07:49:27Z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