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1B0DF7A-E960-43CD-950E-33F985C7DF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X418" i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W388" i="1" s="1"/>
  <c r="N386" i="1"/>
  <c r="V382" i="1"/>
  <c r="V381" i="1"/>
  <c r="W380" i="1"/>
  <c r="N380" i="1"/>
  <c r="V378" i="1"/>
  <c r="V377" i="1"/>
  <c r="W376" i="1"/>
  <c r="X376" i="1" s="1"/>
  <c r="N376" i="1"/>
  <c r="X375" i="1"/>
  <c r="X377" i="1" s="1"/>
  <c r="W375" i="1"/>
  <c r="N375" i="1"/>
  <c r="W374" i="1"/>
  <c r="X374" i="1" s="1"/>
  <c r="N374" i="1"/>
  <c r="X373" i="1"/>
  <c r="W373" i="1"/>
  <c r="W377" i="1" s="1"/>
  <c r="N373" i="1"/>
  <c r="V371" i="1"/>
  <c r="V370" i="1"/>
  <c r="X369" i="1"/>
  <c r="W369" i="1"/>
  <c r="N369" i="1"/>
  <c r="W368" i="1"/>
  <c r="W370" i="1" s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X341" i="1" s="1"/>
  <c r="W333" i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W313" i="1"/>
  <c r="N313" i="1"/>
  <c r="W312" i="1"/>
  <c r="X312" i="1" s="1"/>
  <c r="N312" i="1"/>
  <c r="X311" i="1"/>
  <c r="W311" i="1"/>
  <c r="W315" i="1" s="1"/>
  <c r="N311" i="1"/>
  <c r="V309" i="1"/>
  <c r="W308" i="1"/>
  <c r="V308" i="1"/>
  <c r="X307" i="1"/>
  <c r="X308" i="1" s="1"/>
  <c r="W307" i="1"/>
  <c r="W309" i="1" s="1"/>
  <c r="N307" i="1"/>
  <c r="V304" i="1"/>
  <c r="V303" i="1"/>
  <c r="X302" i="1"/>
  <c r="W302" i="1"/>
  <c r="N302" i="1"/>
  <c r="W301" i="1"/>
  <c r="W303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X298" i="1" s="1"/>
  <c r="W292" i="1"/>
  <c r="N292" i="1"/>
  <c r="W291" i="1"/>
  <c r="X291" i="1" s="1"/>
  <c r="N291" i="1"/>
  <c r="X290" i="1"/>
  <c r="W290" i="1"/>
  <c r="N290" i="1"/>
  <c r="V287" i="1"/>
  <c r="V286" i="1"/>
  <c r="X285" i="1"/>
  <c r="W285" i="1"/>
  <c r="N285" i="1"/>
  <c r="W284" i="1"/>
  <c r="X284" i="1" s="1"/>
  <c r="N284" i="1"/>
  <c r="X283" i="1"/>
  <c r="X286" i="1" s="1"/>
  <c r="W283" i="1"/>
  <c r="N283" i="1"/>
  <c r="V281" i="1"/>
  <c r="V280" i="1"/>
  <c r="X279" i="1"/>
  <c r="W279" i="1"/>
  <c r="N279" i="1"/>
  <c r="W278" i="1"/>
  <c r="X278" i="1" s="1"/>
  <c r="W277" i="1"/>
  <c r="V275" i="1"/>
  <c r="W274" i="1"/>
  <c r="V274" i="1"/>
  <c r="X273" i="1"/>
  <c r="W273" i="1"/>
  <c r="N273" i="1"/>
  <c r="W272" i="1"/>
  <c r="X272" i="1" s="1"/>
  <c r="N272" i="1"/>
  <c r="X271" i="1"/>
  <c r="W271" i="1"/>
  <c r="W275" i="1" s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X253" i="1"/>
  <c r="X257" i="1" s="1"/>
  <c r="W253" i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M525" i="1" s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W214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X176" i="1" s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69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N149" i="1"/>
  <c r="V146" i="1"/>
  <c r="W145" i="1"/>
  <c r="V145" i="1"/>
  <c r="X144" i="1"/>
  <c r="W144" i="1"/>
  <c r="N144" i="1"/>
  <c r="W143" i="1"/>
  <c r="X143" i="1" s="1"/>
  <c r="N143" i="1"/>
  <c r="X142" i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5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5" i="1" s="1"/>
  <c r="V24" i="1"/>
  <c r="V23" i="1"/>
  <c r="V519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V515" i="1"/>
  <c r="X27" i="1"/>
  <c r="X34" i="1" s="1"/>
  <c r="C525" i="1"/>
  <c r="X52" i="1"/>
  <c r="X53" i="1" s="1"/>
  <c r="W53" i="1"/>
  <c r="W519" i="1" s="1"/>
  <c r="X57" i="1"/>
  <c r="X61" i="1" s="1"/>
  <c r="W61" i="1"/>
  <c r="X65" i="1"/>
  <c r="X86" i="1" s="1"/>
  <c r="W86" i="1"/>
  <c r="X89" i="1"/>
  <c r="X93" i="1" s="1"/>
  <c r="W94" i="1"/>
  <c r="W105" i="1"/>
  <c r="X96" i="1"/>
  <c r="X104" i="1" s="1"/>
  <c r="W104" i="1"/>
  <c r="X119" i="1"/>
  <c r="W129" i="1"/>
  <c r="W130" i="1"/>
  <c r="W138" i="1"/>
  <c r="X133" i="1"/>
  <c r="X137" i="1" s="1"/>
  <c r="W137" i="1"/>
  <c r="X145" i="1"/>
  <c r="H525" i="1"/>
  <c r="W217" i="1"/>
  <c r="X216" i="1"/>
  <c r="X217" i="1" s="1"/>
  <c r="W218" i="1"/>
  <c r="X246" i="1"/>
  <c r="W257" i="1"/>
  <c r="W258" i="1"/>
  <c r="W269" i="1"/>
  <c r="X260" i="1"/>
  <c r="X268" i="1" s="1"/>
  <c r="W268" i="1"/>
  <c r="X274" i="1"/>
  <c r="W287" i="1"/>
  <c r="W286" i="1"/>
  <c r="X314" i="1"/>
  <c r="Q525" i="1"/>
  <c r="W342" i="1"/>
  <c r="W347" i="1"/>
  <c r="X344" i="1"/>
  <c r="X347" i="1" s="1"/>
  <c r="W352" i="1"/>
  <c r="W428" i="1"/>
  <c r="W437" i="1"/>
  <c r="X430" i="1"/>
  <c r="X437" i="1" s="1"/>
  <c r="W438" i="1"/>
  <c r="W478" i="1"/>
  <c r="W483" i="1"/>
  <c r="X480" i="1"/>
  <c r="X482" i="1" s="1"/>
  <c r="W482" i="1"/>
  <c r="F525" i="1"/>
  <c r="O525" i="1"/>
  <c r="H9" i="1"/>
  <c r="W517" i="1"/>
  <c r="W516" i="1"/>
  <c r="W24" i="1"/>
  <c r="W62" i="1"/>
  <c r="W87" i="1"/>
  <c r="W119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W246" i="1"/>
  <c r="W281" i="1"/>
  <c r="X277" i="1"/>
  <c r="X280" i="1" s="1"/>
  <c r="W280" i="1"/>
  <c r="W299" i="1"/>
  <c r="W304" i="1"/>
  <c r="X301" i="1"/>
  <c r="X303" i="1" s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8" i="1"/>
  <c r="W382" i="1"/>
  <c r="W381" i="1"/>
  <c r="X380" i="1"/>
  <c r="X381" i="1" s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W515" i="1" l="1"/>
  <c r="W518" i="1"/>
  <c r="X520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<sst xmlns="http://schemas.openxmlformats.org/spreadsheetml/2006/main" count="2224" uniqueCount="747">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</sst>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8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135</v>
      </c>
      <c r="W52" s="349">
        <f>IFERROR(IF(V52="",0,CEILING((V52/$H52),1)*$H52),"")</f>
        <v>135</v>
      </c>
      <c r="X52" s="36">
        <f>IFERROR(IF(W52=0,"",ROUNDUP(W52/H52,0)*0.00753),"")</f>
        <v>0.3765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50</v>
      </c>
      <c r="W53" s="350">
        <f>IFERROR(W51/H51,"0")+IFERROR(W52/H52,"0")</f>
        <v>50</v>
      </c>
      <c r="X53" s="350">
        <f>IFERROR(IF(X51="",0,X51),"0")+IFERROR(IF(X52="",0,X52),"0")</f>
        <v>0.3765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135</v>
      </c>
      <c r="W54" s="350">
        <f>IFERROR(SUM(W51:W52),"0")</f>
        <v>135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150</v>
      </c>
      <c r="W57" s="349">
        <f>IFERROR(IF(V57="",0,CEILING((V57/$H57),1)*$H57),"")</f>
        <v>151.20000000000002</v>
      </c>
      <c r="X57" s="36">
        <f>IFERROR(IF(W57=0,"",ROUNDUP(W57/H57,0)*0.02175),"")</f>
        <v>0.30449999999999999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540</v>
      </c>
      <c r="W59" s="349">
        <f>IFERROR(IF(V59="",0,CEILING((V59/$H59),1)*$H59),"")</f>
        <v>540</v>
      </c>
      <c r="X59" s="36">
        <f>IFERROR(IF(W59=0,"",ROUNDUP(W59/H59,0)*0.00937),"")</f>
        <v>1.1244000000000001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133.88888888888889</v>
      </c>
      <c r="W61" s="350">
        <f>IFERROR(W57/H57,"0")+IFERROR(W58/H58,"0")+IFERROR(W59/H59,"0")+IFERROR(W60/H60,"0")</f>
        <v>134</v>
      </c>
      <c r="X61" s="350">
        <f>IFERROR(IF(X57="",0,X57),"0")+IFERROR(IF(X58="",0,X58),"0")+IFERROR(IF(X59="",0,X59),"0")+IFERROR(IF(X60="",0,X60),"0")</f>
        <v>1.4289000000000001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690</v>
      </c>
      <c r="W62" s="350">
        <f>IFERROR(SUM(W57:W60),"0")</f>
        <v>691.2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50</v>
      </c>
      <c r="W67" s="349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250</v>
      </c>
      <c r="W69" s="349">
        <f t="shared" si="2"/>
        <v>259.20000000000005</v>
      </c>
      <c r="X69" s="36">
        <f t="shared" si="3"/>
        <v>0.52200000000000002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15</v>
      </c>
      <c r="W72" s="349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112</v>
      </c>
      <c r="W73" s="349">
        <f t="shared" si="2"/>
        <v>112</v>
      </c>
      <c r="X73" s="36">
        <f t="shared" ref="X73:X79" si="4">IFERROR(IF(W73=0,"",ROUNDUP(W73/H73,0)*0.00937),"")</f>
        <v>0.26235999999999998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450</v>
      </c>
      <c r="W79" s="349">
        <f t="shared" si="2"/>
        <v>450</v>
      </c>
      <c r="X79" s="36">
        <f t="shared" si="4"/>
        <v>0.93699999999999994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80</v>
      </c>
      <c r="W80" s="349">
        <f t="shared" si="2"/>
        <v>80</v>
      </c>
      <c r="X80" s="36">
        <f>IFERROR(IF(W80=0,"",ROUNDUP(W80/H80,0)*0.00753),"")</f>
        <v>0.18825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540</v>
      </c>
      <c r="W84" s="349">
        <f t="shared" si="2"/>
        <v>540</v>
      </c>
      <c r="X84" s="36">
        <f>IFERROR(IF(W84=0,"",ROUNDUP(W84/H84,0)*0.00937),"")</f>
        <v>1.1244000000000001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306.50529100529099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308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3.2021600000000001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1507</v>
      </c>
      <c r="W87" s="350">
        <f>IFERROR(SUM(W65:W85),"0")</f>
        <v>1523.4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62.999999999999993</v>
      </c>
      <c r="W103" s="349">
        <f t="shared" si="5"/>
        <v>64.399999999999991</v>
      </c>
      <c r="X103" s="36">
        <f>IFERROR(IF(W103=0,"",ROUNDUP(W103/H103,0)*0.00753),"")</f>
        <v>0.17319000000000001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22.5</v>
      </c>
      <c r="W104" s="350">
        <f>IFERROR(W96/H96,"0")+IFERROR(W97/H97,"0")+IFERROR(W98/H98,"0")+IFERROR(W99/H99,"0")+IFERROR(W100/H100,"0")+IFERROR(W101/H101,"0")+IFERROR(W102/H102,"0")+IFERROR(W103/H103,"0")</f>
        <v>23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0.17319000000000001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62.999999999999993</v>
      </c>
      <c r="W105" s="350">
        <f>IFERROR(SUM(W96:W103),"0")</f>
        <v>64.399999999999991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120</v>
      </c>
      <c r="W107" s="349">
        <f t="shared" ref="W107:W118" si="6">IFERROR(IF(V107="",0,CEILING((V107/$H107),1)*$H107),"")</f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20</v>
      </c>
      <c r="W109" s="349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66</v>
      </c>
      <c r="W113" s="349">
        <f t="shared" si="6"/>
        <v>66</v>
      </c>
      <c r="X113" s="36">
        <f>IFERROR(IF(W113=0,"",ROUNDUP(W113/H113,0)*0.00753),"")</f>
        <v>0.18825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405</v>
      </c>
      <c r="W114" s="349">
        <f t="shared" si="6"/>
        <v>405</v>
      </c>
      <c r="X114" s="36">
        <f>IFERROR(IF(W114=0,"",ROUNDUP(W114/H114,0)*0.00753),"")</f>
        <v>1.1294999999999999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25</v>
      </c>
      <c r="W117" s="349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200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202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1.7770199999999998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636</v>
      </c>
      <c r="W120" s="350">
        <f>IFERROR(SUM(W107:W118),"0")</f>
        <v>649.20000000000005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70</v>
      </c>
      <c r="W124" s="349">
        <f t="shared" si="7"/>
        <v>75.600000000000009</v>
      </c>
      <c r="X124" s="36">
        <f>IFERROR(IF(W124=0,"",ROUNDUP(W124/H124,0)*0.02175),"")</f>
        <v>0.19574999999999998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29.7</v>
      </c>
      <c r="W127" s="349">
        <f t="shared" si="7"/>
        <v>29.7</v>
      </c>
      <c r="X127" s="36">
        <f>IFERROR(IF(W127=0,"",ROUNDUP(W127/H127,0)*0.00753),"")</f>
        <v>0.11295000000000001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23.333333333333332</v>
      </c>
      <c r="W129" s="350">
        <f>IFERROR(W122/H122,"0")+IFERROR(W123/H123,"0")+IFERROR(W124/H124,"0")+IFERROR(W125/H125,"0")+IFERROR(W126/H126,"0")+IFERROR(W127/H127,"0")+IFERROR(W128/H128,"0")</f>
        <v>24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0.30869999999999997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99.7</v>
      </c>
      <c r="W130" s="350">
        <f>IFERROR(SUM(W122:W128),"0")</f>
        <v>105.30000000000001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380</v>
      </c>
      <c r="W133" s="349">
        <f>IFERROR(IF(V133="",0,CEILING((V133/$H133),1)*$H133),"")</f>
        <v>386.40000000000003</v>
      </c>
      <c r="X133" s="36">
        <f>IFERROR(IF(W133=0,"",ROUNDUP(W133/H133,0)*0.02175),"")</f>
        <v>1.0004999999999999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360</v>
      </c>
      <c r="W136" s="349">
        <f>IFERROR(IF(V136="",0,CEILING((V136/$H136),1)*$H136),"")</f>
        <v>361.8</v>
      </c>
      <c r="X136" s="36">
        <f>IFERROR(IF(W136=0,"",ROUNDUP(W136/H136,0)*0.00753),"")</f>
        <v>1.00902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178.57142857142856</v>
      </c>
      <c r="W137" s="350">
        <f>IFERROR(W133/H133,"0")+IFERROR(W134/H134,"0")+IFERROR(W135/H135,"0")+IFERROR(W136/H136,"0")</f>
        <v>180</v>
      </c>
      <c r="X137" s="350">
        <f>IFERROR(IF(X133="",0,X133),"0")+IFERROR(IF(X134="",0,X134),"0")+IFERROR(IF(X135="",0,X135),"0")+IFERROR(IF(X136="",0,X136),"0")</f>
        <v>2.0095200000000002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740</v>
      </c>
      <c r="W138" s="350">
        <f>IFERROR(SUM(W133:W136),"0")</f>
        <v>748.2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60</v>
      </c>
      <c r="W149" s="349">
        <f t="shared" ref="W149:W157" si="8">IFERROR(IF(V149="",0,CEILING((V149/$H149),1)*$H149),"")</f>
        <v>63</v>
      </c>
      <c r="X149" s="36">
        <f>IFERROR(IF(W149=0,"",ROUNDUP(W149/H149,0)*0.00753),"")</f>
        <v>0.11295000000000001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20</v>
      </c>
      <c r="W150" s="349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100</v>
      </c>
      <c r="W151" s="349">
        <f t="shared" si="8"/>
        <v>100.80000000000001</v>
      </c>
      <c r="X151" s="36">
        <f>IFERROR(IF(W151=0,"",ROUNDUP(W151/H151,0)*0.00753),"")</f>
        <v>0.18071999999999999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122.5</v>
      </c>
      <c r="W154" s="349">
        <f t="shared" si="8"/>
        <v>123.9</v>
      </c>
      <c r="X154" s="36">
        <f>IFERROR(IF(W154=0,"",ROUNDUP(W154/H154,0)*0.00502),"")</f>
        <v>0.29618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175</v>
      </c>
      <c r="W155" s="349">
        <f t="shared" si="8"/>
        <v>176.4</v>
      </c>
      <c r="X155" s="36">
        <f>IFERROR(IF(W155=0,"",ROUNDUP(W155/H155,0)*0.00502),"")</f>
        <v>0.42168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234.52380952380952</v>
      </c>
      <c r="W158" s="350">
        <f>IFERROR(W149/H149,"0")+IFERROR(W150/H150,"0")+IFERROR(W151/H151,"0")+IFERROR(W152/H152,"0")+IFERROR(W153/H153,"0")+IFERROR(W154/H154,"0")+IFERROR(W155/H155,"0")+IFERROR(W156/H156,"0")+IFERROR(W157/H157,"0")</f>
        <v>237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1.3001799999999999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582.5</v>
      </c>
      <c r="W159" s="350">
        <f>IFERROR(SUM(W149:W157),"0")</f>
        <v>590.1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20</v>
      </c>
      <c r="W162" s="349">
        <f>IFERROR(IF(V162="",0,CEILING((V162/$H162),1)*$H162),"")</f>
        <v>21.6</v>
      </c>
      <c r="X162" s="36">
        <f>IFERROR(IF(W162=0,"",ROUNDUP(W162/H162,0)*0.02175),"")</f>
        <v>4.3499999999999997E-2</v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1.8518518518518516</v>
      </c>
      <c r="W164" s="350">
        <f>IFERROR(W162/H162,"0")+IFERROR(W163/H163,"0")</f>
        <v>2</v>
      </c>
      <c r="X164" s="350">
        <f>IFERROR(IF(X162="",0,X162),"0")+IFERROR(IF(X163="",0,X163),"0")</f>
        <v>4.3499999999999997E-2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20</v>
      </c>
      <c r="W165" s="350">
        <f>IFERROR(SUM(W162:W163),"0")</f>
        <v>21.6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80</v>
      </c>
      <c r="W172" s="349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90</v>
      </c>
      <c r="W173" s="349">
        <f>IFERROR(IF(V173="",0,CEILING((V173/$H173),1)*$H173),"")</f>
        <v>91.800000000000011</v>
      </c>
      <c r="X173" s="36">
        <f>IFERROR(IF(W173=0,"",ROUNDUP(W173/H173,0)*0.00937),"")</f>
        <v>0.15928999999999999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160</v>
      </c>
      <c r="W174" s="349">
        <f>IFERROR(IF(V174="",0,CEILING((V174/$H174),1)*$H174),"")</f>
        <v>162</v>
      </c>
      <c r="X174" s="36">
        <f>IFERROR(IF(W174=0,"",ROUNDUP(W174/H174,0)*0.00937),"")</f>
        <v>0.28110000000000002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130</v>
      </c>
      <c r="W175" s="349">
        <f>IFERROR(IF(V175="",0,CEILING((V175/$H175),1)*$H175),"")</f>
        <v>135</v>
      </c>
      <c r="X175" s="36">
        <f>IFERROR(IF(W175=0,"",ROUNDUP(W175/H175,0)*0.00937),"")</f>
        <v>0.23424999999999999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85.185185185185176</v>
      </c>
      <c r="W176" s="350">
        <f>IFERROR(W172/H172,"0")+IFERROR(W173/H173,"0")+IFERROR(W174/H174,"0")+IFERROR(W175/H175,"0")</f>
        <v>87</v>
      </c>
      <c r="X176" s="350">
        <f>IFERROR(IF(X172="",0,X172),"0")+IFERROR(IF(X173="",0,X173),"0")+IFERROR(IF(X174="",0,X174),"0")+IFERROR(IF(X175="",0,X175),"0")</f>
        <v>0.81518999999999997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460</v>
      </c>
      <c r="W177" s="350">
        <f>IFERROR(SUM(W172:W175),"0")</f>
        <v>469.8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250</v>
      </c>
      <c r="W180" s="349">
        <f t="shared" si="9"/>
        <v>252.29999999999998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280</v>
      </c>
      <c r="W185" s="349">
        <f t="shared" si="9"/>
        <v>280.8</v>
      </c>
      <c r="X185" s="36">
        <f>IFERROR(IF(W185=0,"",ROUNDUP(W185/H185,0)*0.00753),"")</f>
        <v>0.88101000000000007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400</v>
      </c>
      <c r="W187" s="349">
        <f t="shared" si="9"/>
        <v>400.8</v>
      </c>
      <c r="X187" s="36">
        <f>IFERROR(IF(W187=0,"",ROUNDUP(W187/H187,0)*0.00753),"")</f>
        <v>1.2575100000000001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280</v>
      </c>
      <c r="W189" s="349">
        <f t="shared" si="9"/>
        <v>280.8</v>
      </c>
      <c r="X189" s="36">
        <f t="shared" ref="X189:X195" si="10">IFERROR(IF(W189=0,"",ROUNDUP(W189/H189,0)*0.00753),"")</f>
        <v>0.88101000000000007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520</v>
      </c>
      <c r="W191" s="349">
        <f t="shared" si="9"/>
        <v>520.79999999999995</v>
      </c>
      <c r="X191" s="36">
        <f t="shared" si="10"/>
        <v>1.63401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120</v>
      </c>
      <c r="W194" s="349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220</v>
      </c>
      <c r="W195" s="349">
        <f t="shared" si="9"/>
        <v>220.79999999999998</v>
      </c>
      <c r="X195" s="36">
        <f t="shared" si="10"/>
        <v>0.69276000000000004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787.06896551724139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789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6.3535500000000003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2070</v>
      </c>
      <c r="W197" s="350">
        <f>IFERROR(SUM(W179:W195),"0")</f>
        <v>2076.3000000000002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40</v>
      </c>
      <c r="W201" s="349">
        <f>IFERROR(IF(V201="",0,CEILING((V201/$H201),1)*$H201),"")</f>
        <v>40.799999999999997</v>
      </c>
      <c r="X201" s="36">
        <f>IFERROR(IF(W201=0,"",ROUNDUP(W201/H201,0)*0.00753),"")</f>
        <v>0.12801000000000001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40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33.333333333333336</v>
      </c>
      <c r="W203" s="350">
        <f>IFERROR(W199/H199,"0")+IFERROR(W200/H200,"0")+IFERROR(W201/H201,"0")+IFERROR(W202/H202,"0")</f>
        <v>34</v>
      </c>
      <c r="X203" s="350">
        <f>IFERROR(IF(X199="",0,X199),"0")+IFERROR(IF(X200="",0,X200),"0")+IFERROR(IF(X201="",0,X201),"0")+IFERROR(IF(X202="",0,X202),"0")</f>
        <v>0.25602000000000003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80</v>
      </c>
      <c r="W204" s="350">
        <f>IFERROR(SUM(W199:W202),"0")</f>
        <v>81.599999999999994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30</v>
      </c>
      <c r="W209" s="349">
        <f t="shared" si="11"/>
        <v>34.799999999999997</v>
      </c>
      <c r="X209" s="36">
        <f>IFERROR(IF(W209=0,"",ROUNDUP(W209/H209,0)*0.02175),"")</f>
        <v>6.5250000000000002E-2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2.5862068965517242</v>
      </c>
      <c r="W213" s="350">
        <f>IFERROR(W207/H207,"0")+IFERROR(W208/H208,"0")+IFERROR(W209/H209,"0")+IFERROR(W210/H210,"0")+IFERROR(W211/H211,"0")+IFERROR(W212/H212,"0")</f>
        <v>3</v>
      </c>
      <c r="X213" s="350">
        <f>IFERROR(IF(X207="",0,X207),"0")+IFERROR(IF(X208="",0,X208),"0")+IFERROR(IF(X209="",0,X209),"0")+IFERROR(IF(X210="",0,X210),"0")+IFERROR(IF(X211="",0,X211),"0")+IFERROR(IF(X212="",0,X212),"0")</f>
        <v>6.5250000000000002E-2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30</v>
      </c>
      <c r="W214" s="350">
        <f>IFERROR(SUM(W207:W212),"0")</f>
        <v>34.799999999999997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192.5</v>
      </c>
      <c r="W216" s="349">
        <f>IFERROR(IF(V216="",0,CEILING((V216/$H216),1)*$H216),"")</f>
        <v>193.20000000000002</v>
      </c>
      <c r="X216" s="36">
        <f>IFERROR(IF(W216=0,"",ROUNDUP(W216/H216,0)*0.00502),"")</f>
        <v>0.46184000000000003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91.666666666666657</v>
      </c>
      <c r="W217" s="350">
        <f>IFERROR(W216/H216,"0")</f>
        <v>92</v>
      </c>
      <c r="X217" s="350">
        <f>IFERROR(IF(X216="",0,X216),"0")</f>
        <v>0.46184000000000003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192.5</v>
      </c>
      <c r="W218" s="350">
        <f>IFERROR(SUM(W216:W216),"0")</f>
        <v>193.20000000000002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120</v>
      </c>
      <c r="W226" s="349">
        <f t="shared" si="12"/>
        <v>120</v>
      </c>
      <c r="X226" s="36">
        <f>IFERROR(IF(W226=0,"",ROUNDUP(W226/H226,0)*0.00937),"")</f>
        <v>0.28110000000000002</v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30</v>
      </c>
      <c r="W227" s="350">
        <f>IFERROR(W221/H221,"0")+IFERROR(W222/H222,"0")+IFERROR(W223/H223,"0")+IFERROR(W224/H224,"0")+IFERROR(W225/H225,"0")+IFERROR(W226/H226,"0")</f>
        <v>30</v>
      </c>
      <c r="X227" s="350">
        <f>IFERROR(IF(X221="",0,X221),"0")+IFERROR(IF(X222="",0,X222),"0")+IFERROR(IF(X223="",0,X223),"0")+IFERROR(IF(X224="",0,X224),"0")+IFERROR(IF(X225="",0,X225),"0")+IFERROR(IF(X226="",0,X226),"0")</f>
        <v>0.28110000000000002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120</v>
      </c>
      <c r="W228" s="350">
        <f>IFERROR(SUM(W221:W226),"0")</f>
        <v>120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8</v>
      </c>
      <c r="W245" s="349">
        <f t="shared" si="13"/>
        <v>8</v>
      </c>
      <c r="X245" s="36">
        <f t="shared" si="14"/>
        <v>1.874E-2</v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2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1.874E-2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8</v>
      </c>
      <c r="W247" s="350">
        <f>IFERROR(SUM(W231:W245),"0")</f>
        <v>8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19.600000000000001</v>
      </c>
      <c r="W256" s="349">
        <f>IFERROR(IF(V256="",0,CEILING((V256/$H256),1)*$H256),"")</f>
        <v>20.16</v>
      </c>
      <c r="X256" s="36">
        <f>IFERROR(IF(W256=0,"",ROUNDUP(W256/H256,0)*0.00502),"")</f>
        <v>6.0240000000000002E-2</v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14.047619047619049</v>
      </c>
      <c r="W257" s="350">
        <f>IFERROR(W253/H253,"0")+IFERROR(W254/H254,"0")+IFERROR(W255/H255,"0")+IFERROR(W256/H256,"0")</f>
        <v>15</v>
      </c>
      <c r="X257" s="350">
        <f>IFERROR(IF(X253="",0,X253),"0")+IFERROR(IF(X254="",0,X254),"0")+IFERROR(IF(X255="",0,X255),"0")+IFERROR(IF(X256="",0,X256),"0")</f>
        <v>8.2830000000000001E-2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29.6</v>
      </c>
      <c r="W258" s="350">
        <f>IFERROR(SUM(W253:W256),"0")</f>
        <v>32.760000000000005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59.400000000000013</v>
      </c>
      <c r="W266" s="349">
        <f t="shared" si="15"/>
        <v>59.4</v>
      </c>
      <c r="X266" s="36">
        <f>IFERROR(IF(W266=0,"",ROUNDUP(W266/H266,0)*0.00753),"")</f>
        <v>0.22590000000000002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49.5</v>
      </c>
      <c r="W267" s="349">
        <f t="shared" si="15"/>
        <v>49.5</v>
      </c>
      <c r="X267" s="36">
        <f>IFERROR(IF(W267=0,"",ROUNDUP(W267/H267,0)*0.00753),"")</f>
        <v>0.18825</v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55.000000000000007</v>
      </c>
      <c r="W268" s="350">
        <f>IFERROR(W260/H260,"0")+IFERROR(W261/H261,"0")+IFERROR(W262/H262,"0")+IFERROR(W263/H263,"0")+IFERROR(W264/H264,"0")+IFERROR(W265/H265,"0")+IFERROR(W266/H266,"0")+IFERROR(W267/H267,"0")</f>
        <v>55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0.41415000000000002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108.9</v>
      </c>
      <c r="W269" s="350">
        <f>IFERROR(SUM(W260:W267),"0")</f>
        <v>108.9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20</v>
      </c>
      <c r="W271" s="349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400</v>
      </c>
      <c r="W272" s="349">
        <f>IFERROR(IF(V272="",0,CEILING((V272/$H272),1)*$H272),"")</f>
        <v>405.59999999999997</v>
      </c>
      <c r="X272" s="36">
        <f>IFERROR(IF(W272=0,"",ROUNDUP(W272/H272,0)*0.02175),"")</f>
        <v>1.131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50</v>
      </c>
      <c r="W273" s="349">
        <f>IFERROR(IF(V273="",0,CEILING((V273/$H273),1)*$H273),"")</f>
        <v>50.400000000000006</v>
      </c>
      <c r="X273" s="36">
        <f>IFERROR(IF(W273=0,"",ROUNDUP(W273/H273,0)*0.02175),"")</f>
        <v>0.1305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59.615384615384613</v>
      </c>
      <c r="W274" s="350">
        <f>IFERROR(W271/H271,"0")+IFERROR(W272/H272,"0")+IFERROR(W273/H273,"0")</f>
        <v>61</v>
      </c>
      <c r="X274" s="350">
        <f>IFERROR(IF(X271="",0,X271),"0")+IFERROR(IF(X272="",0,X272),"0")+IFERROR(IF(X273="",0,X273),"0")</f>
        <v>1.3267500000000001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470</v>
      </c>
      <c r="W275" s="350">
        <f>IFERROR(SUM(W271:W273),"0")</f>
        <v>481.19999999999993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15</v>
      </c>
      <c r="W307" s="349">
        <f>IFERROR(IF(V307="",0,CEILING((V307/$H307),1)*$H307),"")</f>
        <v>16.2</v>
      </c>
      <c r="X307" s="36">
        <f>IFERROR(IF(W307=0,"",ROUNDUP(W307/H307,0)*0.00753),"")</f>
        <v>6.7769999999999997E-2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8.3333333333333339</v>
      </c>
      <c r="W308" s="350">
        <f>IFERROR(W307/H307,"0")</f>
        <v>9</v>
      </c>
      <c r="X308" s="350">
        <f>IFERROR(IF(X307="",0,X307),"0")</f>
        <v>6.7769999999999997E-2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15</v>
      </c>
      <c r="W309" s="350">
        <f>IFERROR(SUM(W307:W307),"0")</f>
        <v>16.2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979.99999999999989</v>
      </c>
      <c r="W312" s="349">
        <f>IFERROR(IF(V312="",0,CEILING((V312/$H312),1)*$H312),"")</f>
        <v>980.7</v>
      </c>
      <c r="X312" s="36">
        <f>IFERROR(IF(W312=0,"",ROUNDUP(W312/H312,0)*0.00753),"")</f>
        <v>3.5165100000000002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350</v>
      </c>
      <c r="W313" s="349">
        <f>IFERROR(IF(V313="",0,CEILING((V313/$H313),1)*$H313),"")</f>
        <v>350.7</v>
      </c>
      <c r="X313" s="36">
        <f>IFERROR(IF(W313=0,"",ROUNDUP(W313/H313,0)*0.00753),"")</f>
        <v>1.2575100000000001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633.33333333333326</v>
      </c>
      <c r="W314" s="350">
        <f>IFERROR(W311/H311,"0")+IFERROR(W312/H312,"0")+IFERROR(W313/H313,"0")</f>
        <v>634</v>
      </c>
      <c r="X314" s="350">
        <f>IFERROR(IF(X311="",0,X311),"0")+IFERROR(IF(X312="",0,X312),"0")+IFERROR(IF(X313="",0,X313),"0")</f>
        <v>4.7740200000000002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1330</v>
      </c>
      <c r="W315" s="350">
        <f>IFERROR(SUM(W311:W313),"0")</f>
        <v>1331.4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15.2</v>
      </c>
      <c r="W317" s="349">
        <f>IFERROR(IF(V317="",0,CEILING((V317/$H317),1)*$H317),"")</f>
        <v>15.959999999999999</v>
      </c>
      <c r="X317" s="36">
        <f>IFERROR(IF(W317=0,"",ROUNDUP(W317/H317,0)*0.00753),"")</f>
        <v>5.271E-2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6.666666666666667</v>
      </c>
      <c r="W318" s="350">
        <f>IFERROR(W317/H317,"0")</f>
        <v>7</v>
      </c>
      <c r="X318" s="350">
        <f>IFERROR(IF(X317="",0,X317),"0")</f>
        <v>5.271E-2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15.2</v>
      </c>
      <c r="W319" s="350">
        <f>IFERROR(SUM(W317:W317),"0")</f>
        <v>15.959999999999999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2400</v>
      </c>
      <c r="W334" s="349">
        <f t="shared" si="17"/>
        <v>2400</v>
      </c>
      <c r="X334" s="36">
        <f>IFERROR(IF(W334=0,"",ROUNDUP(W334/H334,0)*0.02175),"")</f>
        <v>3.4799999999999995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600</v>
      </c>
      <c r="W336" s="349">
        <f t="shared" si="17"/>
        <v>600</v>
      </c>
      <c r="X336" s="36">
        <f>IFERROR(IF(W336=0,"",ROUNDUP(W336/H336,0)*0.02175),"")</f>
        <v>0.86999999999999988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1000</v>
      </c>
      <c r="W338" s="349">
        <f t="shared" si="17"/>
        <v>1005</v>
      </c>
      <c r="X338" s="36">
        <f>IFERROR(IF(W338=0,"",ROUNDUP(W338/H338,0)*0.02175),"")</f>
        <v>1.4572499999999999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10</v>
      </c>
      <c r="W340" s="349">
        <f t="shared" si="17"/>
        <v>10</v>
      </c>
      <c r="X340" s="36">
        <f>IFERROR(IF(W340=0,"",ROUNDUP(W340/H340,0)*0.00937),"")</f>
        <v>1.874E-2</v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278.66666666666669</v>
      </c>
      <c r="W341" s="350">
        <f>IFERROR(W333/H333,"0")+IFERROR(W334/H334,"0")+IFERROR(W335/H335,"0")+IFERROR(W336/H336,"0")+IFERROR(W337/H337,"0")+IFERROR(W338/H338,"0")+IFERROR(W339/H339,"0")+IFERROR(W340/H340,"0")</f>
        <v>279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5.9196900000000001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4060</v>
      </c>
      <c r="W342" s="350">
        <f>IFERROR(SUM(W333:W340),"0")</f>
        <v>4065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1400</v>
      </c>
      <c r="W344" s="349">
        <f>IFERROR(IF(V344="",0,CEILING((V344/$H344),1)*$H344),"")</f>
        <v>1410</v>
      </c>
      <c r="X344" s="36">
        <f>IFERROR(IF(W344=0,"",ROUNDUP(W344/H344,0)*0.02175),"")</f>
        <v>2.0444999999999998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8</v>
      </c>
      <c r="W346" s="349">
        <f>IFERROR(IF(V346="",0,CEILING((V346/$H346),1)*$H346),"")</f>
        <v>8</v>
      </c>
      <c r="X346" s="36">
        <f>IFERROR(IF(W346=0,"",ROUNDUP(W346/H346,0)*0.00937),"")</f>
        <v>1.874E-2</v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95.333333333333329</v>
      </c>
      <c r="W347" s="350">
        <f>IFERROR(W344/H344,"0")+IFERROR(W345/H345,"0")+IFERROR(W346/H346,"0")</f>
        <v>96</v>
      </c>
      <c r="X347" s="350">
        <f>IFERROR(IF(X344="",0,X344),"0")+IFERROR(IF(X345="",0,X345),"0")+IFERROR(IF(X346="",0,X346),"0")</f>
        <v>2.06324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1408</v>
      </c>
      <c r="W348" s="350">
        <f>IFERROR(SUM(W344:W346),"0")</f>
        <v>1418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50</v>
      </c>
      <c r="W355" s="349">
        <f>IFERROR(IF(V355="",0,CEILING((V355/$H355),1)*$H355),"")</f>
        <v>54.6</v>
      </c>
      <c r="X355" s="36">
        <f>IFERROR(IF(W355=0,"",ROUNDUP(W355/H355,0)*0.02175),"")</f>
        <v>0.15225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6.4102564102564106</v>
      </c>
      <c r="W356" s="350">
        <f>IFERROR(W355/H355,"0")</f>
        <v>7</v>
      </c>
      <c r="X356" s="350">
        <f>IFERROR(IF(X355="",0,X355),"0")</f>
        <v>0.15225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50</v>
      </c>
      <c r="W357" s="350">
        <f>IFERROR(SUM(W355:W355),"0")</f>
        <v>54.6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50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4.166666666666667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50</v>
      </c>
      <c r="W366" s="350">
        <f>IFERROR(SUM(W360:W364),"0")</f>
        <v>60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30</v>
      </c>
      <c r="W373" s="349">
        <f>IFERROR(IF(V373="",0,CEILING((V373/$H373),1)*$H373),"")</f>
        <v>31.2</v>
      </c>
      <c r="X373" s="36">
        <f>IFERROR(IF(W373=0,"",ROUNDUP(W373/H373,0)*0.02175),"")</f>
        <v>8.6999999999999994E-2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3.8461538461538463</v>
      </c>
      <c r="W377" s="350">
        <f>IFERROR(W373/H373,"0")+IFERROR(W374/H374,"0")+IFERROR(W375/H375,"0")+IFERROR(W376/H376,"0")</f>
        <v>4</v>
      </c>
      <c r="X377" s="350">
        <f>IFERROR(IF(X373="",0,X373),"0")+IFERROR(IF(X374="",0,X374),"0")+IFERROR(IF(X375="",0,X375),"0")+IFERROR(IF(X376="",0,X376),"0")</f>
        <v>8.6999999999999994E-2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30</v>
      </c>
      <c r="W378" s="350">
        <f>IFERROR(SUM(W373:W376),"0")</f>
        <v>31.2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13.5</v>
      </c>
      <c r="W387" s="349">
        <f>IFERROR(IF(V387="",0,CEILING((V387/$H387),1)*$H387),"")</f>
        <v>13.5</v>
      </c>
      <c r="X387" s="36">
        <f>IFERROR(IF(W387=0,"",ROUNDUP(W387/H387,0)*0.00753),"")</f>
        <v>3.7650000000000003E-2</v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5</v>
      </c>
      <c r="W388" s="350">
        <f>IFERROR(W386/H386,"0")+IFERROR(W387/H387,"0")</f>
        <v>5</v>
      </c>
      <c r="X388" s="350">
        <f>IFERROR(IF(X386="",0,X386),"0")+IFERROR(IF(X387="",0,X387),"0")</f>
        <v>3.7650000000000003E-2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13.5</v>
      </c>
      <c r="W389" s="350">
        <f>IFERROR(SUM(W386:W387),"0")</f>
        <v>13.5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80</v>
      </c>
      <c r="W393" s="349">
        <f t="shared" si="18"/>
        <v>84</v>
      </c>
      <c r="X393" s="36">
        <f>IFERROR(IF(W393=0,"",ROUNDUP(W393/H393,0)*0.00753),"")</f>
        <v>0.15060000000000001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140</v>
      </c>
      <c r="W394" s="349">
        <f t="shared" si="18"/>
        <v>141.12</v>
      </c>
      <c r="X394" s="36">
        <f>IFERROR(IF(W394=0,"",ROUNDUP(W394/H394,0)*0.00753),"")</f>
        <v>0.63251999999999997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52.5</v>
      </c>
      <c r="W398" s="349">
        <f t="shared" si="18"/>
        <v>52.5</v>
      </c>
      <c r="X398" s="36">
        <f t="shared" si="19"/>
        <v>0.1255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87.5</v>
      </c>
      <c r="W402" s="349">
        <f t="shared" si="18"/>
        <v>88.2</v>
      </c>
      <c r="X402" s="36">
        <f t="shared" si="19"/>
        <v>0.21084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219.04761904761907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221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1.37046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465</v>
      </c>
      <c r="W405" s="350">
        <f>IFERROR(SUM(W391:W403),"0")</f>
        <v>470.82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6</v>
      </c>
      <c r="W419" s="349">
        <f>IFERROR(IF(V419="",0,CEILING((V419/$H419),1)*$H419),"")</f>
        <v>6</v>
      </c>
      <c r="X419" s="36">
        <f>IFERROR(IF(W419=0,"",ROUNDUP(W419/H419,0)*0.00627),"")</f>
        <v>3.1350000000000003E-2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5</v>
      </c>
      <c r="W421" s="350">
        <f>IFERROR(W418/H418,"0")+IFERROR(W419/H419,"0")+IFERROR(W420/H420,"0")</f>
        <v>5</v>
      </c>
      <c r="X421" s="350">
        <f>IFERROR(IF(X418="",0,X418),"0")+IFERROR(IF(X419="",0,X419),"0")+IFERROR(IF(X420="",0,X420),"0")</f>
        <v>3.1350000000000003E-2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6</v>
      </c>
      <c r="W422" s="350">
        <f>IFERROR(SUM(W418:W420),"0")</f>
        <v>6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80</v>
      </c>
      <c r="W430" s="349">
        <f t="shared" ref="W430:W436" si="20">IFERROR(IF(V430="",0,CEILING((V430/$H430),1)*$H430),"")</f>
        <v>84</v>
      </c>
      <c r="X430" s="36">
        <f>IFERROR(IF(W430=0,"",ROUNDUP(W430/H430,0)*0.00753),"")</f>
        <v>0.15060000000000001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17.5</v>
      </c>
      <c r="W435" s="349">
        <f t="shared" si="20"/>
        <v>18.900000000000002</v>
      </c>
      <c r="X435" s="36">
        <f>IFERROR(IF(W435=0,"",ROUNDUP(W435/H435,0)*0.00502),"")</f>
        <v>4.5179999999999998E-2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27.38095238095238</v>
      </c>
      <c r="W437" s="350">
        <f>IFERROR(W430/H430,"0")+IFERROR(W431/H431,"0")+IFERROR(W432/H432,"0")+IFERROR(W433/H433,"0")+IFERROR(W434/H434,"0")+IFERROR(W435/H435,"0")+IFERROR(W436/H436,"0")</f>
        <v>29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0.19578000000000001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97.5</v>
      </c>
      <c r="W438" s="350">
        <f>IFERROR(SUM(W430:W436),"0")</f>
        <v>102.9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15</v>
      </c>
      <c r="W444" s="349">
        <f>IFERROR(IF(V444="",0,CEILING((V444/$H444),1)*$H444),"")</f>
        <v>15</v>
      </c>
      <c r="X444" s="36">
        <f>IFERROR(IF(W444=0,"",ROUNDUP(W444/H444,0)*0.00627),"")</f>
        <v>3.1350000000000003E-2</v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5</v>
      </c>
      <c r="W445" s="350">
        <f>IFERROR(W444/H444,"0")</f>
        <v>5</v>
      </c>
      <c r="X445" s="350">
        <f>IFERROR(IF(X444="",0,X444),"0")</f>
        <v>3.1350000000000003E-2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15</v>
      </c>
      <c r="W446" s="350">
        <f>IFERROR(SUM(W444:W444),"0")</f>
        <v>15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90</v>
      </c>
      <c r="W450" s="349">
        <f t="shared" ref="W450:W462" si="21">IFERROR(IF(V450="",0,CEILING((V450/$H450),1)*$H450),"")</f>
        <v>95.04</v>
      </c>
      <c r="X450" s="36">
        <f t="shared" ref="X450:X456" si="22">IFERROR(IF(W450=0,"",ROUNDUP(W450/H450,0)*0.01196),"")</f>
        <v>0.21528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170</v>
      </c>
      <c r="W452" s="349">
        <f t="shared" si="21"/>
        <v>174.24</v>
      </c>
      <c r="X452" s="36">
        <f t="shared" si="22"/>
        <v>0.39468000000000003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20</v>
      </c>
      <c r="W453" s="349">
        <f t="shared" si="21"/>
        <v>21.12</v>
      </c>
      <c r="X453" s="36">
        <f t="shared" si="22"/>
        <v>4.7840000000000001E-2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140</v>
      </c>
      <c r="W455" s="349">
        <f t="shared" si="21"/>
        <v>142.56</v>
      </c>
      <c r="X455" s="36">
        <f t="shared" si="22"/>
        <v>0.32291999999999998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36</v>
      </c>
      <c r="W457" s="349">
        <f t="shared" si="21"/>
        <v>36</v>
      </c>
      <c r="X457" s="36">
        <f>IFERROR(IF(W457=0,"",ROUNDUP(W457/H457,0)*0.00937),"")</f>
        <v>9.3700000000000006E-2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89.545454545454533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92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1.0744199999999999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456</v>
      </c>
      <c r="W464" s="350">
        <f>IFERROR(SUM(W450:W462),"0")</f>
        <v>468.96000000000004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100</v>
      </c>
      <c r="W466" s="349">
        <f>IFERROR(IF(V466="",0,CEILING((V466/$H466),1)*$H466),"")</f>
        <v>100.32000000000001</v>
      </c>
      <c r="X466" s="36">
        <f>IFERROR(IF(W466=0,"",ROUNDUP(W466/H466,0)*0.01196),"")</f>
        <v>0.22724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18.939393939393938</v>
      </c>
      <c r="W468" s="350">
        <f>IFERROR(W466/H466,"0")+IFERROR(W467/H467,"0")</f>
        <v>19</v>
      </c>
      <c r="X468" s="350">
        <f>IFERROR(IF(X466="",0,X466),"0")+IFERROR(IF(X467="",0,X467),"0")</f>
        <v>0.22724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100</v>
      </c>
      <c r="W469" s="350">
        <f>IFERROR(SUM(W466:W467),"0")</f>
        <v>100.32000000000001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70</v>
      </c>
      <c r="W471" s="349">
        <f t="shared" ref="W471:W476" si="23"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50</v>
      </c>
      <c r="W472" s="349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150</v>
      </c>
      <c r="W473" s="349">
        <f t="shared" si="23"/>
        <v>153.12</v>
      </c>
      <c r="X473" s="36">
        <f>IFERROR(IF(W473=0,"",ROUNDUP(W473/H473,0)*0.01196),"")</f>
        <v>0.34683999999999998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18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59.469696969696969</v>
      </c>
      <c r="W477" s="350">
        <f>IFERROR(W471/H471,"0")+IFERROR(W472/H472,"0")+IFERROR(W473/H473,"0")+IFERROR(W474/H474,"0")+IFERROR(W475/H475,"0")+IFERROR(W476/H476,"0")</f>
        <v>62</v>
      </c>
      <c r="X477" s="350">
        <f>IFERROR(IF(X471="",0,X471),"0")+IFERROR(IF(X472="",0,X472),"0")+IFERROR(IF(X473="",0,X473),"0")+IFERROR(IF(X474="",0,X474),"0")+IFERROR(IF(X475="",0,X475),"0")+IFERROR(IF(X476="",0,X476),"0")</f>
        <v>0.71821000000000002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300</v>
      </c>
      <c r="W478" s="350">
        <f>IFERROR(SUM(W471:W476),"0")</f>
        <v>312.24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550</v>
      </c>
      <c r="W508" s="349">
        <f>IFERROR(IF(V508="",0,CEILING((V508/$H508),1)*$H508),"")</f>
        <v>553.79999999999995</v>
      </c>
      <c r="X508" s="36">
        <f>IFERROR(IF(W508=0,"",ROUNDUP(W508/H508,0)*0.02175),"")</f>
        <v>1.5442499999999999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70.512820512820511</v>
      </c>
      <c r="W513" s="350">
        <f>IFERROR(W508/H508,"0")+IFERROR(W509/H509,"0")+IFERROR(W510/H510,"0")+IFERROR(W511/H511,"0")+IFERROR(W512/H512,"0")</f>
        <v>71</v>
      </c>
      <c r="X513" s="350">
        <f>IFERROR(IF(X508="",0,X508),"0")+IFERROR(IF(X509="",0,X509),"0")+IFERROR(IF(X510="",0,X510),"0")+IFERROR(IF(X511="",0,X511),"0")+IFERROR(IF(X512="",0,X512),"0")</f>
        <v>1.5442499999999999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550</v>
      </c>
      <c r="W514" s="350">
        <f>IFERROR(SUM(W508:W512),"0")</f>
        <v>553.79999999999995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17003.400000000001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17170.86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18165.033914667711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18343.096000000001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19015.033914667711</v>
      </c>
      <c r="W518" s="350">
        <f>GrossWeightTotalR+PalletQtyTotalR*25</f>
        <v>19218.096000000001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3848.3303120889327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3878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39.151230000000012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135</v>
      </c>
      <c r="D525" s="46">
        <f>IFERROR(W57*1,"0")+IFERROR(W58*1,"0")+IFERROR(W59*1,"0")+IFERROR(W60*1,"0")</f>
        <v>691.2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2342.2999999999997</v>
      </c>
      <c r="F525" s="46">
        <f>IFERROR(W133*1,"0")+IFERROR(W134*1,"0")+IFERROR(W135*1,"0")+IFERROR(W136*1,"0")</f>
        <v>748.2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590.1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2649.3</v>
      </c>
      <c r="J525" s="46">
        <f>IFERROR(W207*1,"0")+IFERROR(W208*1,"0")+IFERROR(W209*1,"0")+IFERROR(W210*1,"0")+IFERROR(W211*1,"0")+IFERROR(W212*1,"0")+IFERROR(W216*1,"0")</f>
        <v>228</v>
      </c>
      <c r="K525" s="342"/>
      <c r="L525" s="46">
        <f>IFERROR(W221*1,"0")+IFERROR(W222*1,"0")+IFERROR(W223*1,"0")+IFERROR(W224*1,"0")+IFERROR(W225*1,"0")+IFERROR(W226*1,"0")</f>
        <v>120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630.86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1363.5600000000002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5537.6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91.2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490.32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117.9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881.52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553.79999999999995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2024-03-21T09:49:43Z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