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8" i="1" l="1"/>
  <c r="AJ11" i="1"/>
  <c r="AJ12" i="1"/>
  <c r="AJ15" i="1"/>
  <c r="AJ16" i="1"/>
  <c r="AJ19" i="1"/>
  <c r="AJ20" i="1"/>
  <c r="Y23" i="1"/>
  <c r="AJ24" i="1"/>
  <c r="Y27" i="1"/>
  <c r="AJ28" i="1"/>
  <c r="Y31" i="1"/>
  <c r="AJ32" i="1"/>
  <c r="Y35" i="1"/>
  <c r="AJ36" i="1"/>
  <c r="Y39" i="1"/>
  <c r="AJ40" i="1"/>
  <c r="Y43" i="1"/>
  <c r="AJ44" i="1"/>
  <c r="Y47" i="1"/>
  <c r="AJ48" i="1"/>
  <c r="Y51" i="1"/>
  <c r="AJ52" i="1"/>
  <c r="AJ55" i="1"/>
  <c r="AJ56" i="1"/>
  <c r="AJ59" i="1"/>
  <c r="AJ60" i="1"/>
  <c r="AJ63" i="1"/>
  <c r="AJ64" i="1"/>
  <c r="AJ67" i="1"/>
  <c r="AJ68" i="1"/>
  <c r="AJ71" i="1"/>
  <c r="AJ72" i="1"/>
  <c r="AJ75" i="1"/>
  <c r="AJ76" i="1"/>
  <c r="AJ79" i="1"/>
  <c r="AJ80" i="1"/>
  <c r="AJ83" i="1"/>
  <c r="AJ84" i="1"/>
  <c r="AJ87" i="1"/>
  <c r="AJ88" i="1"/>
  <c r="AJ91" i="1"/>
  <c r="AJ92" i="1"/>
  <c r="AJ95" i="1"/>
  <c r="AJ96" i="1"/>
  <c r="AJ99" i="1"/>
  <c r="AJ100" i="1"/>
  <c r="AJ103" i="1"/>
  <c r="AJ104" i="1"/>
  <c r="AJ107" i="1"/>
  <c r="AJ108" i="1"/>
  <c r="AJ111" i="1"/>
  <c r="AJ112" i="1"/>
  <c r="AJ115" i="1"/>
  <c r="AJ116" i="1"/>
  <c r="AJ119" i="1"/>
  <c r="AJ120" i="1"/>
  <c r="AJ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4" i="1"/>
  <c r="AL115" i="1"/>
  <c r="AL116" i="1"/>
  <c r="AL117" i="1"/>
  <c r="AL118" i="1"/>
  <c r="AL119" i="1"/>
  <c r="AL120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5" i="1"/>
  <c r="AK116" i="1"/>
  <c r="AK117" i="1"/>
  <c r="AK118" i="1"/>
  <c r="AK119" i="1"/>
  <c r="AK120" i="1"/>
  <c r="AK7" i="1"/>
  <c r="AJ9" i="1"/>
  <c r="AJ10" i="1"/>
  <c r="AJ13" i="1"/>
  <c r="AJ14" i="1"/>
  <c r="AJ17" i="1"/>
  <c r="AJ18" i="1"/>
  <c r="AJ21" i="1"/>
  <c r="AJ22" i="1"/>
  <c r="AJ25" i="1"/>
  <c r="AJ26" i="1"/>
  <c r="AJ29" i="1"/>
  <c r="AJ30" i="1"/>
  <c r="AJ33" i="1"/>
  <c r="AJ34" i="1"/>
  <c r="AJ37" i="1"/>
  <c r="AJ38" i="1"/>
  <c r="AJ41" i="1"/>
  <c r="AJ42" i="1"/>
  <c r="AJ45" i="1"/>
  <c r="AJ46" i="1"/>
  <c r="AJ49" i="1"/>
  <c r="AJ50" i="1"/>
  <c r="AJ53" i="1"/>
  <c r="AJ54" i="1"/>
  <c r="AJ57" i="1"/>
  <c r="AJ58" i="1"/>
  <c r="AJ61" i="1"/>
  <c r="AJ62" i="1"/>
  <c r="AJ65" i="1"/>
  <c r="AJ66" i="1"/>
  <c r="AJ69" i="1"/>
  <c r="AJ70" i="1"/>
  <c r="AJ73" i="1"/>
  <c r="AJ74" i="1"/>
  <c r="AJ77" i="1"/>
  <c r="AJ78" i="1"/>
  <c r="AJ81" i="1"/>
  <c r="AJ82" i="1"/>
  <c r="AJ85" i="1"/>
  <c r="AJ86" i="1"/>
  <c r="AJ89" i="1"/>
  <c r="AJ90" i="1"/>
  <c r="AJ93" i="1"/>
  <c r="AJ94" i="1"/>
  <c r="AJ97" i="1"/>
  <c r="AJ98" i="1"/>
  <c r="AJ101" i="1"/>
  <c r="AJ102" i="1"/>
  <c r="AJ105" i="1"/>
  <c r="AJ106" i="1"/>
  <c r="AJ109" i="1"/>
  <c r="AJ110" i="1"/>
  <c r="AJ117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2" i="1"/>
  <c r="AI113" i="1"/>
  <c r="AI114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3" i="1"/>
  <c r="AH6" i="1" s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5" i="1"/>
  <c r="Z116" i="1"/>
  <c r="Z117" i="1"/>
  <c r="Z118" i="1"/>
  <c r="Z119" i="1"/>
  <c r="Z120" i="1"/>
  <c r="Z7" i="1"/>
  <c r="Y8" i="1"/>
  <c r="Y9" i="1"/>
  <c r="Y10" i="1"/>
  <c r="Y12" i="1"/>
  <c r="Y13" i="1"/>
  <c r="Y14" i="1"/>
  <c r="Y16" i="1"/>
  <c r="Y17" i="1"/>
  <c r="Y18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6" i="1"/>
  <c r="Y57" i="1"/>
  <c r="Y58" i="1"/>
  <c r="Y60" i="1"/>
  <c r="Y61" i="1"/>
  <c r="Y62" i="1"/>
  <c r="Y64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6" i="1"/>
  <c r="Y117" i="1"/>
  <c r="Y118" i="1"/>
  <c r="Y120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Z54" i="1" s="1"/>
  <c r="W55" i="1"/>
  <c r="Y55" i="1" s="1"/>
  <c r="W56" i="1"/>
  <c r="W57" i="1"/>
  <c r="W58" i="1"/>
  <c r="W59" i="1"/>
  <c r="W60" i="1"/>
  <c r="W61" i="1"/>
  <c r="W62" i="1"/>
  <c r="W63" i="1"/>
  <c r="W64" i="1"/>
  <c r="W65" i="1"/>
  <c r="Z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5" i="1"/>
  <c r="W116" i="1"/>
  <c r="W117" i="1"/>
  <c r="W118" i="1"/>
  <c r="W119" i="1"/>
  <c r="W120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W113" i="1" s="1"/>
  <c r="Z113" i="1" s="1"/>
  <c r="AD114" i="1"/>
  <c r="W114" i="1" s="1"/>
  <c r="Z114" i="1" s="1"/>
  <c r="AD115" i="1"/>
  <c r="AD116" i="1"/>
  <c r="AD117" i="1"/>
  <c r="AD118" i="1"/>
  <c r="AD119" i="1"/>
  <c r="AD120" i="1"/>
  <c r="AD7" i="1"/>
  <c r="AC8" i="1"/>
  <c r="AC9" i="1"/>
  <c r="AC10" i="1"/>
  <c r="AC11" i="1"/>
  <c r="AC12" i="1"/>
  <c r="AC13" i="1"/>
  <c r="AC14" i="1"/>
  <c r="AC15" i="1"/>
  <c r="AC16" i="1"/>
  <c r="AC20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7" i="1"/>
  <c r="AC38" i="1"/>
  <c r="AC39" i="1"/>
  <c r="AC40" i="1"/>
  <c r="AC41" i="1"/>
  <c r="AC43" i="1"/>
  <c r="AC44" i="1"/>
  <c r="AC45" i="1"/>
  <c r="AC46" i="1"/>
  <c r="AC47" i="1"/>
  <c r="AC49" i="1"/>
  <c r="AC50" i="1"/>
  <c r="AC51" i="1"/>
  <c r="AC52" i="1"/>
  <c r="AC53" i="1"/>
  <c r="AC54" i="1"/>
  <c r="AC55" i="1"/>
  <c r="AC56" i="1"/>
  <c r="AC57" i="1"/>
  <c r="AC59" i="1"/>
  <c r="AC60" i="1"/>
  <c r="AC62" i="1"/>
  <c r="AC63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5" i="1"/>
  <c r="AC86" i="1"/>
  <c r="AC87" i="1"/>
  <c r="AC88" i="1"/>
  <c r="AC89" i="1"/>
  <c r="AC90" i="1"/>
  <c r="AC92" i="1"/>
  <c r="AC93" i="1"/>
  <c r="AC94" i="1"/>
  <c r="AC95" i="1"/>
  <c r="AC96" i="1"/>
  <c r="AC97" i="1"/>
  <c r="AC98" i="1"/>
  <c r="AC99" i="1"/>
  <c r="AC100" i="1"/>
  <c r="AC106" i="1"/>
  <c r="AC108" i="1"/>
  <c r="AC1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7" i="1"/>
  <c r="K118" i="1"/>
  <c r="K119" i="1"/>
  <c r="K12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J116" i="1"/>
  <c r="J117" i="1"/>
  <c r="J118" i="1"/>
  <c r="J119" i="1"/>
  <c r="J120" i="1"/>
  <c r="J7" i="1"/>
  <c r="AB6" i="1"/>
  <c r="AC6" i="1"/>
  <c r="AA6" i="1"/>
  <c r="O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AK113" i="1" s="1"/>
  <c r="H114" i="1"/>
  <c r="AK114" i="1" s="1"/>
  <c r="H115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" i="1"/>
  <c r="E6" i="1"/>
  <c r="F6" i="1"/>
  <c r="Y114" i="1" l="1"/>
  <c r="AK6" i="1"/>
  <c r="L6" i="1"/>
  <c r="N6" i="1"/>
  <c r="AJ114" i="1"/>
  <c r="Y113" i="1"/>
  <c r="AL113" i="1"/>
  <c r="AL6" i="1" s="1"/>
  <c r="AJ113" i="1"/>
  <c r="AF6" i="1"/>
  <c r="AG6" i="1"/>
  <c r="Y63" i="1"/>
  <c r="Y59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19" i="1"/>
  <c r="Y15" i="1"/>
  <c r="Y11" i="1"/>
  <c r="AJ51" i="1"/>
  <c r="AJ47" i="1"/>
  <c r="AJ43" i="1"/>
  <c r="AJ39" i="1"/>
  <c r="AJ35" i="1"/>
  <c r="AJ31" i="1"/>
  <c r="AJ27" i="1"/>
  <c r="AJ23" i="1"/>
  <c r="U6" i="1"/>
  <c r="Y54" i="1"/>
  <c r="Y20" i="1"/>
  <c r="Y65" i="1"/>
  <c r="Z55" i="1"/>
  <c r="W6" i="1"/>
  <c r="AE6" i="1"/>
  <c r="AD6" i="1"/>
  <c r="M6" i="1"/>
  <c r="K6" i="1"/>
  <c r="J6" i="1"/>
  <c r="AJ6" i="1" l="1"/>
</calcChain>
</file>

<file path=xl/sharedStrings.xml><?xml version="1.0" encoding="utf-8"?>
<sst xmlns="http://schemas.openxmlformats.org/spreadsheetml/2006/main" count="292" uniqueCount="156">
  <si>
    <t>Период: 15.03.2024 - 22.03.2024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</si>
  <si>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</si>
  <si>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</si>
  <si>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</si>
  <si>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</si>
  <si>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</si>
  <si>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</si>
  <si>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</si>
  <si>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</si>
  <si>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</si>
  <si>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</si>
  <si>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</si>
  <si>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</si>
  <si>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</si>
  <si>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</si>
  <si>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</si>
  <si>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</si>
  <si>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</si>
  <si>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</si>
  <si>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</si>
  <si>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</si>
  <si>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</si>
  <si>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</si>
  <si>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</si>
  <si>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</si>
  <si>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</si>
  <si>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</si>
  <si>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</si>
  <si>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</si>
  <si>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</si>
  <si>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</si>
  <si>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</si>
  <si>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</si>
  <si>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</si>
  <si>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</si>
  <si>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</si>
  <si>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</si>
  <si>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</si>
  <si>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</si>
  <si>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</si>
  <si>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</si>
  <si>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</si>
  <si>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</si>
  <si>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</si>
  <si>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</si>
  <si>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</si>
  <si>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</si>
  <si>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</si>
  <si>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</si>
  <si>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</si>
  <si>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</si>
  <si>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</si>
  <si>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</si>
  <si>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</si>
  <si>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</si>
  <si>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</si>
  <si>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</si>
  <si>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</si>
  <si>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</si>
  <si>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</si>
  <si>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</si>
  <si>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</si>
  <si>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</si>
  <si>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</si>
  <si>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</si>
  <si>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</si>
  <si>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</si>
  <si>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</si>
  <si>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</si>
  <si>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</si>
  <si>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</si>
  <si>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</si>
  <si>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</si>
  <si>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</si>
  <si>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</si>
  <si>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</si>
  <si>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</si>
  <si>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</si>
  <si>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</si>
  <si>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</si>
  <si>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</si>
  <si>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</si>
  <si>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</si>
  <si>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</si>
  <si>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</si>
  <si>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</si>
  <si>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</si>
  <si>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</si>
  <si>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</si>
  <si>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</si>
  <si>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</si>
  <si>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</si>
  <si>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</si>
  <si>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</si>
  <si>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</si>
  <si>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</si>
  <si>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</si>
  <si>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</si>
  <si>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</si>
  <si>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</si>
  <si>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</si>
  <si>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</si>
  <si>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</si>
  <si>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</si>
  <si>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</si>
  <si>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</si>
  <si>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</si>
  <si>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</si>
  <si>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</si>
  <si>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</si>
  <si>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</si>
  <si>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</si>
  <si>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</si>
  <si>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</si>
  <si>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</si>
  <si>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</si>
  <si>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</si>
  <si>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</si>
  <si>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</si>
  <si>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</si>
  <si>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</si>
  <si>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</si>
  <si>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</si>
  <si>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</si>
  <si>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</si>
  <si>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</si>
  <si>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</si>
  <si>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</si>
  <si>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</si>
  <si>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</si>
  <si>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</si>
  <si>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</si>
  <si>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</si>
  <si>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</si>
  <si>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</si>
  <si>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</si>
  <si>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</si>
  <si>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</si>
  <si>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</si>
  <si>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</si>
  <si>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22,03,</t>
  </si>
  <si>
    <t>25,03,</t>
  </si>
  <si>
    <t>26,03,</t>
  </si>
  <si>
    <t>27,03,</t>
  </si>
  <si>
    <t>28,03,</t>
  </si>
  <si>
    <t>29,03,</t>
  </si>
  <si>
    <t>01,03,</t>
  </si>
  <si>
    <t>08,03,</t>
  </si>
  <si>
    <t>15,03,</t>
  </si>
  <si>
    <t>5т</t>
  </si>
  <si>
    <t>17т</t>
  </si>
  <si>
    <t>7д</t>
  </si>
  <si>
    <t>8,5д</t>
  </si>
  <si>
    <t>9д</t>
  </si>
  <si>
    <t>Паша</t>
  </si>
  <si>
    <t>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</si>
</sst>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3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3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9;&#1072;&#1084;&#1077;&#1090;&#1082;&#1080;/&#1088;&#1072;&#1079;&#1085;&#1086;&#1077;/&#1072;&#1090;%2021,03,24&#1085;&#10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14.03.2024 - 20.03.2024</v>
          </cell>
        </row>
        <row r="3">
          <cell r="X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20,03,</v>
          </cell>
          <cell r="M5" t="str">
            <v>21,03,</v>
          </cell>
          <cell r="N5" t="str">
            <v>22,03,</v>
          </cell>
          <cell r="O5" t="str">
            <v>25,03,</v>
          </cell>
          <cell r="P5" t="str">
            <v>ат</v>
          </cell>
          <cell r="X5" t="str">
            <v>26,03,</v>
          </cell>
          <cell r="AE5" t="str">
            <v>01,03,</v>
          </cell>
          <cell r="AF5" t="str">
            <v>08,03,</v>
          </cell>
          <cell r="AG5" t="str">
            <v>15,03,</v>
          </cell>
          <cell r="AH5" t="str">
            <v>20,03,</v>
          </cell>
        </row>
        <row r="6">
          <cell r="E6">
            <v>141200.72300000003</v>
          </cell>
          <cell r="F6">
            <v>80777.77999999997</v>
          </cell>
          <cell r="J6">
            <v>138867.45900000003</v>
          </cell>
          <cell r="K6">
            <v>2333.2640000000006</v>
          </cell>
          <cell r="L6">
            <v>8090</v>
          </cell>
          <cell r="M6">
            <v>28970</v>
          </cell>
          <cell r="N6">
            <v>16740</v>
          </cell>
          <cell r="O6">
            <v>20920</v>
          </cell>
          <cell r="P6">
            <v>24789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21610.323199999995</v>
          </cell>
          <cell r="X6">
            <v>28720</v>
          </cell>
          <cell r="AA6">
            <v>0</v>
          </cell>
          <cell r="AB6">
            <v>0</v>
          </cell>
          <cell r="AC6">
            <v>24807.107000000007</v>
          </cell>
          <cell r="AD6">
            <v>8342</v>
          </cell>
          <cell r="AE6">
            <v>20509.422399999989</v>
          </cell>
          <cell r="AF6">
            <v>23920.603799999997</v>
          </cell>
          <cell r="AG6">
            <v>20823.113200000007</v>
          </cell>
          <cell r="AH6">
            <v>22649.547000000002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44.231000000000002</v>
          </cell>
          <cell r="D7">
            <v>82.662999999999997</v>
          </cell>
          <cell r="E7">
            <v>71.241</v>
          </cell>
          <cell r="F7">
            <v>62.862000000000002</v>
          </cell>
          <cell r="G7" t="str">
            <v>н</v>
          </cell>
          <cell r="H7">
            <v>1</v>
          </cell>
          <cell r="I7">
            <v>45</v>
          </cell>
          <cell r="J7">
            <v>74.254999999999995</v>
          </cell>
          <cell r="K7">
            <v>-3.0139999999999958</v>
          </cell>
          <cell r="L7">
            <v>0</v>
          </cell>
          <cell r="M7">
            <v>0</v>
          </cell>
          <cell r="N7">
            <v>0</v>
          </cell>
          <cell r="O7">
            <v>30</v>
          </cell>
          <cell r="P7">
            <v>0</v>
          </cell>
          <cell r="W7">
            <v>11.9474</v>
          </cell>
          <cell r="X7">
            <v>10</v>
          </cell>
          <cell r="Y7">
            <v>8.6095719570785274</v>
          </cell>
          <cell r="Z7">
            <v>5.2615631852955458</v>
          </cell>
          <cell r="AC7">
            <v>11.504</v>
          </cell>
          <cell r="AD7">
            <v>0</v>
          </cell>
          <cell r="AE7">
            <v>8.5532000000000004</v>
          </cell>
          <cell r="AF7">
            <v>15.4038</v>
          </cell>
          <cell r="AG7">
            <v>8.6212</v>
          </cell>
          <cell r="AH7">
            <v>15.362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268.202</v>
          </cell>
          <cell r="D8">
            <v>681.74</v>
          </cell>
          <cell r="E8">
            <v>443.17200000000003</v>
          </cell>
          <cell r="F8">
            <v>524.226</v>
          </cell>
          <cell r="G8" t="str">
            <v>н</v>
          </cell>
          <cell r="H8">
            <v>1</v>
          </cell>
          <cell r="I8">
            <v>45</v>
          </cell>
          <cell r="J8">
            <v>431.75400000000002</v>
          </cell>
          <cell r="K8">
            <v>11.418000000000006</v>
          </cell>
          <cell r="L8">
            <v>0</v>
          </cell>
          <cell r="M8">
            <v>60</v>
          </cell>
          <cell r="N8">
            <v>80</v>
          </cell>
          <cell r="P8">
            <v>30</v>
          </cell>
          <cell r="W8">
            <v>80.054600000000008</v>
          </cell>
          <cell r="X8">
            <v>50</v>
          </cell>
          <cell r="Y8">
            <v>8.9217359152378499</v>
          </cell>
          <cell r="Z8">
            <v>6.5483557472025335</v>
          </cell>
          <cell r="AC8">
            <v>42.899000000000001</v>
          </cell>
          <cell r="AD8">
            <v>0</v>
          </cell>
          <cell r="AE8">
            <v>96.352599999999995</v>
          </cell>
          <cell r="AF8">
            <v>118.43260000000001</v>
          </cell>
          <cell r="AG8">
            <v>91.292599999999993</v>
          </cell>
          <cell r="AH8">
            <v>98.694999999999993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213.702</v>
          </cell>
          <cell r="D9">
            <v>763.91399999999999</v>
          </cell>
          <cell r="E9">
            <v>727.68499999999995</v>
          </cell>
          <cell r="F9">
            <v>340.92700000000002</v>
          </cell>
          <cell r="G9" t="str">
            <v>ябл</v>
          </cell>
          <cell r="H9">
            <v>1</v>
          </cell>
          <cell r="I9">
            <v>45</v>
          </cell>
          <cell r="J9">
            <v>731.101</v>
          </cell>
          <cell r="K9">
            <v>-3.4160000000000537</v>
          </cell>
          <cell r="L9">
            <v>100</v>
          </cell>
          <cell r="M9">
            <v>120</v>
          </cell>
          <cell r="N9">
            <v>100</v>
          </cell>
          <cell r="P9">
            <v>175</v>
          </cell>
          <cell r="W9">
            <v>91.270999999999987</v>
          </cell>
          <cell r="X9">
            <v>120</v>
          </cell>
          <cell r="Y9">
            <v>8.5561350264596658</v>
          </cell>
          <cell r="Z9">
            <v>3.7353266645484333</v>
          </cell>
          <cell r="AC9">
            <v>271.33</v>
          </cell>
          <cell r="AD9">
            <v>0</v>
          </cell>
          <cell r="AE9">
            <v>99.287000000000006</v>
          </cell>
          <cell r="AF9">
            <v>108.0086</v>
          </cell>
          <cell r="AG9">
            <v>92.599799999999988</v>
          </cell>
          <cell r="AH9">
            <v>78.966999999999999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454.81400000000002</v>
          </cell>
          <cell r="D10">
            <v>1879.6379999999999</v>
          </cell>
          <cell r="E10">
            <v>1622.443</v>
          </cell>
          <cell r="F10">
            <v>803.97400000000005</v>
          </cell>
          <cell r="G10" t="str">
            <v>н</v>
          </cell>
          <cell r="H10">
            <v>1</v>
          </cell>
          <cell r="I10">
            <v>45</v>
          </cell>
          <cell r="J10">
            <v>1491.1189999999999</v>
          </cell>
          <cell r="K10">
            <v>131.32400000000007</v>
          </cell>
          <cell r="L10">
            <v>100</v>
          </cell>
          <cell r="M10">
            <v>400</v>
          </cell>
          <cell r="N10">
            <v>150</v>
          </cell>
          <cell r="O10">
            <v>400</v>
          </cell>
          <cell r="P10">
            <v>379</v>
          </cell>
          <cell r="W10">
            <v>262.29499999999996</v>
          </cell>
          <cell r="X10">
            <v>380</v>
          </cell>
          <cell r="Y10">
            <v>8.51702853657142</v>
          </cell>
          <cell r="Z10">
            <v>3.0651518328599483</v>
          </cell>
          <cell r="AC10">
            <v>310.96800000000002</v>
          </cell>
          <cell r="AD10">
            <v>0</v>
          </cell>
          <cell r="AE10">
            <v>194.9984</v>
          </cell>
          <cell r="AF10">
            <v>254.37520000000001</v>
          </cell>
          <cell r="AG10">
            <v>242.88299999999998</v>
          </cell>
          <cell r="AH10">
            <v>243.846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84.954999999999998</v>
          </cell>
          <cell r="D11">
            <v>276.61900000000003</v>
          </cell>
          <cell r="E11">
            <v>244.16800000000001</v>
          </cell>
          <cell r="F11">
            <v>136.64099999999999</v>
          </cell>
          <cell r="G11">
            <v>0</v>
          </cell>
          <cell r="H11">
            <v>1</v>
          </cell>
          <cell r="I11">
            <v>40</v>
          </cell>
          <cell r="J11">
            <v>250.911</v>
          </cell>
          <cell r="K11">
            <v>-6.742999999999995</v>
          </cell>
          <cell r="L11">
            <v>0</v>
          </cell>
          <cell r="M11">
            <v>60</v>
          </cell>
          <cell r="N11">
            <v>20</v>
          </cell>
          <cell r="P11">
            <v>90</v>
          </cell>
          <cell r="W11">
            <v>25.661999999999999</v>
          </cell>
          <cell r="X11">
            <v>20</v>
          </cell>
          <cell r="Y11">
            <v>9.2214558491154239</v>
          </cell>
          <cell r="Z11">
            <v>5.3246434416647181</v>
          </cell>
          <cell r="AC11">
            <v>115.858</v>
          </cell>
          <cell r="AD11">
            <v>0</v>
          </cell>
          <cell r="AE11">
            <v>27.5214</v>
          </cell>
          <cell r="AF11">
            <v>31.323199999999996</v>
          </cell>
          <cell r="AG11">
            <v>26.320799999999998</v>
          </cell>
          <cell r="AH11">
            <v>26.07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43</v>
          </cell>
          <cell r="D12">
            <v>350</v>
          </cell>
          <cell r="E12">
            <v>244</v>
          </cell>
          <cell r="F12">
            <v>172</v>
          </cell>
          <cell r="G12">
            <v>0</v>
          </cell>
          <cell r="H12">
            <v>0.5</v>
          </cell>
          <cell r="I12">
            <v>45</v>
          </cell>
          <cell r="J12">
            <v>278</v>
          </cell>
          <cell r="K12">
            <v>-34</v>
          </cell>
          <cell r="L12">
            <v>0</v>
          </cell>
          <cell r="M12">
            <v>0</v>
          </cell>
          <cell r="N12">
            <v>0</v>
          </cell>
          <cell r="O12">
            <v>40</v>
          </cell>
          <cell r="P12">
            <v>88</v>
          </cell>
          <cell r="W12">
            <v>28.4</v>
          </cell>
          <cell r="X12">
            <v>30</v>
          </cell>
          <cell r="Y12">
            <v>8.52112676056338</v>
          </cell>
          <cell r="Z12">
            <v>6.056338028169014</v>
          </cell>
          <cell r="AC12">
            <v>102</v>
          </cell>
          <cell r="AD12">
            <v>0</v>
          </cell>
          <cell r="AE12">
            <v>28.6</v>
          </cell>
          <cell r="AF12">
            <v>35.799999999999997</v>
          </cell>
          <cell r="AG12">
            <v>26.4</v>
          </cell>
          <cell r="AH12">
            <v>35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434</v>
          </cell>
          <cell r="D13">
            <v>2750</v>
          </cell>
          <cell r="E13">
            <v>2444</v>
          </cell>
          <cell r="F13">
            <v>1011</v>
          </cell>
          <cell r="G13" t="str">
            <v>ябл</v>
          </cell>
          <cell r="H13">
            <v>0.4</v>
          </cell>
          <cell r="I13">
            <v>45</v>
          </cell>
          <cell r="J13">
            <v>2466</v>
          </cell>
          <cell r="K13">
            <v>-22</v>
          </cell>
          <cell r="L13">
            <v>100</v>
          </cell>
          <cell r="M13">
            <v>500</v>
          </cell>
          <cell r="N13">
            <v>200</v>
          </cell>
          <cell r="O13">
            <v>300</v>
          </cell>
          <cell r="P13">
            <v>240</v>
          </cell>
          <cell r="W13">
            <v>280.8</v>
          </cell>
          <cell r="X13">
            <v>280</v>
          </cell>
          <cell r="Y13">
            <v>8.514957264957264</v>
          </cell>
          <cell r="Z13">
            <v>3.6004273504273501</v>
          </cell>
          <cell r="AC13">
            <v>440</v>
          </cell>
          <cell r="AD13">
            <v>600</v>
          </cell>
          <cell r="AE13">
            <v>248.4</v>
          </cell>
          <cell r="AF13">
            <v>290.2</v>
          </cell>
          <cell r="AG13">
            <v>274.60000000000002</v>
          </cell>
          <cell r="AH13">
            <v>233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1602</v>
          </cell>
          <cell r="D14">
            <v>5533</v>
          </cell>
          <cell r="E14">
            <v>5759</v>
          </cell>
          <cell r="F14">
            <v>1727</v>
          </cell>
          <cell r="G14">
            <v>0</v>
          </cell>
          <cell r="H14">
            <v>0.45</v>
          </cell>
          <cell r="I14">
            <v>45</v>
          </cell>
          <cell r="J14">
            <v>5747</v>
          </cell>
          <cell r="K14">
            <v>12</v>
          </cell>
          <cell r="L14">
            <v>200</v>
          </cell>
          <cell r="M14">
            <v>1200</v>
          </cell>
          <cell r="N14">
            <v>300</v>
          </cell>
          <cell r="O14">
            <v>1000</v>
          </cell>
          <cell r="P14">
            <v>245</v>
          </cell>
          <cell r="W14">
            <v>620.20000000000005</v>
          </cell>
          <cell r="X14">
            <v>900</v>
          </cell>
          <cell r="Y14">
            <v>8.5891647855530469</v>
          </cell>
          <cell r="Z14">
            <v>2.7845856175427279</v>
          </cell>
          <cell r="AC14">
            <v>258</v>
          </cell>
          <cell r="AD14">
            <v>2400</v>
          </cell>
          <cell r="AE14">
            <v>444.4</v>
          </cell>
          <cell r="AF14">
            <v>531.6</v>
          </cell>
          <cell r="AG14">
            <v>540.4</v>
          </cell>
          <cell r="AH14">
            <v>657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853</v>
          </cell>
          <cell r="D15">
            <v>4715</v>
          </cell>
          <cell r="E15">
            <v>3881</v>
          </cell>
          <cell r="F15">
            <v>2033</v>
          </cell>
          <cell r="G15">
            <v>0</v>
          </cell>
          <cell r="H15">
            <v>0.45</v>
          </cell>
          <cell r="I15">
            <v>45</v>
          </cell>
          <cell r="J15">
            <v>3902</v>
          </cell>
          <cell r="K15">
            <v>-21</v>
          </cell>
          <cell r="L15">
            <v>0</v>
          </cell>
          <cell r="M15">
            <v>1000</v>
          </cell>
          <cell r="N15">
            <v>500</v>
          </cell>
          <cell r="O15">
            <v>500</v>
          </cell>
          <cell r="P15">
            <v>245</v>
          </cell>
          <cell r="W15">
            <v>571</v>
          </cell>
          <cell r="X15">
            <v>800</v>
          </cell>
          <cell r="Y15">
            <v>8.4640980735551672</v>
          </cell>
          <cell r="Z15">
            <v>3.5604203152364273</v>
          </cell>
          <cell r="AC15">
            <v>252</v>
          </cell>
          <cell r="AD15">
            <v>774</v>
          </cell>
          <cell r="AE15">
            <v>765.2</v>
          </cell>
          <cell r="AF15">
            <v>617.20000000000005</v>
          </cell>
          <cell r="AG15">
            <v>564.6</v>
          </cell>
          <cell r="AH15">
            <v>604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72</v>
          </cell>
          <cell r="D16">
            <v>275</v>
          </cell>
          <cell r="E16">
            <v>214</v>
          </cell>
          <cell r="F16">
            <v>169</v>
          </cell>
          <cell r="G16">
            <v>0</v>
          </cell>
          <cell r="H16">
            <v>0.5</v>
          </cell>
          <cell r="I16">
            <v>40</v>
          </cell>
          <cell r="J16">
            <v>234</v>
          </cell>
          <cell r="K16">
            <v>-20</v>
          </cell>
          <cell r="L16">
            <v>0</v>
          </cell>
          <cell r="M16">
            <v>30</v>
          </cell>
          <cell r="N16">
            <v>30</v>
          </cell>
          <cell r="P16">
            <v>78</v>
          </cell>
          <cell r="W16">
            <v>32</v>
          </cell>
          <cell r="X16">
            <v>50</v>
          </cell>
          <cell r="Y16">
            <v>8.71875</v>
          </cell>
          <cell r="Z16">
            <v>5.28125</v>
          </cell>
          <cell r="AC16">
            <v>54</v>
          </cell>
          <cell r="AD16">
            <v>0</v>
          </cell>
          <cell r="AE16">
            <v>35</v>
          </cell>
          <cell r="AF16">
            <v>38.200000000000003</v>
          </cell>
          <cell r="AG16">
            <v>35.4</v>
          </cell>
          <cell r="AH16">
            <v>40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106</v>
          </cell>
          <cell r="E17">
            <v>72</v>
          </cell>
          <cell r="F17">
            <v>96</v>
          </cell>
          <cell r="G17">
            <v>0</v>
          </cell>
          <cell r="H17">
            <v>0.4</v>
          </cell>
          <cell r="I17">
            <v>50</v>
          </cell>
          <cell r="J17">
            <v>89</v>
          </cell>
          <cell r="K17">
            <v>-17</v>
          </cell>
          <cell r="L17">
            <v>0</v>
          </cell>
          <cell r="M17">
            <v>20</v>
          </cell>
          <cell r="N17">
            <v>0</v>
          </cell>
          <cell r="P17">
            <v>0</v>
          </cell>
          <cell r="W17">
            <v>14.4</v>
          </cell>
          <cell r="X17">
            <v>20</v>
          </cell>
          <cell r="Y17">
            <v>9.4444444444444446</v>
          </cell>
          <cell r="Z17">
            <v>6.6666666666666661</v>
          </cell>
          <cell r="AC17">
            <v>0</v>
          </cell>
          <cell r="AD17">
            <v>0</v>
          </cell>
          <cell r="AE17">
            <v>14.4</v>
          </cell>
          <cell r="AF17">
            <v>21.4</v>
          </cell>
          <cell r="AG17">
            <v>13.6</v>
          </cell>
          <cell r="AH17">
            <v>20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43</v>
          </cell>
          <cell r="D18">
            <v>431</v>
          </cell>
          <cell r="E18">
            <v>136</v>
          </cell>
          <cell r="F18">
            <v>385</v>
          </cell>
          <cell r="G18">
            <v>0</v>
          </cell>
          <cell r="H18">
            <v>0.17</v>
          </cell>
          <cell r="I18">
            <v>180</v>
          </cell>
          <cell r="J18">
            <v>171</v>
          </cell>
          <cell r="K18">
            <v>-35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W18">
            <v>27.2</v>
          </cell>
          <cell r="Y18">
            <v>14.154411764705882</v>
          </cell>
          <cell r="Z18">
            <v>14.154411764705882</v>
          </cell>
          <cell r="AC18">
            <v>0</v>
          </cell>
          <cell r="AD18">
            <v>0</v>
          </cell>
          <cell r="AE18">
            <v>27.4</v>
          </cell>
          <cell r="AF18">
            <v>31.2</v>
          </cell>
          <cell r="AG18">
            <v>33.6</v>
          </cell>
          <cell r="AH18">
            <v>20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132</v>
          </cell>
          <cell r="D19">
            <v>242</v>
          </cell>
          <cell r="E19">
            <v>200</v>
          </cell>
          <cell r="F19">
            <v>156</v>
          </cell>
          <cell r="G19">
            <v>0</v>
          </cell>
          <cell r="H19">
            <v>0.45</v>
          </cell>
          <cell r="I19">
            <v>45</v>
          </cell>
          <cell r="J19">
            <v>218</v>
          </cell>
          <cell r="K19">
            <v>-18</v>
          </cell>
          <cell r="L19">
            <v>0</v>
          </cell>
          <cell r="M19">
            <v>100</v>
          </cell>
          <cell r="N19">
            <v>40</v>
          </cell>
          <cell r="O19">
            <v>30</v>
          </cell>
          <cell r="P19">
            <v>0</v>
          </cell>
          <cell r="W19">
            <v>40</v>
          </cell>
          <cell r="X19">
            <v>30</v>
          </cell>
          <cell r="Y19">
            <v>8.9</v>
          </cell>
          <cell r="Z19">
            <v>3.9</v>
          </cell>
          <cell r="AC19">
            <v>0</v>
          </cell>
          <cell r="AD19">
            <v>0</v>
          </cell>
          <cell r="AE19">
            <v>48.8</v>
          </cell>
          <cell r="AF19">
            <v>61.2</v>
          </cell>
          <cell r="AG19">
            <v>40</v>
          </cell>
          <cell r="AH19">
            <v>45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792</v>
          </cell>
          <cell r="D20">
            <v>1347</v>
          </cell>
          <cell r="E20">
            <v>676</v>
          </cell>
          <cell r="F20">
            <v>769</v>
          </cell>
          <cell r="G20">
            <v>0</v>
          </cell>
          <cell r="H20">
            <v>0.5</v>
          </cell>
          <cell r="I20">
            <v>60</v>
          </cell>
          <cell r="J20">
            <v>317</v>
          </cell>
          <cell r="K20">
            <v>359</v>
          </cell>
          <cell r="L20">
            <v>0</v>
          </cell>
          <cell r="M20">
            <v>100</v>
          </cell>
          <cell r="N20">
            <v>50</v>
          </cell>
          <cell r="P20">
            <v>50</v>
          </cell>
          <cell r="W20">
            <v>119.2</v>
          </cell>
          <cell r="X20">
            <v>100</v>
          </cell>
          <cell r="Y20">
            <v>8.5486577181208059</v>
          </cell>
          <cell r="Z20">
            <v>6.4513422818791941</v>
          </cell>
          <cell r="AC20">
            <v>80</v>
          </cell>
          <cell r="AD20">
            <v>0</v>
          </cell>
          <cell r="AE20">
            <v>107.4</v>
          </cell>
          <cell r="AF20">
            <v>168.2</v>
          </cell>
          <cell r="AG20">
            <v>125</v>
          </cell>
          <cell r="AH20">
            <v>45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355</v>
          </cell>
          <cell r="E21">
            <v>244</v>
          </cell>
          <cell r="F21">
            <v>213</v>
          </cell>
          <cell r="G21">
            <v>0</v>
          </cell>
          <cell r="H21">
            <v>0.3</v>
          </cell>
          <cell r="I21">
            <v>40</v>
          </cell>
          <cell r="J21">
            <v>264</v>
          </cell>
          <cell r="K21">
            <v>-20</v>
          </cell>
          <cell r="L21">
            <v>0</v>
          </cell>
          <cell r="M21">
            <v>80</v>
          </cell>
          <cell r="N21">
            <v>40</v>
          </cell>
          <cell r="P21">
            <v>20</v>
          </cell>
          <cell r="W21">
            <v>48.8</v>
          </cell>
          <cell r="X21">
            <v>50</v>
          </cell>
          <cell r="Y21">
            <v>7.8483606557377055</v>
          </cell>
          <cell r="Z21">
            <v>4.3647540983606561</v>
          </cell>
          <cell r="AC21">
            <v>0</v>
          </cell>
          <cell r="AD21">
            <v>0</v>
          </cell>
          <cell r="AE21">
            <v>40.799999999999997</v>
          </cell>
          <cell r="AF21">
            <v>50</v>
          </cell>
          <cell r="AG21">
            <v>49.4</v>
          </cell>
          <cell r="AH21">
            <v>48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50</v>
          </cell>
          <cell r="D22">
            <v>71</v>
          </cell>
          <cell r="E22">
            <v>88</v>
          </cell>
          <cell r="F22">
            <v>54</v>
          </cell>
          <cell r="G22">
            <v>0</v>
          </cell>
          <cell r="H22">
            <v>0.5</v>
          </cell>
          <cell r="I22">
            <v>60</v>
          </cell>
          <cell r="J22">
            <v>85</v>
          </cell>
          <cell r="K22">
            <v>3</v>
          </cell>
          <cell r="L22">
            <v>0</v>
          </cell>
          <cell r="M22">
            <v>30</v>
          </cell>
          <cell r="N22">
            <v>20</v>
          </cell>
          <cell r="P22">
            <v>32</v>
          </cell>
          <cell r="W22">
            <v>13.6</v>
          </cell>
          <cell r="X22">
            <v>20</v>
          </cell>
          <cell r="Y22">
            <v>9.117647058823529</v>
          </cell>
          <cell r="Z22">
            <v>3.9705882352941178</v>
          </cell>
          <cell r="AC22">
            <v>20</v>
          </cell>
          <cell r="AD22">
            <v>0</v>
          </cell>
          <cell r="AE22">
            <v>15</v>
          </cell>
          <cell r="AF22">
            <v>18.2</v>
          </cell>
          <cell r="AG22">
            <v>13.8</v>
          </cell>
          <cell r="AH22">
            <v>22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23</v>
          </cell>
          <cell r="D23">
            <v>19</v>
          </cell>
          <cell r="E23">
            <v>34</v>
          </cell>
          <cell r="F23">
            <v>7</v>
          </cell>
          <cell r="G23" t="str">
            <v>вывод</v>
          </cell>
          <cell r="H23">
            <v>0</v>
          </cell>
          <cell r="I23">
            <v>35</v>
          </cell>
          <cell r="J23">
            <v>68</v>
          </cell>
          <cell r="K23">
            <v>-34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W23">
            <v>3.2</v>
          </cell>
          <cell r="Y23">
            <v>2.1875</v>
          </cell>
          <cell r="Z23">
            <v>2.1875</v>
          </cell>
          <cell r="AC23">
            <v>18</v>
          </cell>
          <cell r="AD23">
            <v>0</v>
          </cell>
          <cell r="AE23">
            <v>3.8</v>
          </cell>
          <cell r="AF23">
            <v>7.6</v>
          </cell>
          <cell r="AG23">
            <v>2</v>
          </cell>
          <cell r="AH23">
            <v>1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1023</v>
          </cell>
          <cell r="D24">
            <v>2724</v>
          </cell>
          <cell r="E24">
            <v>1170</v>
          </cell>
          <cell r="F24">
            <v>2796</v>
          </cell>
          <cell r="G24">
            <v>0</v>
          </cell>
          <cell r="H24">
            <v>0.17</v>
          </cell>
          <cell r="I24">
            <v>180</v>
          </cell>
          <cell r="J24">
            <v>1180</v>
          </cell>
          <cell r="K24">
            <v>-10</v>
          </cell>
          <cell r="L24">
            <v>0</v>
          </cell>
          <cell r="M24">
            <v>0</v>
          </cell>
          <cell r="N24">
            <v>0</v>
          </cell>
          <cell r="P24">
            <v>400</v>
          </cell>
          <cell r="W24">
            <v>201</v>
          </cell>
          <cell r="Y24">
            <v>13.91044776119403</v>
          </cell>
          <cell r="Z24">
            <v>13.91044776119403</v>
          </cell>
          <cell r="AC24">
            <v>165</v>
          </cell>
          <cell r="AD24">
            <v>0</v>
          </cell>
          <cell r="AE24">
            <v>183.2</v>
          </cell>
          <cell r="AF24">
            <v>274.60000000000002</v>
          </cell>
          <cell r="AG24">
            <v>205.4</v>
          </cell>
          <cell r="AH24">
            <v>195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85</v>
          </cell>
          <cell r="D25">
            <v>360</v>
          </cell>
          <cell r="E25">
            <v>343</v>
          </cell>
          <cell r="F25">
            <v>189</v>
          </cell>
          <cell r="G25">
            <v>0</v>
          </cell>
          <cell r="H25">
            <v>0.38</v>
          </cell>
          <cell r="I25">
            <v>40</v>
          </cell>
          <cell r="J25">
            <v>349</v>
          </cell>
          <cell r="K25">
            <v>-6</v>
          </cell>
          <cell r="L25">
            <v>0</v>
          </cell>
          <cell r="M25">
            <v>100</v>
          </cell>
          <cell r="N25">
            <v>50</v>
          </cell>
          <cell r="P25">
            <v>40</v>
          </cell>
          <cell r="W25">
            <v>44.6</v>
          </cell>
          <cell r="X25">
            <v>40</v>
          </cell>
          <cell r="Y25">
            <v>8.4977578475336326</v>
          </cell>
          <cell r="Z25">
            <v>4.2376681614349776</v>
          </cell>
          <cell r="AC25">
            <v>120</v>
          </cell>
          <cell r="AD25">
            <v>0</v>
          </cell>
          <cell r="AE25">
            <v>49.2</v>
          </cell>
          <cell r="AF25">
            <v>55.6</v>
          </cell>
          <cell r="AG25">
            <v>44.4</v>
          </cell>
          <cell r="AH25">
            <v>48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331</v>
          </cell>
          <cell r="D26">
            <v>1411</v>
          </cell>
          <cell r="E26">
            <v>1122</v>
          </cell>
          <cell r="F26">
            <v>728</v>
          </cell>
          <cell r="G26">
            <v>0</v>
          </cell>
          <cell r="H26">
            <v>0.35</v>
          </cell>
          <cell r="I26">
            <v>45</v>
          </cell>
          <cell r="J26">
            <v>1165</v>
          </cell>
          <cell r="K26">
            <v>-43</v>
          </cell>
          <cell r="L26">
            <v>0</v>
          </cell>
          <cell r="M26">
            <v>300</v>
          </cell>
          <cell r="N26">
            <v>100</v>
          </cell>
          <cell r="O26">
            <v>250</v>
          </cell>
          <cell r="P26">
            <v>48</v>
          </cell>
          <cell r="W26">
            <v>196.8</v>
          </cell>
          <cell r="X26">
            <v>300</v>
          </cell>
          <cell r="Y26">
            <v>8.5264227642276413</v>
          </cell>
          <cell r="Z26">
            <v>3.6991869918699183</v>
          </cell>
          <cell r="AC26">
            <v>138</v>
          </cell>
          <cell r="AD26">
            <v>0</v>
          </cell>
          <cell r="AE26">
            <v>152.4</v>
          </cell>
          <cell r="AF26">
            <v>200</v>
          </cell>
          <cell r="AG26">
            <v>186.4</v>
          </cell>
          <cell r="AH26">
            <v>194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159</v>
          </cell>
          <cell r="D27">
            <v>322</v>
          </cell>
          <cell r="E27">
            <v>265</v>
          </cell>
          <cell r="F27">
            <v>237</v>
          </cell>
          <cell r="G27" t="str">
            <v>н</v>
          </cell>
          <cell r="H27">
            <v>0.35</v>
          </cell>
          <cell r="I27">
            <v>45</v>
          </cell>
          <cell r="J27">
            <v>278</v>
          </cell>
          <cell r="K27">
            <v>-13</v>
          </cell>
          <cell r="L27">
            <v>0</v>
          </cell>
          <cell r="M27">
            <v>30</v>
          </cell>
          <cell r="N27">
            <v>0</v>
          </cell>
          <cell r="O27">
            <v>50</v>
          </cell>
          <cell r="P27">
            <v>0</v>
          </cell>
          <cell r="W27">
            <v>41</v>
          </cell>
          <cell r="X27">
            <v>50</v>
          </cell>
          <cell r="Y27">
            <v>8.9512195121951219</v>
          </cell>
          <cell r="Z27">
            <v>5.7804878048780486</v>
          </cell>
          <cell r="AC27">
            <v>0</v>
          </cell>
          <cell r="AD27">
            <v>60</v>
          </cell>
          <cell r="AE27">
            <v>46.8</v>
          </cell>
          <cell r="AF27">
            <v>60.8</v>
          </cell>
          <cell r="AG27">
            <v>32.6</v>
          </cell>
          <cell r="AH27">
            <v>34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263</v>
          </cell>
          <cell r="D28">
            <v>1064</v>
          </cell>
          <cell r="E28">
            <v>1025</v>
          </cell>
          <cell r="F28">
            <v>455</v>
          </cell>
          <cell r="G28">
            <v>0</v>
          </cell>
          <cell r="H28">
            <v>0.35</v>
          </cell>
          <cell r="I28">
            <v>45</v>
          </cell>
          <cell r="J28">
            <v>1039</v>
          </cell>
          <cell r="K28">
            <v>-14</v>
          </cell>
          <cell r="L28">
            <v>200</v>
          </cell>
          <cell r="M28">
            <v>250</v>
          </cell>
          <cell r="N28">
            <v>100</v>
          </cell>
          <cell r="P28">
            <v>60</v>
          </cell>
          <cell r="W28">
            <v>134.19999999999999</v>
          </cell>
          <cell r="X28">
            <v>150</v>
          </cell>
          <cell r="Y28">
            <v>8.6065573770491817</v>
          </cell>
          <cell r="Z28">
            <v>3.3904619970193743</v>
          </cell>
          <cell r="AC28">
            <v>114</v>
          </cell>
          <cell r="AD28">
            <v>240</v>
          </cell>
          <cell r="AE28">
            <v>134.6</v>
          </cell>
          <cell r="AF28">
            <v>143</v>
          </cell>
          <cell r="AG28">
            <v>140.6</v>
          </cell>
          <cell r="AH28">
            <v>101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371</v>
          </cell>
          <cell r="D29">
            <v>1195</v>
          </cell>
          <cell r="E29">
            <v>978</v>
          </cell>
          <cell r="F29">
            <v>701</v>
          </cell>
          <cell r="G29">
            <v>0</v>
          </cell>
          <cell r="H29">
            <v>0.35</v>
          </cell>
          <cell r="I29">
            <v>45</v>
          </cell>
          <cell r="J29">
            <v>996</v>
          </cell>
          <cell r="K29">
            <v>-18</v>
          </cell>
          <cell r="L29">
            <v>0</v>
          </cell>
          <cell r="M29">
            <v>300</v>
          </cell>
          <cell r="N29">
            <v>150</v>
          </cell>
          <cell r="P29">
            <v>24</v>
          </cell>
          <cell r="W29">
            <v>163.19999999999999</v>
          </cell>
          <cell r="X29">
            <v>250</v>
          </cell>
          <cell r="Y29">
            <v>8.584558823529413</v>
          </cell>
          <cell r="Z29">
            <v>4.2953431372549025</v>
          </cell>
          <cell r="AC29">
            <v>162</v>
          </cell>
          <cell r="AD29">
            <v>0</v>
          </cell>
          <cell r="AE29">
            <v>161</v>
          </cell>
          <cell r="AF29">
            <v>181.6</v>
          </cell>
          <cell r="AG29">
            <v>171.6</v>
          </cell>
          <cell r="AH29">
            <v>191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286.57299999999998</v>
          </cell>
          <cell r="D30">
            <v>836.18799999999999</v>
          </cell>
          <cell r="E30">
            <v>670.19500000000005</v>
          </cell>
          <cell r="F30">
            <v>476.85500000000002</v>
          </cell>
          <cell r="G30">
            <v>0</v>
          </cell>
          <cell r="H30">
            <v>1</v>
          </cell>
          <cell r="I30">
            <v>50</v>
          </cell>
          <cell r="J30">
            <v>661.98299999999995</v>
          </cell>
          <cell r="K30">
            <v>8.2120000000001028</v>
          </cell>
          <cell r="L30">
            <v>0</v>
          </cell>
          <cell r="M30">
            <v>50</v>
          </cell>
          <cell r="N30">
            <v>50</v>
          </cell>
          <cell r="P30">
            <v>144</v>
          </cell>
          <cell r="W30">
            <v>79.703000000000003</v>
          </cell>
          <cell r="X30">
            <v>100</v>
          </cell>
          <cell r="Y30">
            <v>8.4922148476217956</v>
          </cell>
          <cell r="Z30">
            <v>5.9828990125842187</v>
          </cell>
          <cell r="AC30">
            <v>271.68</v>
          </cell>
          <cell r="AD30">
            <v>0</v>
          </cell>
          <cell r="AE30">
            <v>105.60599999999999</v>
          </cell>
          <cell r="AF30">
            <v>120.5536</v>
          </cell>
          <cell r="AG30">
            <v>82.337600000000009</v>
          </cell>
          <cell r="AH30">
            <v>90.369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3534.0630000000001</v>
          </cell>
          <cell r="D31">
            <v>8618.3140000000003</v>
          </cell>
          <cell r="E31">
            <v>8329.8790000000008</v>
          </cell>
          <cell r="F31">
            <v>4383.3720000000003</v>
          </cell>
          <cell r="G31">
            <v>0</v>
          </cell>
          <cell r="H31">
            <v>1</v>
          </cell>
          <cell r="I31">
            <v>50</v>
          </cell>
          <cell r="J31">
            <v>8377.6239999999998</v>
          </cell>
          <cell r="K31">
            <v>-47.744999999998981</v>
          </cell>
          <cell r="L31">
            <v>0</v>
          </cell>
          <cell r="M31">
            <v>1650</v>
          </cell>
          <cell r="N31">
            <v>1100</v>
          </cell>
          <cell r="O31">
            <v>1300</v>
          </cell>
          <cell r="P31">
            <v>1850</v>
          </cell>
          <cell r="W31">
            <v>1159.8496000000002</v>
          </cell>
          <cell r="X31">
            <v>1400</v>
          </cell>
          <cell r="Y31">
            <v>8.4781440628164173</v>
          </cell>
          <cell r="Z31">
            <v>3.7792589659900728</v>
          </cell>
          <cell r="AC31">
            <v>2530.6309999999999</v>
          </cell>
          <cell r="AD31">
            <v>0</v>
          </cell>
          <cell r="AE31">
            <v>1016.1436</v>
          </cell>
          <cell r="AF31">
            <v>1151.7094000000002</v>
          </cell>
          <cell r="AG31">
            <v>1067.8601999999998</v>
          </cell>
          <cell r="AH31">
            <v>1269.482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164.596</v>
          </cell>
          <cell r="D32">
            <v>392.06299999999999</v>
          </cell>
          <cell r="E32">
            <v>355.16800000000001</v>
          </cell>
          <cell r="F32">
            <v>249.785</v>
          </cell>
          <cell r="G32">
            <v>0</v>
          </cell>
          <cell r="H32">
            <v>1</v>
          </cell>
          <cell r="I32">
            <v>50</v>
          </cell>
          <cell r="J32">
            <v>341.37799999999999</v>
          </cell>
          <cell r="K32">
            <v>13.79000000000002</v>
          </cell>
          <cell r="L32">
            <v>0</v>
          </cell>
          <cell r="M32">
            <v>60</v>
          </cell>
          <cell r="N32">
            <v>50</v>
          </cell>
          <cell r="O32">
            <v>60</v>
          </cell>
          <cell r="P32">
            <v>12</v>
          </cell>
          <cell r="W32">
            <v>59.451800000000006</v>
          </cell>
          <cell r="X32">
            <v>90</v>
          </cell>
          <cell r="Y32">
            <v>8.5747614033553212</v>
          </cell>
          <cell r="Z32">
            <v>4.2014707712802632</v>
          </cell>
          <cell r="AC32">
            <v>57.908999999999999</v>
          </cell>
          <cell r="AD32">
            <v>0</v>
          </cell>
          <cell r="AE32">
            <v>66.877600000000001</v>
          </cell>
          <cell r="AF32">
            <v>72.739199999999997</v>
          </cell>
          <cell r="AG32">
            <v>57.9908</v>
          </cell>
          <cell r="AH32">
            <v>66.754000000000005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568.83399999999995</v>
          </cell>
          <cell r="D33">
            <v>810.78200000000004</v>
          </cell>
          <cell r="E33">
            <v>855.25800000000004</v>
          </cell>
          <cell r="F33">
            <v>589.15499999999997</v>
          </cell>
          <cell r="G33">
            <v>0</v>
          </cell>
          <cell r="H33">
            <v>1</v>
          </cell>
          <cell r="I33">
            <v>50</v>
          </cell>
          <cell r="J33">
            <v>840.64099999999996</v>
          </cell>
          <cell r="K33">
            <v>14.617000000000075</v>
          </cell>
          <cell r="L33">
            <v>0</v>
          </cell>
          <cell r="M33">
            <v>0</v>
          </cell>
          <cell r="N33">
            <v>50</v>
          </cell>
          <cell r="O33">
            <v>170</v>
          </cell>
          <cell r="P33">
            <v>332</v>
          </cell>
          <cell r="W33">
            <v>115.0788</v>
          </cell>
          <cell r="X33">
            <v>170</v>
          </cell>
          <cell r="Y33">
            <v>8.5085610903137674</v>
          </cell>
          <cell r="Z33">
            <v>5.1195789320013763</v>
          </cell>
          <cell r="AC33">
            <v>279.86399999999998</v>
          </cell>
          <cell r="AD33">
            <v>0</v>
          </cell>
          <cell r="AE33">
            <v>142.2432</v>
          </cell>
          <cell r="AF33">
            <v>189.28000000000003</v>
          </cell>
          <cell r="AG33">
            <v>107.16219999999998</v>
          </cell>
          <cell r="AH33">
            <v>114.158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121.268</v>
          </cell>
          <cell r="D34">
            <v>338.952</v>
          </cell>
          <cell r="E34">
            <v>256.39699999999999</v>
          </cell>
          <cell r="F34">
            <v>251.41300000000001</v>
          </cell>
          <cell r="G34">
            <v>0</v>
          </cell>
          <cell r="H34">
            <v>1</v>
          </cell>
          <cell r="I34">
            <v>60</v>
          </cell>
          <cell r="J34">
            <v>258.80599999999998</v>
          </cell>
          <cell r="K34">
            <v>-2.4089999999999918</v>
          </cell>
          <cell r="L34">
            <v>0</v>
          </cell>
          <cell r="M34">
            <v>30</v>
          </cell>
          <cell r="N34">
            <v>50</v>
          </cell>
          <cell r="P34">
            <v>0</v>
          </cell>
          <cell r="W34">
            <v>44.086399999999998</v>
          </cell>
          <cell r="X34">
            <v>50</v>
          </cell>
          <cell r="Y34">
            <v>8.6514888945343689</v>
          </cell>
          <cell r="Z34">
            <v>5.7027337228714527</v>
          </cell>
          <cell r="AC34">
            <v>35.965000000000003</v>
          </cell>
          <cell r="AD34">
            <v>0</v>
          </cell>
          <cell r="AE34">
            <v>45.279999999999994</v>
          </cell>
          <cell r="AF34">
            <v>58.174999999999997</v>
          </cell>
          <cell r="AG34">
            <v>41.797600000000003</v>
          </cell>
          <cell r="AH34">
            <v>48.398000000000003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6029.1490000000003</v>
          </cell>
          <cell r="D35">
            <v>14162.156000000001</v>
          </cell>
          <cell r="E35">
            <v>12861.117</v>
          </cell>
          <cell r="F35">
            <v>8504.6720000000005</v>
          </cell>
          <cell r="G35">
            <v>0</v>
          </cell>
          <cell r="H35">
            <v>1</v>
          </cell>
          <cell r="I35">
            <v>60</v>
          </cell>
          <cell r="J35">
            <v>12552.629000000001</v>
          </cell>
          <cell r="K35">
            <v>308.48799999999937</v>
          </cell>
          <cell r="L35">
            <v>0</v>
          </cell>
          <cell r="M35">
            <v>2100</v>
          </cell>
          <cell r="N35">
            <v>1600</v>
          </cell>
          <cell r="O35">
            <v>2100</v>
          </cell>
          <cell r="P35">
            <v>2800</v>
          </cell>
          <cell r="W35">
            <v>1974.9794000000002</v>
          </cell>
          <cell r="X35">
            <v>2400</v>
          </cell>
          <cell r="Y35">
            <v>8.4581499938682896</v>
          </cell>
          <cell r="Z35">
            <v>4.3062079533589062</v>
          </cell>
          <cell r="AC35">
            <v>2986.22</v>
          </cell>
          <cell r="AD35">
            <v>0</v>
          </cell>
          <cell r="AE35">
            <v>1517.1254000000001</v>
          </cell>
          <cell r="AF35">
            <v>2169.665</v>
          </cell>
          <cell r="AG35">
            <v>1844.6304</v>
          </cell>
          <cell r="AH35">
            <v>2182.7719999999999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35.578000000000003</v>
          </cell>
          <cell r="D36">
            <v>93.77</v>
          </cell>
          <cell r="E36">
            <v>64.897000000000006</v>
          </cell>
          <cell r="F36">
            <v>68.822000000000003</v>
          </cell>
          <cell r="G36">
            <v>0</v>
          </cell>
          <cell r="H36">
            <v>1</v>
          </cell>
          <cell r="I36">
            <v>50</v>
          </cell>
          <cell r="J36">
            <v>61.21</v>
          </cell>
          <cell r="K36">
            <v>3.6870000000000047</v>
          </cell>
          <cell r="L36">
            <v>0</v>
          </cell>
          <cell r="M36">
            <v>0</v>
          </cell>
          <cell r="N36">
            <v>10</v>
          </cell>
          <cell r="O36">
            <v>20</v>
          </cell>
          <cell r="P36">
            <v>0</v>
          </cell>
          <cell r="W36">
            <v>12.979400000000002</v>
          </cell>
          <cell r="X36">
            <v>20</v>
          </cell>
          <cell r="Y36">
            <v>9.154660461962802</v>
          </cell>
          <cell r="Z36">
            <v>5.3024022682096241</v>
          </cell>
          <cell r="AC36">
            <v>0</v>
          </cell>
          <cell r="AD36">
            <v>0</v>
          </cell>
          <cell r="AE36">
            <v>14.099600000000001</v>
          </cell>
          <cell r="AF36">
            <v>16.148800000000001</v>
          </cell>
          <cell r="AG36">
            <v>11.216800000000001</v>
          </cell>
          <cell r="AH36">
            <v>17.542000000000002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339.178</v>
          </cell>
          <cell r="D37">
            <v>775.12300000000005</v>
          </cell>
          <cell r="E37">
            <v>706.02</v>
          </cell>
          <cell r="F37">
            <v>468.17899999999997</v>
          </cell>
          <cell r="G37">
            <v>0</v>
          </cell>
          <cell r="H37">
            <v>1</v>
          </cell>
          <cell r="I37">
            <v>50</v>
          </cell>
          <cell r="J37">
            <v>688.26900000000001</v>
          </cell>
          <cell r="K37">
            <v>17.750999999999976</v>
          </cell>
          <cell r="L37">
            <v>0</v>
          </cell>
          <cell r="M37">
            <v>50</v>
          </cell>
          <cell r="N37">
            <v>90</v>
          </cell>
          <cell r="O37">
            <v>60</v>
          </cell>
          <cell r="P37">
            <v>252</v>
          </cell>
          <cell r="W37">
            <v>94.103999999999999</v>
          </cell>
          <cell r="X37">
            <v>140</v>
          </cell>
          <cell r="Y37">
            <v>8.5881471563376692</v>
          </cell>
          <cell r="Z37">
            <v>4.9751232678738413</v>
          </cell>
          <cell r="AC37">
            <v>235.5</v>
          </cell>
          <cell r="AD37">
            <v>0</v>
          </cell>
          <cell r="AE37">
            <v>101.6096</v>
          </cell>
          <cell r="AF37">
            <v>138.1266</v>
          </cell>
          <cell r="AG37">
            <v>94.328800000000001</v>
          </cell>
          <cell r="AH37">
            <v>112.43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3996.1370000000002</v>
          </cell>
          <cell r="D38">
            <v>2687.1460000000002</v>
          </cell>
          <cell r="E38">
            <v>4415.0829999999996</v>
          </cell>
          <cell r="F38">
            <v>2654.08</v>
          </cell>
          <cell r="G38">
            <v>0</v>
          </cell>
          <cell r="H38">
            <v>1</v>
          </cell>
          <cell r="I38">
            <v>60</v>
          </cell>
          <cell r="J38">
            <v>4357.674</v>
          </cell>
          <cell r="K38">
            <v>57.408999999999651</v>
          </cell>
          <cell r="L38">
            <v>0</v>
          </cell>
          <cell r="M38">
            <v>500</v>
          </cell>
          <cell r="N38">
            <v>500</v>
          </cell>
          <cell r="O38">
            <v>800</v>
          </cell>
          <cell r="P38">
            <v>1600</v>
          </cell>
          <cell r="W38">
            <v>586.49259999999992</v>
          </cell>
          <cell r="X38">
            <v>600</v>
          </cell>
          <cell r="Y38">
            <v>8.6174659322214815</v>
          </cell>
          <cell r="Z38">
            <v>4.5253426897457878</v>
          </cell>
          <cell r="AC38">
            <v>1482.62</v>
          </cell>
          <cell r="AD38">
            <v>0</v>
          </cell>
          <cell r="AE38">
            <v>1064.6496</v>
          </cell>
          <cell r="AF38">
            <v>722.99659999999994</v>
          </cell>
          <cell r="AG38">
            <v>559.93960000000004</v>
          </cell>
          <cell r="AH38">
            <v>584.55600000000004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2686.0360000000001</v>
          </cell>
          <cell r="D39">
            <v>4412.6530000000002</v>
          </cell>
          <cell r="E39">
            <v>4922.7740000000003</v>
          </cell>
          <cell r="F39">
            <v>2646.5569999999998</v>
          </cell>
          <cell r="G39">
            <v>0</v>
          </cell>
          <cell r="H39">
            <v>1</v>
          </cell>
          <cell r="I39">
            <v>60</v>
          </cell>
          <cell r="J39">
            <v>4831.0029999999997</v>
          </cell>
          <cell r="K39">
            <v>91.77100000000064</v>
          </cell>
          <cell r="L39">
            <v>200</v>
          </cell>
          <cell r="M39">
            <v>1100</v>
          </cell>
          <cell r="N39">
            <v>500</v>
          </cell>
          <cell r="O39">
            <v>700</v>
          </cell>
          <cell r="P39">
            <v>2120</v>
          </cell>
          <cell r="W39">
            <v>718.21580000000017</v>
          </cell>
          <cell r="X39">
            <v>1000</v>
          </cell>
          <cell r="Y39">
            <v>8.5580921500195331</v>
          </cell>
          <cell r="Z39">
            <v>3.6849050104439351</v>
          </cell>
          <cell r="AC39">
            <v>1331.6949999999999</v>
          </cell>
          <cell r="AD39">
            <v>0</v>
          </cell>
          <cell r="AE39">
            <v>978.798</v>
          </cell>
          <cell r="AF39">
            <v>838.8968000000001</v>
          </cell>
          <cell r="AG39">
            <v>702.8900000000001</v>
          </cell>
          <cell r="AH39">
            <v>841.44200000000001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206.86199999999999</v>
          </cell>
          <cell r="D40">
            <v>403.60899999999998</v>
          </cell>
          <cell r="E40">
            <v>422.43099999999998</v>
          </cell>
          <cell r="F40">
            <v>248.839</v>
          </cell>
          <cell r="G40">
            <v>0</v>
          </cell>
          <cell r="H40">
            <v>1</v>
          </cell>
          <cell r="I40">
            <v>60</v>
          </cell>
          <cell r="J40">
            <v>406.38200000000001</v>
          </cell>
          <cell r="K40">
            <v>16.048999999999978</v>
          </cell>
          <cell r="L40">
            <v>0</v>
          </cell>
          <cell r="M40">
            <v>60</v>
          </cell>
          <cell r="N40">
            <v>60</v>
          </cell>
          <cell r="O40">
            <v>70</v>
          </cell>
          <cell r="P40">
            <v>84</v>
          </cell>
          <cell r="W40">
            <v>59.398199999999996</v>
          </cell>
          <cell r="X40">
            <v>70</v>
          </cell>
          <cell r="Y40">
            <v>8.5665727244259937</v>
          </cell>
          <cell r="Z40">
            <v>4.1893357037755354</v>
          </cell>
          <cell r="AC40">
            <v>125.44</v>
          </cell>
          <cell r="AD40">
            <v>0</v>
          </cell>
          <cell r="AE40">
            <v>63.058199999999999</v>
          </cell>
          <cell r="AF40">
            <v>84.004599999999996</v>
          </cell>
          <cell r="AG40">
            <v>56.85</v>
          </cell>
          <cell r="AH40">
            <v>68.596000000000004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254.59100000000001</v>
          </cell>
          <cell r="D41">
            <v>469.22500000000002</v>
          </cell>
          <cell r="E41">
            <v>409.71300000000002</v>
          </cell>
          <cell r="F41">
            <v>362.45699999999999</v>
          </cell>
          <cell r="G41">
            <v>0</v>
          </cell>
          <cell r="H41">
            <v>1</v>
          </cell>
          <cell r="I41">
            <v>60</v>
          </cell>
          <cell r="J41">
            <v>394.63299999999998</v>
          </cell>
          <cell r="K41">
            <v>15.080000000000041</v>
          </cell>
          <cell r="L41">
            <v>0</v>
          </cell>
          <cell r="M41">
            <v>80</v>
          </cell>
          <cell r="N41">
            <v>60</v>
          </cell>
          <cell r="P41">
            <v>66</v>
          </cell>
          <cell r="W41">
            <v>59.832599999999999</v>
          </cell>
          <cell r="X41">
            <v>50</v>
          </cell>
          <cell r="Y41">
            <v>9.2333777907027272</v>
          </cell>
          <cell r="Z41">
            <v>6.0578514054211245</v>
          </cell>
          <cell r="AC41">
            <v>110.55</v>
          </cell>
          <cell r="AD41">
            <v>0</v>
          </cell>
          <cell r="AE41">
            <v>58.919799999999995</v>
          </cell>
          <cell r="AF41">
            <v>78.466399999999993</v>
          </cell>
          <cell r="AG41">
            <v>61.478400000000001</v>
          </cell>
          <cell r="AH41">
            <v>58.8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24.234999999999999</v>
          </cell>
          <cell r="D42">
            <v>33.576000000000001</v>
          </cell>
          <cell r="E42">
            <v>22.914999999999999</v>
          </cell>
          <cell r="F42">
            <v>38.317</v>
          </cell>
          <cell r="G42">
            <v>0</v>
          </cell>
          <cell r="H42">
            <v>1</v>
          </cell>
          <cell r="I42">
            <v>180</v>
          </cell>
          <cell r="J42">
            <v>21.585999999999999</v>
          </cell>
          <cell r="K42">
            <v>1.3290000000000006</v>
          </cell>
          <cell r="L42">
            <v>0</v>
          </cell>
          <cell r="M42">
            <v>0</v>
          </cell>
          <cell r="N42">
            <v>0</v>
          </cell>
          <cell r="O42">
            <v>30</v>
          </cell>
          <cell r="P42">
            <v>5</v>
          </cell>
          <cell r="W42">
            <v>4.5830000000000002</v>
          </cell>
          <cell r="Y42">
            <v>14.906611389919268</v>
          </cell>
          <cell r="Z42">
            <v>8.3606807767837665</v>
          </cell>
          <cell r="AC42">
            <v>0</v>
          </cell>
          <cell r="AD42">
            <v>0</v>
          </cell>
          <cell r="AE42">
            <v>5.5095999999999998</v>
          </cell>
          <cell r="AF42">
            <v>4.734</v>
          </cell>
          <cell r="AG42">
            <v>4.6375999999999999</v>
          </cell>
          <cell r="AH42">
            <v>2.98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333.60300000000001</v>
          </cell>
          <cell r="D43">
            <v>688.19200000000001</v>
          </cell>
          <cell r="E43">
            <v>721.79899999999998</v>
          </cell>
          <cell r="F43">
            <v>384.23200000000003</v>
          </cell>
          <cell r="G43">
            <v>0</v>
          </cell>
          <cell r="H43">
            <v>1</v>
          </cell>
          <cell r="I43">
            <v>60</v>
          </cell>
          <cell r="J43">
            <v>686.43799999999999</v>
          </cell>
          <cell r="K43">
            <v>35.36099999999999</v>
          </cell>
          <cell r="L43">
            <v>0</v>
          </cell>
          <cell r="M43">
            <v>100</v>
          </cell>
          <cell r="N43">
            <v>50</v>
          </cell>
          <cell r="O43">
            <v>300</v>
          </cell>
          <cell r="P43">
            <v>82</v>
          </cell>
          <cell r="W43">
            <v>115.88139999999999</v>
          </cell>
          <cell r="X43">
            <v>150</v>
          </cell>
          <cell r="Y43">
            <v>8.4934424333844785</v>
          </cell>
          <cell r="Z43">
            <v>3.3157348806624709</v>
          </cell>
          <cell r="AC43">
            <v>142.392</v>
          </cell>
          <cell r="AD43">
            <v>0</v>
          </cell>
          <cell r="AE43">
            <v>101.471</v>
          </cell>
          <cell r="AF43">
            <v>144.49179999999998</v>
          </cell>
          <cell r="AG43">
            <v>104.5998</v>
          </cell>
          <cell r="AH43">
            <v>121.91800000000001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34.554000000000002</v>
          </cell>
          <cell r="D44">
            <v>169.67099999999999</v>
          </cell>
          <cell r="E44">
            <v>167.07599999999999</v>
          </cell>
          <cell r="F44">
            <v>42.027999999999999</v>
          </cell>
          <cell r="G44" t="str">
            <v>н</v>
          </cell>
          <cell r="H44">
            <v>1</v>
          </cell>
          <cell r="I44">
            <v>35</v>
          </cell>
          <cell r="J44">
            <v>167.11</v>
          </cell>
          <cell r="K44">
            <v>-3.4000000000020236E-2</v>
          </cell>
          <cell r="L44">
            <v>0</v>
          </cell>
          <cell r="M44">
            <v>10</v>
          </cell>
          <cell r="N44">
            <v>0</v>
          </cell>
          <cell r="O44">
            <v>10</v>
          </cell>
          <cell r="P44">
            <v>66</v>
          </cell>
          <cell r="W44">
            <v>8.2735999999999983</v>
          </cell>
          <cell r="X44">
            <v>10</v>
          </cell>
          <cell r="Y44">
            <v>8.7057629085283317</v>
          </cell>
          <cell r="Z44">
            <v>5.0797718042931743</v>
          </cell>
          <cell r="AC44">
            <v>125.708</v>
          </cell>
          <cell r="AD44">
            <v>0</v>
          </cell>
          <cell r="AE44">
            <v>8.3313999999999986</v>
          </cell>
          <cell r="AF44">
            <v>10.565800000000005</v>
          </cell>
          <cell r="AG44">
            <v>7.6869999999999949</v>
          </cell>
          <cell r="AH44">
            <v>4.8780000000000001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56.344000000000001</v>
          </cell>
          <cell r="D45">
            <v>97.164000000000001</v>
          </cell>
          <cell r="E45">
            <v>162.33600000000001</v>
          </cell>
          <cell r="F45">
            <v>25.337</v>
          </cell>
          <cell r="G45">
            <v>0</v>
          </cell>
          <cell r="H45">
            <v>1</v>
          </cell>
          <cell r="I45">
            <v>30</v>
          </cell>
          <cell r="J45">
            <v>208.86699999999999</v>
          </cell>
          <cell r="K45">
            <v>-46.530999999999977</v>
          </cell>
          <cell r="L45">
            <v>50</v>
          </cell>
          <cell r="M45">
            <v>60</v>
          </cell>
          <cell r="N45">
            <v>0</v>
          </cell>
          <cell r="O45">
            <v>10</v>
          </cell>
          <cell r="P45">
            <v>36</v>
          </cell>
          <cell r="W45">
            <v>18.316200000000002</v>
          </cell>
          <cell r="X45">
            <v>20</v>
          </cell>
          <cell r="Y45">
            <v>9.0268177897162065</v>
          </cell>
          <cell r="Z45">
            <v>1.3833109487775848</v>
          </cell>
          <cell r="AC45">
            <v>70.754999999999995</v>
          </cell>
          <cell r="AD45">
            <v>0</v>
          </cell>
          <cell r="AE45">
            <v>25.753599999999999</v>
          </cell>
          <cell r="AF45">
            <v>14.344400000000002</v>
          </cell>
          <cell r="AG45">
            <v>24.541800000000002</v>
          </cell>
          <cell r="AH45">
            <v>9.2089999999999996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102.084</v>
          </cell>
          <cell r="D46">
            <v>82.466999999999999</v>
          </cell>
          <cell r="E46">
            <v>170.23099999999999</v>
          </cell>
          <cell r="F46">
            <v>37.457999999999998</v>
          </cell>
          <cell r="G46" t="str">
            <v>н</v>
          </cell>
          <cell r="H46">
            <v>1</v>
          </cell>
          <cell r="I46">
            <v>30</v>
          </cell>
          <cell r="J46">
            <v>177.08500000000001</v>
          </cell>
          <cell r="K46">
            <v>-6.8540000000000134</v>
          </cell>
          <cell r="L46">
            <v>30</v>
          </cell>
          <cell r="M46">
            <v>40</v>
          </cell>
          <cell r="N46">
            <v>0</v>
          </cell>
          <cell r="O46">
            <v>60</v>
          </cell>
          <cell r="P46">
            <v>50</v>
          </cell>
          <cell r="W46">
            <v>29.350599999999996</v>
          </cell>
          <cell r="X46">
            <v>50</v>
          </cell>
          <cell r="Y46">
            <v>7.4089797142136797</v>
          </cell>
          <cell r="Z46">
            <v>1.2762260396721021</v>
          </cell>
          <cell r="AC46">
            <v>23.478000000000002</v>
          </cell>
          <cell r="AD46">
            <v>0</v>
          </cell>
          <cell r="AE46">
            <v>24.729800000000001</v>
          </cell>
          <cell r="AF46">
            <v>29.918399999999998</v>
          </cell>
          <cell r="AG46">
            <v>24.237399999999997</v>
          </cell>
          <cell r="AH46">
            <v>28.512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336.11399999999998</v>
          </cell>
          <cell r="D47">
            <v>2645.9380000000001</v>
          </cell>
          <cell r="E47">
            <v>1623.2539999999999</v>
          </cell>
          <cell r="F47">
            <v>493.29399999999998</v>
          </cell>
          <cell r="G47">
            <v>0</v>
          </cell>
          <cell r="H47">
            <v>1</v>
          </cell>
          <cell r="I47">
            <v>30</v>
          </cell>
          <cell r="J47">
            <v>1567.617</v>
          </cell>
          <cell r="K47">
            <v>55.636999999999944</v>
          </cell>
          <cell r="L47">
            <v>220</v>
          </cell>
          <cell r="M47">
            <v>500</v>
          </cell>
          <cell r="N47">
            <v>0</v>
          </cell>
          <cell r="O47">
            <v>350</v>
          </cell>
          <cell r="P47">
            <v>259</v>
          </cell>
          <cell r="W47">
            <v>262.589</v>
          </cell>
          <cell r="X47">
            <v>400</v>
          </cell>
          <cell r="Y47">
            <v>7.476680287445399</v>
          </cell>
          <cell r="Z47">
            <v>1.8785783105918374</v>
          </cell>
          <cell r="AC47">
            <v>310.30900000000003</v>
          </cell>
          <cell r="AD47">
            <v>0</v>
          </cell>
          <cell r="AE47">
            <v>205.05280000000002</v>
          </cell>
          <cell r="AF47">
            <v>238.97659999999996</v>
          </cell>
          <cell r="AG47">
            <v>251.22219999999999</v>
          </cell>
          <cell r="AH47">
            <v>262.27800000000002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75.230999999999995</v>
          </cell>
          <cell r="D48">
            <v>32.563000000000002</v>
          </cell>
          <cell r="E48">
            <v>84.058000000000007</v>
          </cell>
          <cell r="F48">
            <v>30.393000000000001</v>
          </cell>
          <cell r="G48">
            <v>0</v>
          </cell>
          <cell r="H48">
            <v>1</v>
          </cell>
          <cell r="I48">
            <v>40</v>
          </cell>
          <cell r="J48">
            <v>81.450999999999993</v>
          </cell>
          <cell r="K48">
            <v>2.6070000000000135</v>
          </cell>
          <cell r="L48">
            <v>30</v>
          </cell>
          <cell r="M48">
            <v>20</v>
          </cell>
          <cell r="N48">
            <v>0</v>
          </cell>
          <cell r="O48">
            <v>40</v>
          </cell>
          <cell r="P48">
            <v>0</v>
          </cell>
          <cell r="W48">
            <v>16.811600000000002</v>
          </cell>
          <cell r="X48">
            <v>30</v>
          </cell>
          <cell r="Y48">
            <v>8.9457874324870907</v>
          </cell>
          <cell r="Z48">
            <v>1.8078588593590139</v>
          </cell>
          <cell r="AC48">
            <v>0</v>
          </cell>
          <cell r="AD48">
            <v>0</v>
          </cell>
          <cell r="AE48">
            <v>14.850800000000001</v>
          </cell>
          <cell r="AF48">
            <v>17.067799999999998</v>
          </cell>
          <cell r="AG48">
            <v>13.372</v>
          </cell>
          <cell r="AH48">
            <v>13.250999999999999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86.043999999999997</v>
          </cell>
          <cell r="D49">
            <v>437.84399999999999</v>
          </cell>
          <cell r="E49">
            <v>216.62100000000001</v>
          </cell>
          <cell r="F49">
            <v>319.911</v>
          </cell>
          <cell r="G49" t="str">
            <v>н</v>
          </cell>
          <cell r="H49">
            <v>1</v>
          </cell>
          <cell r="I49">
            <v>35</v>
          </cell>
          <cell r="J49">
            <v>242.58099999999999</v>
          </cell>
          <cell r="K49">
            <v>-25.95999999999998</v>
          </cell>
          <cell r="L49">
            <v>0</v>
          </cell>
          <cell r="M49">
            <v>0</v>
          </cell>
          <cell r="N49">
            <v>30</v>
          </cell>
          <cell r="P49">
            <v>105</v>
          </cell>
          <cell r="W49">
            <v>25.160000000000004</v>
          </cell>
          <cell r="Y49">
            <v>13.907432432432431</v>
          </cell>
          <cell r="Z49">
            <v>12.715063593004768</v>
          </cell>
          <cell r="AC49">
            <v>90.820999999999998</v>
          </cell>
          <cell r="AD49">
            <v>0</v>
          </cell>
          <cell r="AE49">
            <v>36.872399999999999</v>
          </cell>
          <cell r="AF49">
            <v>50.589999999999996</v>
          </cell>
          <cell r="AG49">
            <v>39.696599999999997</v>
          </cell>
          <cell r="AH49">
            <v>37.645000000000003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46.082999999999998</v>
          </cell>
          <cell r="D50">
            <v>181.98599999999999</v>
          </cell>
          <cell r="E50">
            <v>196.68899999999999</v>
          </cell>
          <cell r="F50">
            <v>60.661000000000001</v>
          </cell>
          <cell r="G50">
            <v>0</v>
          </cell>
          <cell r="H50">
            <v>1</v>
          </cell>
          <cell r="I50">
            <v>30</v>
          </cell>
          <cell r="J50">
            <v>214.66900000000001</v>
          </cell>
          <cell r="K50">
            <v>-17.980000000000018</v>
          </cell>
          <cell r="L50">
            <v>0</v>
          </cell>
          <cell r="M50">
            <v>50</v>
          </cell>
          <cell r="N50">
            <v>0</v>
          </cell>
          <cell r="O50">
            <v>60</v>
          </cell>
          <cell r="P50">
            <v>0</v>
          </cell>
          <cell r="W50">
            <v>31.3858</v>
          </cell>
          <cell r="X50">
            <v>50</v>
          </cell>
          <cell r="Y50">
            <v>7.0305998253987472</v>
          </cell>
          <cell r="Z50">
            <v>1.9327530284396128</v>
          </cell>
          <cell r="AC50">
            <v>39.76</v>
          </cell>
          <cell r="AD50">
            <v>0</v>
          </cell>
          <cell r="AE50">
            <v>19.565799999999999</v>
          </cell>
          <cell r="AF50">
            <v>30.485599999999998</v>
          </cell>
          <cell r="AG50">
            <v>24.6</v>
          </cell>
          <cell r="AH50">
            <v>40.162999999999997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171.22300000000001</v>
          </cell>
          <cell r="D51">
            <v>433.53199999999998</v>
          </cell>
          <cell r="E51">
            <v>366.26400000000001</v>
          </cell>
          <cell r="F51">
            <v>277.30599999999998</v>
          </cell>
          <cell r="G51" t="str">
            <v>н</v>
          </cell>
          <cell r="H51">
            <v>1</v>
          </cell>
          <cell r="I51">
            <v>45</v>
          </cell>
          <cell r="J51">
            <v>366.15899999999999</v>
          </cell>
          <cell r="K51">
            <v>0.10500000000001819</v>
          </cell>
          <cell r="L51">
            <v>0</v>
          </cell>
          <cell r="M51">
            <v>100</v>
          </cell>
          <cell r="N51">
            <v>50</v>
          </cell>
          <cell r="P51">
            <v>0</v>
          </cell>
          <cell r="W51">
            <v>58.734400000000008</v>
          </cell>
          <cell r="X51">
            <v>80</v>
          </cell>
          <cell r="Y51">
            <v>8.6372892206270926</v>
          </cell>
          <cell r="Z51">
            <v>4.7213557983055914</v>
          </cell>
          <cell r="AC51">
            <v>72.591999999999999</v>
          </cell>
          <cell r="AD51">
            <v>0</v>
          </cell>
          <cell r="AE51">
            <v>59.840200000000003</v>
          </cell>
          <cell r="AF51">
            <v>82.534200000000013</v>
          </cell>
          <cell r="AG51">
            <v>62.847400000000007</v>
          </cell>
          <cell r="AH51">
            <v>66.448999999999998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161.25800000000001</v>
          </cell>
          <cell r="D52">
            <v>330.78500000000003</v>
          </cell>
          <cell r="E52">
            <v>376.88099999999997</v>
          </cell>
          <cell r="F52">
            <v>161.72300000000001</v>
          </cell>
          <cell r="G52" t="str">
            <v>н</v>
          </cell>
          <cell r="H52">
            <v>1</v>
          </cell>
          <cell r="I52">
            <v>45</v>
          </cell>
          <cell r="J52">
            <v>371.709</v>
          </cell>
          <cell r="K52">
            <v>5.1719999999999686</v>
          </cell>
          <cell r="L52">
            <v>0</v>
          </cell>
          <cell r="M52">
            <v>100</v>
          </cell>
          <cell r="N52">
            <v>50</v>
          </cell>
          <cell r="O52">
            <v>80</v>
          </cell>
          <cell r="P52">
            <v>42</v>
          </cell>
          <cell r="W52">
            <v>55.052799999999991</v>
          </cell>
          <cell r="X52">
            <v>80</v>
          </cell>
          <cell r="Y52">
            <v>8.5685560044175784</v>
          </cell>
          <cell r="Z52">
            <v>2.9375980876540346</v>
          </cell>
          <cell r="AC52">
            <v>101.617</v>
          </cell>
          <cell r="AD52">
            <v>0</v>
          </cell>
          <cell r="AE52">
            <v>49.261000000000003</v>
          </cell>
          <cell r="AF52">
            <v>64.694800000000001</v>
          </cell>
          <cell r="AG52">
            <v>48.016399999999997</v>
          </cell>
          <cell r="AH52">
            <v>52.366999999999997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72.941999999999993</v>
          </cell>
          <cell r="D53">
            <v>677.76300000000003</v>
          </cell>
          <cell r="E53">
            <v>299.78100000000001</v>
          </cell>
          <cell r="F53">
            <v>483.56799999999998</v>
          </cell>
          <cell r="G53" t="str">
            <v>н</v>
          </cell>
          <cell r="H53">
            <v>1</v>
          </cell>
          <cell r="I53">
            <v>45</v>
          </cell>
          <cell r="J53">
            <v>297.75299999999999</v>
          </cell>
          <cell r="K53">
            <v>2.02800000000002</v>
          </cell>
          <cell r="L53">
            <v>0</v>
          </cell>
          <cell r="M53">
            <v>0</v>
          </cell>
          <cell r="N53">
            <v>0</v>
          </cell>
          <cell r="P53">
            <v>36</v>
          </cell>
          <cell r="W53">
            <v>46.28</v>
          </cell>
          <cell r="Y53">
            <v>10.448746758859118</v>
          </cell>
          <cell r="Z53">
            <v>10.448746758859118</v>
          </cell>
          <cell r="AC53">
            <v>68.381</v>
          </cell>
          <cell r="AD53">
            <v>0</v>
          </cell>
          <cell r="AE53">
            <v>50.110199999999999</v>
          </cell>
          <cell r="AF53">
            <v>65.278800000000004</v>
          </cell>
          <cell r="AG53">
            <v>48.946599999999997</v>
          </cell>
          <cell r="AH53">
            <v>53.661000000000001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954</v>
          </cell>
          <cell r="D54">
            <v>3804</v>
          </cell>
          <cell r="E54">
            <v>2327</v>
          </cell>
          <cell r="F54">
            <v>1689</v>
          </cell>
          <cell r="G54" t="str">
            <v>акк</v>
          </cell>
          <cell r="H54">
            <v>0.35</v>
          </cell>
          <cell r="I54">
            <v>40</v>
          </cell>
          <cell r="J54">
            <v>1811</v>
          </cell>
          <cell r="K54">
            <v>516</v>
          </cell>
          <cell r="L54">
            <v>0</v>
          </cell>
          <cell r="M54">
            <v>500</v>
          </cell>
          <cell r="N54">
            <v>400</v>
          </cell>
          <cell r="O54">
            <v>150</v>
          </cell>
          <cell r="P54">
            <v>580</v>
          </cell>
          <cell r="W54">
            <v>387.4</v>
          </cell>
          <cell r="X54">
            <v>550</v>
          </cell>
          <cell r="Y54">
            <v>8.4899328859060414</v>
          </cell>
          <cell r="Z54">
            <v>4.3598347960764068</v>
          </cell>
          <cell r="AC54">
            <v>390</v>
          </cell>
          <cell r="AD54">
            <v>0</v>
          </cell>
          <cell r="AE54">
            <v>356</v>
          </cell>
          <cell r="AF54">
            <v>445.2</v>
          </cell>
          <cell r="AG54">
            <v>401.8</v>
          </cell>
          <cell r="AH54">
            <v>317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2364</v>
          </cell>
          <cell r="D55">
            <v>8235</v>
          </cell>
          <cell r="E55">
            <v>5493</v>
          </cell>
          <cell r="F55">
            <v>2682</v>
          </cell>
          <cell r="G55" t="str">
            <v>акк</v>
          </cell>
          <cell r="H55">
            <v>0.4</v>
          </cell>
          <cell r="I55">
            <v>40</v>
          </cell>
          <cell r="J55">
            <v>4221</v>
          </cell>
          <cell r="K55">
            <v>1272</v>
          </cell>
          <cell r="L55">
            <v>500</v>
          </cell>
          <cell r="M55">
            <v>1300</v>
          </cell>
          <cell r="N55">
            <v>800</v>
          </cell>
          <cell r="O55">
            <v>1200</v>
          </cell>
          <cell r="P55">
            <v>620</v>
          </cell>
          <cell r="W55">
            <v>917.4</v>
          </cell>
          <cell r="X55">
            <v>1300</v>
          </cell>
          <cell r="Y55">
            <v>8.4826684107259656</v>
          </cell>
          <cell r="Z55">
            <v>2.9234793982995422</v>
          </cell>
          <cell r="AC55">
            <v>396</v>
          </cell>
          <cell r="AD55">
            <v>510</v>
          </cell>
          <cell r="AE55">
            <v>773.8</v>
          </cell>
          <cell r="AF55">
            <v>988.2</v>
          </cell>
          <cell r="AG55">
            <v>862.8</v>
          </cell>
          <cell r="AH55">
            <v>727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1367</v>
          </cell>
          <cell r="D56">
            <v>5734</v>
          </cell>
          <cell r="E56">
            <v>4997</v>
          </cell>
          <cell r="F56">
            <v>2531</v>
          </cell>
          <cell r="G56">
            <v>0</v>
          </cell>
          <cell r="H56">
            <v>0.45</v>
          </cell>
          <cell r="I56">
            <v>45</v>
          </cell>
          <cell r="J56">
            <v>4988</v>
          </cell>
          <cell r="K56">
            <v>9</v>
          </cell>
          <cell r="L56">
            <v>200</v>
          </cell>
          <cell r="M56">
            <v>1200</v>
          </cell>
          <cell r="N56">
            <v>700</v>
          </cell>
          <cell r="O56">
            <v>1000</v>
          </cell>
          <cell r="P56">
            <v>280</v>
          </cell>
          <cell r="W56">
            <v>799.4</v>
          </cell>
          <cell r="X56">
            <v>1200</v>
          </cell>
          <cell r="Y56">
            <v>8.5451588691518641</v>
          </cell>
          <cell r="Z56">
            <v>3.1661245934450841</v>
          </cell>
          <cell r="AC56">
            <v>280</v>
          </cell>
          <cell r="AD56">
            <v>720</v>
          </cell>
          <cell r="AE56">
            <v>590</v>
          </cell>
          <cell r="AF56">
            <v>809.8</v>
          </cell>
          <cell r="AG56">
            <v>753.6</v>
          </cell>
          <cell r="AH56">
            <v>797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751.28700000000003</v>
          </cell>
          <cell r="D57">
            <v>1171.7660000000001</v>
          </cell>
          <cell r="E57">
            <v>902</v>
          </cell>
          <cell r="F57">
            <v>655</v>
          </cell>
          <cell r="G57" t="str">
            <v>акк</v>
          </cell>
          <cell r="H57">
            <v>1</v>
          </cell>
          <cell r="I57">
            <v>40</v>
          </cell>
          <cell r="J57">
            <v>486.83300000000003</v>
          </cell>
          <cell r="K57">
            <v>415.16699999999997</v>
          </cell>
          <cell r="L57">
            <v>0</v>
          </cell>
          <cell r="M57">
            <v>200</v>
          </cell>
          <cell r="N57">
            <v>150</v>
          </cell>
          <cell r="O57">
            <v>150</v>
          </cell>
          <cell r="P57">
            <v>107</v>
          </cell>
          <cell r="W57">
            <v>165.25140000000002</v>
          </cell>
          <cell r="X57">
            <v>250</v>
          </cell>
          <cell r="Y57">
            <v>8.5021972582380538</v>
          </cell>
          <cell r="Z57">
            <v>3.9636577965451423</v>
          </cell>
          <cell r="AC57">
            <v>75.742999999999995</v>
          </cell>
          <cell r="AD57">
            <v>0</v>
          </cell>
          <cell r="AE57">
            <v>168.6</v>
          </cell>
          <cell r="AF57">
            <v>220.42200000000003</v>
          </cell>
          <cell r="AG57">
            <v>162.25140000000002</v>
          </cell>
          <cell r="AH57">
            <v>112.30800000000001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509</v>
          </cell>
          <cell r="D58">
            <v>1009</v>
          </cell>
          <cell r="E58">
            <v>396</v>
          </cell>
          <cell r="F58">
            <v>1208</v>
          </cell>
          <cell r="G58">
            <v>0</v>
          </cell>
          <cell r="H58">
            <v>0.1</v>
          </cell>
          <cell r="I58">
            <v>730</v>
          </cell>
          <cell r="J58">
            <v>400</v>
          </cell>
          <cell r="K58">
            <v>-4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W58">
            <v>79.2</v>
          </cell>
          <cell r="Y58">
            <v>15.252525252525253</v>
          </cell>
          <cell r="Z58">
            <v>15.252525252525253</v>
          </cell>
          <cell r="AC58">
            <v>0</v>
          </cell>
          <cell r="AD58">
            <v>0</v>
          </cell>
          <cell r="AE58">
            <v>71.599999999999994</v>
          </cell>
          <cell r="AF58">
            <v>92</v>
          </cell>
          <cell r="AG58">
            <v>80</v>
          </cell>
          <cell r="AH58">
            <v>100</v>
          </cell>
          <cell r="AI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53</v>
          </cell>
          <cell r="D59">
            <v>133</v>
          </cell>
          <cell r="E59">
            <v>153</v>
          </cell>
          <cell r="F59">
            <v>51</v>
          </cell>
          <cell r="G59" t="str">
            <v>нов</v>
          </cell>
          <cell r="H59">
            <v>0.4</v>
          </cell>
          <cell r="I59" t="e">
            <v>#N/A</v>
          </cell>
          <cell r="J59">
            <v>162</v>
          </cell>
          <cell r="K59">
            <v>-9</v>
          </cell>
          <cell r="L59">
            <v>0</v>
          </cell>
          <cell r="M59">
            <v>0</v>
          </cell>
          <cell r="N59">
            <v>10</v>
          </cell>
          <cell r="O59">
            <v>30</v>
          </cell>
          <cell r="P59">
            <v>0</v>
          </cell>
          <cell r="W59">
            <v>12.6</v>
          </cell>
          <cell r="X59">
            <v>20</v>
          </cell>
          <cell r="Y59">
            <v>8.8095238095238102</v>
          </cell>
          <cell r="Z59">
            <v>4.0476190476190474</v>
          </cell>
          <cell r="AC59">
            <v>90</v>
          </cell>
          <cell r="AD59">
            <v>0</v>
          </cell>
          <cell r="AE59">
            <v>7.4</v>
          </cell>
          <cell r="AF59">
            <v>16.2</v>
          </cell>
          <cell r="AG59">
            <v>10.199999999999999</v>
          </cell>
          <cell r="AH59">
            <v>19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489</v>
          </cell>
          <cell r="D60">
            <v>1677</v>
          </cell>
          <cell r="E60">
            <v>1344</v>
          </cell>
          <cell r="F60">
            <v>1041</v>
          </cell>
          <cell r="G60">
            <v>0</v>
          </cell>
          <cell r="H60">
            <v>0.35</v>
          </cell>
          <cell r="I60">
            <v>40</v>
          </cell>
          <cell r="J60">
            <v>1357</v>
          </cell>
          <cell r="K60">
            <v>-13</v>
          </cell>
          <cell r="L60">
            <v>0</v>
          </cell>
          <cell r="M60">
            <v>300</v>
          </cell>
          <cell r="N60">
            <v>200</v>
          </cell>
          <cell r="O60">
            <v>100</v>
          </cell>
          <cell r="P60">
            <v>204</v>
          </cell>
          <cell r="W60">
            <v>229.2</v>
          </cell>
          <cell r="X60">
            <v>300</v>
          </cell>
          <cell r="Y60">
            <v>8.4685863874345557</v>
          </cell>
          <cell r="Z60">
            <v>4.5418848167539272</v>
          </cell>
          <cell r="AC60">
            <v>198</v>
          </cell>
          <cell r="AD60">
            <v>0</v>
          </cell>
          <cell r="AE60">
            <v>218.6</v>
          </cell>
          <cell r="AF60">
            <v>276</v>
          </cell>
          <cell r="AG60">
            <v>235.2</v>
          </cell>
          <cell r="AH60">
            <v>273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117.069</v>
          </cell>
          <cell r="D61">
            <v>211.57499999999999</v>
          </cell>
          <cell r="E61">
            <v>218.50700000000001</v>
          </cell>
          <cell r="F61">
            <v>126.526</v>
          </cell>
          <cell r="G61">
            <v>0</v>
          </cell>
          <cell r="H61">
            <v>1</v>
          </cell>
          <cell r="I61">
            <v>40</v>
          </cell>
          <cell r="J61">
            <v>211.25899999999999</v>
          </cell>
          <cell r="K61">
            <v>7.2480000000000189</v>
          </cell>
          <cell r="L61">
            <v>50</v>
          </cell>
          <cell r="M61">
            <v>60</v>
          </cell>
          <cell r="N61">
            <v>50</v>
          </cell>
          <cell r="O61">
            <v>30</v>
          </cell>
          <cell r="P61">
            <v>0</v>
          </cell>
          <cell r="W61">
            <v>43.7014</v>
          </cell>
          <cell r="X61">
            <v>60</v>
          </cell>
          <cell r="Y61">
            <v>8.6158795828051282</v>
          </cell>
          <cell r="Z61">
            <v>2.8952390541264124</v>
          </cell>
          <cell r="AC61">
            <v>0</v>
          </cell>
          <cell r="AD61">
            <v>0</v>
          </cell>
          <cell r="AE61">
            <v>39.398000000000003</v>
          </cell>
          <cell r="AF61">
            <v>45.478199999999994</v>
          </cell>
          <cell r="AG61">
            <v>42.712600000000002</v>
          </cell>
          <cell r="AH61">
            <v>39.606999999999999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991</v>
          </cell>
          <cell r="D62">
            <v>5830</v>
          </cell>
          <cell r="E62">
            <v>2843</v>
          </cell>
          <cell r="F62">
            <v>2107</v>
          </cell>
          <cell r="G62">
            <v>0</v>
          </cell>
          <cell r="H62">
            <v>0.4</v>
          </cell>
          <cell r="I62">
            <v>35</v>
          </cell>
          <cell r="J62">
            <v>2876</v>
          </cell>
          <cell r="K62">
            <v>-33</v>
          </cell>
          <cell r="L62">
            <v>0</v>
          </cell>
          <cell r="M62">
            <v>700</v>
          </cell>
          <cell r="N62">
            <v>400</v>
          </cell>
          <cell r="O62">
            <v>500</v>
          </cell>
          <cell r="P62">
            <v>482</v>
          </cell>
          <cell r="W62">
            <v>520.6</v>
          </cell>
          <cell r="X62">
            <v>700</v>
          </cell>
          <cell r="Y62">
            <v>8.4652324241260075</v>
          </cell>
          <cell r="Z62">
            <v>4.0472531694198999</v>
          </cell>
          <cell r="AC62">
            <v>240</v>
          </cell>
          <cell r="AD62">
            <v>0</v>
          </cell>
          <cell r="AE62">
            <v>523.79999999999995</v>
          </cell>
          <cell r="AF62">
            <v>582.20000000000005</v>
          </cell>
          <cell r="AG62">
            <v>514</v>
          </cell>
          <cell r="AH62">
            <v>544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1082</v>
          </cell>
          <cell r="D63">
            <v>7079</v>
          </cell>
          <cell r="E63">
            <v>4074</v>
          </cell>
          <cell r="F63">
            <v>1834</v>
          </cell>
          <cell r="G63">
            <v>0</v>
          </cell>
          <cell r="H63">
            <v>0.4</v>
          </cell>
          <cell r="I63">
            <v>40</v>
          </cell>
          <cell r="J63">
            <v>4103</v>
          </cell>
          <cell r="K63">
            <v>-29</v>
          </cell>
          <cell r="L63">
            <v>1000</v>
          </cell>
          <cell r="M63">
            <v>1100</v>
          </cell>
          <cell r="N63">
            <v>650</v>
          </cell>
          <cell r="O63">
            <v>600</v>
          </cell>
          <cell r="P63">
            <v>730</v>
          </cell>
          <cell r="W63">
            <v>732</v>
          </cell>
          <cell r="X63">
            <v>1000</v>
          </cell>
          <cell r="Y63">
            <v>8.4480874316939882</v>
          </cell>
          <cell r="Z63">
            <v>2.5054644808743167</v>
          </cell>
          <cell r="AC63">
            <v>414</v>
          </cell>
          <cell r="AD63">
            <v>0</v>
          </cell>
          <cell r="AE63">
            <v>570.6</v>
          </cell>
          <cell r="AF63">
            <v>741.4</v>
          </cell>
          <cell r="AG63">
            <v>702.8</v>
          </cell>
          <cell r="AH63">
            <v>698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51.093000000000004</v>
          </cell>
          <cell r="D64">
            <v>124.244</v>
          </cell>
          <cell r="E64">
            <v>88.203000000000003</v>
          </cell>
          <cell r="F64">
            <v>95.683000000000007</v>
          </cell>
          <cell r="G64" t="str">
            <v>лид, я</v>
          </cell>
          <cell r="H64">
            <v>1</v>
          </cell>
          <cell r="I64">
            <v>40</v>
          </cell>
          <cell r="J64">
            <v>84.686999999999998</v>
          </cell>
          <cell r="K64">
            <v>3.5160000000000053</v>
          </cell>
          <cell r="L64">
            <v>0</v>
          </cell>
          <cell r="M64">
            <v>30</v>
          </cell>
          <cell r="N64">
            <v>20</v>
          </cell>
          <cell r="P64">
            <v>0</v>
          </cell>
          <cell r="W64">
            <v>17.640599999999999</v>
          </cell>
          <cell r="X64">
            <v>20</v>
          </cell>
          <cell r="Y64">
            <v>9.3921408568869538</v>
          </cell>
          <cell r="Z64">
            <v>5.4240218586669391</v>
          </cell>
          <cell r="AC64">
            <v>0</v>
          </cell>
          <cell r="AD64">
            <v>0</v>
          </cell>
          <cell r="AE64">
            <v>17.1282</v>
          </cell>
          <cell r="AF64">
            <v>21.756599999999999</v>
          </cell>
          <cell r="AG64">
            <v>18.149999999999999</v>
          </cell>
          <cell r="AH64">
            <v>16.59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427.83199999999999</v>
          </cell>
          <cell r="D65">
            <v>573.78200000000004</v>
          </cell>
          <cell r="E65">
            <v>368</v>
          </cell>
          <cell r="F65">
            <v>380</v>
          </cell>
          <cell r="G65" t="str">
            <v>акк</v>
          </cell>
          <cell r="H65">
            <v>1</v>
          </cell>
          <cell r="I65">
            <v>40</v>
          </cell>
          <cell r="J65">
            <v>104.462</v>
          </cell>
          <cell r="K65">
            <v>263.53800000000001</v>
          </cell>
          <cell r="L65">
            <v>0</v>
          </cell>
          <cell r="M65">
            <v>70</v>
          </cell>
          <cell r="N65">
            <v>70</v>
          </cell>
          <cell r="P65">
            <v>0</v>
          </cell>
          <cell r="W65">
            <v>73.599999999999994</v>
          </cell>
          <cell r="X65">
            <v>100</v>
          </cell>
          <cell r="Y65">
            <v>8.4239130434782616</v>
          </cell>
          <cell r="Z65">
            <v>5.1630434782608701</v>
          </cell>
          <cell r="AC65">
            <v>0</v>
          </cell>
          <cell r="AD65">
            <v>0</v>
          </cell>
          <cell r="AE65">
            <v>83.6</v>
          </cell>
          <cell r="AF65">
            <v>104.2</v>
          </cell>
          <cell r="AG65">
            <v>76.748400000000004</v>
          </cell>
          <cell r="AH65">
            <v>18.068999999999999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649</v>
          </cell>
          <cell r="D66">
            <v>1751</v>
          </cell>
          <cell r="E66">
            <v>1448</v>
          </cell>
          <cell r="F66">
            <v>1180</v>
          </cell>
          <cell r="G66" t="str">
            <v>лид, я</v>
          </cell>
          <cell r="H66">
            <v>0.35</v>
          </cell>
          <cell r="I66">
            <v>40</v>
          </cell>
          <cell r="J66">
            <v>1469</v>
          </cell>
          <cell r="K66">
            <v>-21</v>
          </cell>
          <cell r="L66">
            <v>0</v>
          </cell>
          <cell r="M66">
            <v>170</v>
          </cell>
          <cell r="N66">
            <v>200</v>
          </cell>
          <cell r="O66">
            <v>200</v>
          </cell>
          <cell r="P66">
            <v>260</v>
          </cell>
          <cell r="W66">
            <v>247.6</v>
          </cell>
          <cell r="X66">
            <v>350</v>
          </cell>
          <cell r="Y66">
            <v>8.4814216478190634</v>
          </cell>
          <cell r="Z66">
            <v>4.765751211631664</v>
          </cell>
          <cell r="AC66">
            <v>210</v>
          </cell>
          <cell r="AD66">
            <v>0</v>
          </cell>
          <cell r="AE66">
            <v>237.4</v>
          </cell>
          <cell r="AF66">
            <v>320</v>
          </cell>
          <cell r="AG66">
            <v>245.6</v>
          </cell>
          <cell r="AH66">
            <v>303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768</v>
          </cell>
          <cell r="D67">
            <v>2272</v>
          </cell>
          <cell r="E67">
            <v>1845</v>
          </cell>
          <cell r="F67">
            <v>1474</v>
          </cell>
          <cell r="G67" t="str">
            <v>неакк</v>
          </cell>
          <cell r="H67">
            <v>0.35</v>
          </cell>
          <cell r="I67">
            <v>40</v>
          </cell>
          <cell r="J67">
            <v>1856</v>
          </cell>
          <cell r="K67">
            <v>-11</v>
          </cell>
          <cell r="L67">
            <v>0</v>
          </cell>
          <cell r="M67">
            <v>400</v>
          </cell>
          <cell r="N67">
            <v>300</v>
          </cell>
          <cell r="O67">
            <v>120</v>
          </cell>
          <cell r="P67">
            <v>300</v>
          </cell>
          <cell r="W67">
            <v>327</v>
          </cell>
          <cell r="X67">
            <v>500</v>
          </cell>
          <cell r="Y67">
            <v>8.5443425076452595</v>
          </cell>
          <cell r="Z67">
            <v>4.5076452599388377</v>
          </cell>
          <cell r="AC67">
            <v>210</v>
          </cell>
          <cell r="AD67">
            <v>0</v>
          </cell>
          <cell r="AE67">
            <v>310</v>
          </cell>
          <cell r="AF67">
            <v>413.4</v>
          </cell>
          <cell r="AG67">
            <v>337.2</v>
          </cell>
          <cell r="AH67">
            <v>410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328</v>
          </cell>
          <cell r="D68">
            <v>1027</v>
          </cell>
          <cell r="E68">
            <v>1054</v>
          </cell>
          <cell r="F68">
            <v>525</v>
          </cell>
          <cell r="G68">
            <v>0</v>
          </cell>
          <cell r="H68">
            <v>0.4</v>
          </cell>
          <cell r="I68">
            <v>35</v>
          </cell>
          <cell r="J68">
            <v>1100</v>
          </cell>
          <cell r="K68">
            <v>-46</v>
          </cell>
          <cell r="L68">
            <v>200</v>
          </cell>
          <cell r="M68">
            <v>230</v>
          </cell>
          <cell r="N68">
            <v>180</v>
          </cell>
          <cell r="O68">
            <v>250</v>
          </cell>
          <cell r="P68">
            <v>246</v>
          </cell>
          <cell r="W68">
            <v>196.4</v>
          </cell>
          <cell r="X68">
            <v>300</v>
          </cell>
          <cell r="Y68">
            <v>8.5794297352342159</v>
          </cell>
          <cell r="Z68">
            <v>2.6731160896130346</v>
          </cell>
          <cell r="AC68">
            <v>72</v>
          </cell>
          <cell r="AD68">
            <v>0</v>
          </cell>
          <cell r="AE68">
            <v>173</v>
          </cell>
          <cell r="AF68">
            <v>197.4</v>
          </cell>
          <cell r="AG68">
            <v>183.2</v>
          </cell>
          <cell r="AH68">
            <v>244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52.133000000000003</v>
          </cell>
          <cell r="D69">
            <v>521.55499999999995</v>
          </cell>
          <cell r="E69">
            <v>341.36599999999999</v>
          </cell>
          <cell r="F69">
            <v>256.64299999999997</v>
          </cell>
          <cell r="G69">
            <v>0</v>
          </cell>
          <cell r="H69">
            <v>1</v>
          </cell>
          <cell r="I69">
            <v>50</v>
          </cell>
          <cell r="J69">
            <v>344.24599999999998</v>
          </cell>
          <cell r="K69">
            <v>-2.8799999999999955</v>
          </cell>
          <cell r="L69">
            <v>0</v>
          </cell>
          <cell r="M69">
            <v>40</v>
          </cell>
          <cell r="N69">
            <v>40</v>
          </cell>
          <cell r="P69">
            <v>30</v>
          </cell>
          <cell r="W69">
            <v>33.925199999999997</v>
          </cell>
          <cell r="Y69">
            <v>9.9230955160175913</v>
          </cell>
          <cell r="Z69">
            <v>7.5649664556141154</v>
          </cell>
          <cell r="AC69">
            <v>171.74</v>
          </cell>
          <cell r="AD69">
            <v>0</v>
          </cell>
          <cell r="AE69">
            <v>42.760199999999998</v>
          </cell>
          <cell r="AF69">
            <v>40.587400000000002</v>
          </cell>
          <cell r="AG69">
            <v>41.181200000000004</v>
          </cell>
          <cell r="AH69">
            <v>43.12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574.51499999999999</v>
          </cell>
          <cell r="D70">
            <v>2363.9960000000001</v>
          </cell>
          <cell r="E70">
            <v>1120.046</v>
          </cell>
          <cell r="F70">
            <v>671.93299999999999</v>
          </cell>
          <cell r="G70" t="str">
            <v>н</v>
          </cell>
          <cell r="H70">
            <v>1</v>
          </cell>
          <cell r="I70">
            <v>50</v>
          </cell>
          <cell r="J70">
            <v>1078.297</v>
          </cell>
          <cell r="K70">
            <v>41.749000000000024</v>
          </cell>
          <cell r="L70">
            <v>200</v>
          </cell>
          <cell r="M70">
            <v>400</v>
          </cell>
          <cell r="N70">
            <v>0</v>
          </cell>
          <cell r="O70">
            <v>100</v>
          </cell>
          <cell r="P70">
            <v>96</v>
          </cell>
          <cell r="W70">
            <v>189.3032</v>
          </cell>
          <cell r="X70">
            <v>250</v>
          </cell>
          <cell r="Y70">
            <v>8.5679111605086433</v>
          </cell>
          <cell r="Z70">
            <v>3.5495068229168867</v>
          </cell>
          <cell r="AC70">
            <v>173.53</v>
          </cell>
          <cell r="AD70">
            <v>0</v>
          </cell>
          <cell r="AE70">
            <v>129.578</v>
          </cell>
          <cell r="AF70">
            <v>174.2816</v>
          </cell>
          <cell r="AG70">
            <v>191.26840000000001</v>
          </cell>
          <cell r="AH70">
            <v>177.95599999999999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57.003</v>
          </cell>
          <cell r="D71">
            <v>145.88999999999999</v>
          </cell>
          <cell r="E71">
            <v>67.581000000000003</v>
          </cell>
          <cell r="F71">
            <v>151.768</v>
          </cell>
          <cell r="G71">
            <v>0</v>
          </cell>
          <cell r="H71">
            <v>1</v>
          </cell>
          <cell r="I71">
            <v>50</v>
          </cell>
          <cell r="J71">
            <v>63.703000000000003</v>
          </cell>
          <cell r="K71">
            <v>3.8780000000000001</v>
          </cell>
          <cell r="L71">
            <v>0</v>
          </cell>
          <cell r="M71">
            <v>20</v>
          </cell>
          <cell r="N71">
            <v>20</v>
          </cell>
          <cell r="P71">
            <v>48</v>
          </cell>
          <cell r="W71">
            <v>13.516200000000001</v>
          </cell>
          <cell r="Y71">
            <v>14.188011423329041</v>
          </cell>
          <cell r="Z71">
            <v>11.22859975436883</v>
          </cell>
          <cell r="AC71">
            <v>0</v>
          </cell>
          <cell r="AD71">
            <v>0</v>
          </cell>
          <cell r="AE71">
            <v>18.8476</v>
          </cell>
          <cell r="AF71">
            <v>27.543200000000002</v>
          </cell>
          <cell r="AG71">
            <v>19.811799999999998</v>
          </cell>
          <cell r="AH71">
            <v>13.513</v>
          </cell>
          <cell r="AI71" t="str">
            <v>увел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925.93799999999999</v>
          </cell>
          <cell r="D72">
            <v>2891.7939999999999</v>
          </cell>
          <cell r="E72">
            <v>2686.364</v>
          </cell>
          <cell r="F72">
            <v>1299.3800000000001</v>
          </cell>
          <cell r="G72">
            <v>0</v>
          </cell>
          <cell r="H72">
            <v>1</v>
          </cell>
          <cell r="I72">
            <v>40</v>
          </cell>
          <cell r="J72">
            <v>2589.0990000000002</v>
          </cell>
          <cell r="K72">
            <v>97.264999999999873</v>
          </cell>
          <cell r="L72">
            <v>100</v>
          </cell>
          <cell r="M72">
            <v>550</v>
          </cell>
          <cell r="N72">
            <v>350</v>
          </cell>
          <cell r="O72">
            <v>350</v>
          </cell>
          <cell r="P72">
            <v>496</v>
          </cell>
          <cell r="W72">
            <v>377.38900000000001</v>
          </cell>
          <cell r="X72">
            <v>550</v>
          </cell>
          <cell r="Y72">
            <v>8.4776715802527374</v>
          </cell>
          <cell r="Z72">
            <v>3.4430786270929996</v>
          </cell>
          <cell r="AC72">
            <v>799.41899999999998</v>
          </cell>
          <cell r="AD72">
            <v>0</v>
          </cell>
          <cell r="AE72">
            <v>411.99400000000003</v>
          </cell>
          <cell r="AF72">
            <v>436.48860000000002</v>
          </cell>
          <cell r="AG72">
            <v>364.37139999999999</v>
          </cell>
          <cell r="AH72">
            <v>423.14699999999999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1826</v>
          </cell>
          <cell r="D73">
            <v>4243</v>
          </cell>
          <cell r="E73">
            <v>4388</v>
          </cell>
          <cell r="F73">
            <v>2043</v>
          </cell>
          <cell r="G73">
            <v>0</v>
          </cell>
          <cell r="H73">
            <v>0.45</v>
          </cell>
          <cell r="I73">
            <v>50</v>
          </cell>
          <cell r="J73">
            <v>4404</v>
          </cell>
          <cell r="K73">
            <v>-16</v>
          </cell>
          <cell r="L73">
            <v>500</v>
          </cell>
          <cell r="M73">
            <v>800</v>
          </cell>
          <cell r="N73">
            <v>500</v>
          </cell>
          <cell r="O73">
            <v>900</v>
          </cell>
          <cell r="P73">
            <v>480</v>
          </cell>
          <cell r="W73">
            <v>665.6</v>
          </cell>
          <cell r="X73">
            <v>1200</v>
          </cell>
          <cell r="Y73">
            <v>8.9287860576923066</v>
          </cell>
          <cell r="Z73">
            <v>3.0694110576923075</v>
          </cell>
          <cell r="AC73">
            <v>410</v>
          </cell>
          <cell r="AD73">
            <v>650</v>
          </cell>
          <cell r="AE73">
            <v>573.79999999999995</v>
          </cell>
          <cell r="AF73">
            <v>650.79999999999995</v>
          </cell>
          <cell r="AG73">
            <v>610</v>
          </cell>
          <cell r="AH73">
            <v>767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2239</v>
          </cell>
          <cell r="D74">
            <v>3628</v>
          </cell>
          <cell r="E74">
            <v>4280</v>
          </cell>
          <cell r="F74">
            <v>2050</v>
          </cell>
          <cell r="G74" t="str">
            <v>акяб</v>
          </cell>
          <cell r="H74">
            <v>0.45</v>
          </cell>
          <cell r="I74">
            <v>50</v>
          </cell>
          <cell r="J74">
            <v>4252</v>
          </cell>
          <cell r="K74">
            <v>28</v>
          </cell>
          <cell r="L74">
            <v>0</v>
          </cell>
          <cell r="M74">
            <v>800</v>
          </cell>
          <cell r="N74">
            <v>500</v>
          </cell>
          <cell r="O74">
            <v>600</v>
          </cell>
          <cell r="P74">
            <v>470</v>
          </cell>
          <cell r="W74">
            <v>562</v>
          </cell>
          <cell r="X74">
            <v>1000</v>
          </cell>
          <cell r="Y74">
            <v>8.8078291814946628</v>
          </cell>
          <cell r="Z74">
            <v>3.6476868327402134</v>
          </cell>
          <cell r="AC74">
            <v>570</v>
          </cell>
          <cell r="AD74">
            <v>900</v>
          </cell>
          <cell r="AE74">
            <v>792.4</v>
          </cell>
          <cell r="AF74">
            <v>682.2</v>
          </cell>
          <cell r="AG74">
            <v>539</v>
          </cell>
          <cell r="AH74">
            <v>570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490</v>
          </cell>
          <cell r="D75">
            <v>1655</v>
          </cell>
          <cell r="E75">
            <v>1283</v>
          </cell>
          <cell r="F75">
            <v>998</v>
          </cell>
          <cell r="G75">
            <v>0</v>
          </cell>
          <cell r="H75">
            <v>0.45</v>
          </cell>
          <cell r="I75">
            <v>50</v>
          </cell>
          <cell r="J75">
            <v>1264</v>
          </cell>
          <cell r="K75">
            <v>19</v>
          </cell>
          <cell r="L75">
            <v>0</v>
          </cell>
          <cell r="M75">
            <v>350</v>
          </cell>
          <cell r="N75">
            <v>220</v>
          </cell>
          <cell r="O75">
            <v>100</v>
          </cell>
          <cell r="P75">
            <v>90</v>
          </cell>
          <cell r="W75">
            <v>232.6</v>
          </cell>
          <cell r="X75">
            <v>300</v>
          </cell>
          <cell r="Y75">
            <v>8.4608770421324166</v>
          </cell>
          <cell r="Z75">
            <v>4.2906276870163369</v>
          </cell>
          <cell r="AC75">
            <v>120</v>
          </cell>
          <cell r="AD75">
            <v>0</v>
          </cell>
          <cell r="AE75">
            <v>205.8</v>
          </cell>
          <cell r="AF75">
            <v>280.8</v>
          </cell>
          <cell r="AG75">
            <v>241.8</v>
          </cell>
          <cell r="AH75">
            <v>209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100</v>
          </cell>
          <cell r="D76">
            <v>629</v>
          </cell>
          <cell r="E76">
            <v>494</v>
          </cell>
          <cell r="F76">
            <v>304</v>
          </cell>
          <cell r="G76">
            <v>0</v>
          </cell>
          <cell r="H76">
            <v>0.4</v>
          </cell>
          <cell r="I76">
            <v>40</v>
          </cell>
          <cell r="J76">
            <v>530</v>
          </cell>
          <cell r="K76">
            <v>-36</v>
          </cell>
          <cell r="L76">
            <v>0</v>
          </cell>
          <cell r="M76">
            <v>50</v>
          </cell>
          <cell r="N76">
            <v>60</v>
          </cell>
          <cell r="O76">
            <v>90</v>
          </cell>
          <cell r="P76">
            <v>170</v>
          </cell>
          <cell r="W76">
            <v>71.2</v>
          </cell>
          <cell r="X76">
            <v>100</v>
          </cell>
          <cell r="Y76">
            <v>8.4831460674157295</v>
          </cell>
          <cell r="Z76">
            <v>4.2696629213483144</v>
          </cell>
          <cell r="AC76">
            <v>138</v>
          </cell>
          <cell r="AD76">
            <v>0</v>
          </cell>
          <cell r="AE76">
            <v>66.2</v>
          </cell>
          <cell r="AF76">
            <v>75.2</v>
          </cell>
          <cell r="AG76">
            <v>67.599999999999994</v>
          </cell>
          <cell r="AH76">
            <v>72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182</v>
          </cell>
          <cell r="D77">
            <v>574</v>
          </cell>
          <cell r="E77">
            <v>502</v>
          </cell>
          <cell r="F77">
            <v>322</v>
          </cell>
          <cell r="G77">
            <v>0</v>
          </cell>
          <cell r="H77">
            <v>0.4</v>
          </cell>
          <cell r="I77">
            <v>40</v>
          </cell>
          <cell r="J77">
            <v>521</v>
          </cell>
          <cell r="K77">
            <v>-19</v>
          </cell>
          <cell r="L77">
            <v>0</v>
          </cell>
          <cell r="M77">
            <v>80</v>
          </cell>
          <cell r="N77">
            <v>60</v>
          </cell>
          <cell r="O77">
            <v>60</v>
          </cell>
          <cell r="P77">
            <v>150</v>
          </cell>
          <cell r="W77">
            <v>74</v>
          </cell>
          <cell r="X77">
            <v>100</v>
          </cell>
          <cell r="Y77">
            <v>8.4054054054054053</v>
          </cell>
          <cell r="Z77">
            <v>4.3513513513513518</v>
          </cell>
          <cell r="AC77">
            <v>132</v>
          </cell>
          <cell r="AD77">
            <v>0</v>
          </cell>
          <cell r="AE77">
            <v>69.2</v>
          </cell>
          <cell r="AF77">
            <v>84.6</v>
          </cell>
          <cell r="AG77">
            <v>71.2</v>
          </cell>
          <cell r="AH77">
            <v>63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450.66899999999998</v>
          </cell>
          <cell r="D78">
            <v>2363.5360000000001</v>
          </cell>
          <cell r="E78">
            <v>1082.9010000000001</v>
          </cell>
          <cell r="F78">
            <v>748.71100000000001</v>
          </cell>
          <cell r="G78" t="str">
            <v>н</v>
          </cell>
          <cell r="H78">
            <v>1</v>
          </cell>
          <cell r="I78">
            <v>50</v>
          </cell>
          <cell r="J78">
            <v>1038.3209999999999</v>
          </cell>
          <cell r="K78">
            <v>44.580000000000155</v>
          </cell>
          <cell r="L78">
            <v>0</v>
          </cell>
          <cell r="M78">
            <v>250</v>
          </cell>
          <cell r="N78">
            <v>100</v>
          </cell>
          <cell r="O78">
            <v>200</v>
          </cell>
          <cell r="P78">
            <v>330</v>
          </cell>
          <cell r="W78">
            <v>170.40020000000001</v>
          </cell>
          <cell r="X78">
            <v>150</v>
          </cell>
          <cell r="Y78">
            <v>8.5018151387146261</v>
          </cell>
          <cell r="Z78">
            <v>4.3938387396258918</v>
          </cell>
          <cell r="AC78">
            <v>230.9</v>
          </cell>
          <cell r="AD78">
            <v>0</v>
          </cell>
          <cell r="AE78">
            <v>234.00059999999999</v>
          </cell>
          <cell r="AF78">
            <v>203.27980000000002</v>
          </cell>
          <cell r="AG78">
            <v>169.73239999999998</v>
          </cell>
          <cell r="AH78">
            <v>162.33099999999999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514</v>
          </cell>
          <cell r="D79">
            <v>811</v>
          </cell>
          <cell r="E79">
            <v>273</v>
          </cell>
          <cell r="F79">
            <v>1110</v>
          </cell>
          <cell r="G79">
            <v>0</v>
          </cell>
          <cell r="H79">
            <v>0.1</v>
          </cell>
          <cell r="I79">
            <v>730</v>
          </cell>
          <cell r="J79">
            <v>279</v>
          </cell>
          <cell r="K79">
            <v>-6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W79">
            <v>54.6</v>
          </cell>
          <cell r="Y79">
            <v>20.329670329670328</v>
          </cell>
          <cell r="Z79">
            <v>20.329670329670328</v>
          </cell>
          <cell r="AC79">
            <v>0</v>
          </cell>
          <cell r="AD79">
            <v>0</v>
          </cell>
          <cell r="AE79">
            <v>56.2</v>
          </cell>
          <cell r="AF79">
            <v>66.2</v>
          </cell>
          <cell r="AG79">
            <v>62</v>
          </cell>
          <cell r="AH79">
            <v>70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62.502000000000002</v>
          </cell>
          <cell r="D80">
            <v>235.10499999999999</v>
          </cell>
          <cell r="E80">
            <v>151.73599999999999</v>
          </cell>
          <cell r="F80">
            <v>174.137</v>
          </cell>
          <cell r="G80">
            <v>0</v>
          </cell>
          <cell r="H80">
            <v>1</v>
          </cell>
          <cell r="I80">
            <v>50</v>
          </cell>
          <cell r="J80">
            <v>147.011</v>
          </cell>
          <cell r="K80">
            <v>4.7249999999999943</v>
          </cell>
          <cell r="L80">
            <v>0</v>
          </cell>
          <cell r="M80">
            <v>50</v>
          </cell>
          <cell r="N80">
            <v>30</v>
          </cell>
          <cell r="P80">
            <v>104</v>
          </cell>
          <cell r="W80">
            <v>25.706599999999998</v>
          </cell>
          <cell r="Y80">
            <v>9.886060389160761</v>
          </cell>
          <cell r="Z80">
            <v>6.774019123493578</v>
          </cell>
          <cell r="AC80">
            <v>23.202999999999999</v>
          </cell>
          <cell r="AD80">
            <v>0</v>
          </cell>
          <cell r="AE80">
            <v>27.7134</v>
          </cell>
          <cell r="AF80">
            <v>30.226400000000002</v>
          </cell>
          <cell r="AG80">
            <v>28.538400000000003</v>
          </cell>
          <cell r="AH80">
            <v>21.85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941</v>
          </cell>
          <cell r="D81">
            <v>8939</v>
          </cell>
          <cell r="E81">
            <v>3810</v>
          </cell>
          <cell r="F81">
            <v>1594</v>
          </cell>
          <cell r="G81">
            <v>0</v>
          </cell>
          <cell r="H81">
            <v>0.4</v>
          </cell>
          <cell r="I81">
            <v>40</v>
          </cell>
          <cell r="J81">
            <v>3791</v>
          </cell>
          <cell r="K81">
            <v>19</v>
          </cell>
          <cell r="L81">
            <v>300</v>
          </cell>
          <cell r="M81">
            <v>700</v>
          </cell>
          <cell r="N81">
            <v>400</v>
          </cell>
          <cell r="O81">
            <v>800</v>
          </cell>
          <cell r="P81">
            <v>558</v>
          </cell>
          <cell r="W81">
            <v>531.6</v>
          </cell>
          <cell r="X81">
            <v>700</v>
          </cell>
          <cell r="Y81">
            <v>8.4537246049661388</v>
          </cell>
          <cell r="Z81">
            <v>2.9984951091045899</v>
          </cell>
          <cell r="AC81">
            <v>444</v>
          </cell>
          <cell r="AD81">
            <v>708</v>
          </cell>
          <cell r="AE81">
            <v>498.8</v>
          </cell>
          <cell r="AF81">
            <v>571.20000000000005</v>
          </cell>
          <cell r="AG81">
            <v>499.8</v>
          </cell>
          <cell r="AH81">
            <v>588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597</v>
          </cell>
          <cell r="D82">
            <v>4581</v>
          </cell>
          <cell r="E82">
            <v>2315</v>
          </cell>
          <cell r="F82">
            <v>1358</v>
          </cell>
          <cell r="G82">
            <v>0</v>
          </cell>
          <cell r="H82">
            <v>0.4</v>
          </cell>
          <cell r="I82">
            <v>40</v>
          </cell>
          <cell r="J82">
            <v>2315</v>
          </cell>
          <cell r="K82">
            <v>0</v>
          </cell>
          <cell r="L82">
            <v>0</v>
          </cell>
          <cell r="M82">
            <v>700</v>
          </cell>
          <cell r="N82">
            <v>300</v>
          </cell>
          <cell r="O82">
            <v>300</v>
          </cell>
          <cell r="P82">
            <v>558</v>
          </cell>
          <cell r="W82">
            <v>379</v>
          </cell>
          <cell r="X82">
            <v>550</v>
          </cell>
          <cell r="Y82">
            <v>8.4643799472295509</v>
          </cell>
          <cell r="Z82">
            <v>3.5831134564643801</v>
          </cell>
          <cell r="AC82">
            <v>420</v>
          </cell>
          <cell r="AD82">
            <v>0</v>
          </cell>
          <cell r="AE82">
            <v>333.8</v>
          </cell>
          <cell r="AF82">
            <v>425.6</v>
          </cell>
          <cell r="AG82">
            <v>383.8</v>
          </cell>
          <cell r="AH82">
            <v>371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256.351</v>
          </cell>
          <cell r="D83">
            <v>733.90700000000004</v>
          </cell>
          <cell r="E83">
            <v>650.50699999999995</v>
          </cell>
          <cell r="F83">
            <v>412.13200000000001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637.66600000000005</v>
          </cell>
          <cell r="K83">
            <v>12.840999999999894</v>
          </cell>
          <cell r="L83">
            <v>0</v>
          </cell>
          <cell r="M83">
            <v>80</v>
          </cell>
          <cell r="N83">
            <v>80</v>
          </cell>
          <cell r="O83">
            <v>100</v>
          </cell>
          <cell r="P83">
            <v>290</v>
          </cell>
          <cell r="W83">
            <v>88.317599999999999</v>
          </cell>
          <cell r="X83">
            <v>80</v>
          </cell>
          <cell r="Y83">
            <v>8.5162187378280212</v>
          </cell>
          <cell r="Z83">
            <v>4.6664764441062712</v>
          </cell>
          <cell r="AC83">
            <v>208.91900000000001</v>
          </cell>
          <cell r="AD83">
            <v>0</v>
          </cell>
          <cell r="AE83">
            <v>81.334600000000009</v>
          </cell>
          <cell r="AF83">
            <v>115.74980000000001</v>
          </cell>
          <cell r="AG83">
            <v>85.785799999999995</v>
          </cell>
          <cell r="AH83">
            <v>98.394999999999996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260.96600000000001</v>
          </cell>
          <cell r="D84">
            <v>389.17700000000002</v>
          </cell>
          <cell r="E84">
            <v>500.12400000000002</v>
          </cell>
          <cell r="F84">
            <v>201.12200000000001</v>
          </cell>
          <cell r="G84">
            <v>0</v>
          </cell>
          <cell r="H84">
            <v>1</v>
          </cell>
          <cell r="I84">
            <v>40</v>
          </cell>
          <cell r="J84">
            <v>502.85399999999998</v>
          </cell>
          <cell r="K84">
            <v>-2.7299999999999613</v>
          </cell>
          <cell r="L84">
            <v>0</v>
          </cell>
          <cell r="M84">
            <v>80</v>
          </cell>
          <cell r="N84">
            <v>50</v>
          </cell>
          <cell r="O84">
            <v>180</v>
          </cell>
          <cell r="P84">
            <v>200</v>
          </cell>
          <cell r="W84">
            <v>69.76400000000001</v>
          </cell>
          <cell r="X84">
            <v>90</v>
          </cell>
          <cell r="Y84">
            <v>8.6165070810159961</v>
          </cell>
          <cell r="Z84">
            <v>2.8828908892838712</v>
          </cell>
          <cell r="AC84">
            <v>151.304</v>
          </cell>
          <cell r="AD84">
            <v>0</v>
          </cell>
          <cell r="AE84">
            <v>55.4452</v>
          </cell>
          <cell r="AF84">
            <v>79.109000000000009</v>
          </cell>
          <cell r="AG84">
            <v>56.649600000000007</v>
          </cell>
          <cell r="AH84">
            <v>75.123000000000005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378.56599999999997</v>
          </cell>
          <cell r="D85">
            <v>774.94399999999996</v>
          </cell>
          <cell r="E85">
            <v>773.92200000000003</v>
          </cell>
          <cell r="F85">
            <v>456.786</v>
          </cell>
          <cell r="G85" t="str">
            <v>ябл</v>
          </cell>
          <cell r="H85">
            <v>1</v>
          </cell>
          <cell r="I85">
            <v>40</v>
          </cell>
          <cell r="J85">
            <v>767.39499999999998</v>
          </cell>
          <cell r="K85">
            <v>6.5270000000000437</v>
          </cell>
          <cell r="L85">
            <v>0</v>
          </cell>
          <cell r="M85">
            <v>90</v>
          </cell>
          <cell r="N85">
            <v>100</v>
          </cell>
          <cell r="O85">
            <v>200</v>
          </cell>
          <cell r="P85">
            <v>186</v>
          </cell>
          <cell r="W85">
            <v>118.694</v>
          </cell>
          <cell r="X85">
            <v>160</v>
          </cell>
          <cell r="Y85">
            <v>8.4821979207036584</v>
          </cell>
          <cell r="Z85">
            <v>3.8484337877230526</v>
          </cell>
          <cell r="AC85">
            <v>180.452</v>
          </cell>
          <cell r="AD85">
            <v>0</v>
          </cell>
          <cell r="AE85">
            <v>110.63640000000001</v>
          </cell>
          <cell r="AF85">
            <v>148.01519999999999</v>
          </cell>
          <cell r="AG85">
            <v>106.52979999999999</v>
          </cell>
          <cell r="AH85">
            <v>152.749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298.572</v>
          </cell>
          <cell r="D86">
            <v>532.40200000000004</v>
          </cell>
          <cell r="E86">
            <v>584.601</v>
          </cell>
          <cell r="F86">
            <v>325.49599999999998</v>
          </cell>
          <cell r="G86">
            <v>0</v>
          </cell>
          <cell r="H86">
            <v>1</v>
          </cell>
          <cell r="I86">
            <v>40</v>
          </cell>
          <cell r="J86">
            <v>583.82399999999996</v>
          </cell>
          <cell r="K86">
            <v>0.77700000000004366</v>
          </cell>
          <cell r="L86">
            <v>0</v>
          </cell>
          <cell r="M86">
            <v>100</v>
          </cell>
          <cell r="N86">
            <v>80</v>
          </cell>
          <cell r="O86">
            <v>120</v>
          </cell>
          <cell r="P86">
            <v>80</v>
          </cell>
          <cell r="W86">
            <v>88.641000000000005</v>
          </cell>
          <cell r="X86">
            <v>130</v>
          </cell>
          <cell r="Y86">
            <v>8.5230987917555083</v>
          </cell>
          <cell r="Z86">
            <v>3.67207048656942</v>
          </cell>
          <cell r="AC86">
            <v>141.39599999999999</v>
          </cell>
          <cell r="AD86">
            <v>0</v>
          </cell>
          <cell r="AE86">
            <v>85.160600000000002</v>
          </cell>
          <cell r="AF86">
            <v>110.09499999999998</v>
          </cell>
          <cell r="AG86">
            <v>79.914599999999993</v>
          </cell>
          <cell r="AH86">
            <v>94.442999999999998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37</v>
          </cell>
          <cell r="D87">
            <v>92</v>
          </cell>
          <cell r="E87">
            <v>115</v>
          </cell>
          <cell r="F87">
            <v>38</v>
          </cell>
          <cell r="G87" t="str">
            <v>дк</v>
          </cell>
          <cell r="H87">
            <v>0.6</v>
          </cell>
          <cell r="I87">
            <v>60</v>
          </cell>
          <cell r="J87">
            <v>125</v>
          </cell>
          <cell r="K87">
            <v>-10</v>
          </cell>
          <cell r="L87">
            <v>20</v>
          </cell>
          <cell r="M87">
            <v>20</v>
          </cell>
          <cell r="N87">
            <v>10</v>
          </cell>
          <cell r="O87">
            <v>30</v>
          </cell>
          <cell r="P87">
            <v>36</v>
          </cell>
          <cell r="W87">
            <v>15.8</v>
          </cell>
          <cell r="X87">
            <v>20</v>
          </cell>
          <cell r="Y87">
            <v>8.7341772151898738</v>
          </cell>
          <cell r="Z87">
            <v>2.4050632911392404</v>
          </cell>
          <cell r="AC87">
            <v>36</v>
          </cell>
          <cell r="AD87">
            <v>0</v>
          </cell>
          <cell r="AE87">
            <v>6.8</v>
          </cell>
          <cell r="AF87">
            <v>13.8</v>
          </cell>
          <cell r="AG87">
            <v>13.2</v>
          </cell>
          <cell r="AH87">
            <v>14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144</v>
          </cell>
          <cell r="D88">
            <v>162</v>
          </cell>
          <cell r="E88">
            <v>147</v>
          </cell>
          <cell r="F88">
            <v>177</v>
          </cell>
          <cell r="G88" t="str">
            <v>ябл</v>
          </cell>
          <cell r="H88">
            <v>0.6</v>
          </cell>
          <cell r="I88">
            <v>60</v>
          </cell>
          <cell r="J88">
            <v>146</v>
          </cell>
          <cell r="K88">
            <v>1</v>
          </cell>
          <cell r="L88">
            <v>0</v>
          </cell>
          <cell r="M88">
            <v>0</v>
          </cell>
          <cell r="N88">
            <v>20</v>
          </cell>
          <cell r="P88">
            <v>36</v>
          </cell>
          <cell r="W88">
            <v>22.2</v>
          </cell>
          <cell r="Y88">
            <v>8.8738738738738743</v>
          </cell>
          <cell r="Z88">
            <v>7.9729729729729728</v>
          </cell>
          <cell r="AC88">
            <v>36</v>
          </cell>
          <cell r="AD88">
            <v>0</v>
          </cell>
          <cell r="AE88">
            <v>36.6</v>
          </cell>
          <cell r="AF88">
            <v>37.4</v>
          </cell>
          <cell r="AG88">
            <v>26.6</v>
          </cell>
          <cell r="AH88">
            <v>28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266</v>
          </cell>
          <cell r="D89">
            <v>53</v>
          </cell>
          <cell r="E89">
            <v>226</v>
          </cell>
          <cell r="F89">
            <v>111</v>
          </cell>
          <cell r="G89" t="str">
            <v>ябл</v>
          </cell>
          <cell r="H89">
            <v>0.6</v>
          </cell>
          <cell r="I89">
            <v>60</v>
          </cell>
          <cell r="J89">
            <v>239</v>
          </cell>
          <cell r="K89">
            <v>-13</v>
          </cell>
          <cell r="L89">
            <v>80</v>
          </cell>
          <cell r="M89">
            <v>60</v>
          </cell>
          <cell r="N89">
            <v>30</v>
          </cell>
          <cell r="P89">
            <v>30</v>
          </cell>
          <cell r="W89">
            <v>36.799999999999997</v>
          </cell>
          <cell r="X89">
            <v>30</v>
          </cell>
          <cell r="Y89">
            <v>8.4510869565217401</v>
          </cell>
          <cell r="Z89">
            <v>3.0163043478260874</v>
          </cell>
          <cell r="AC89">
            <v>42</v>
          </cell>
          <cell r="AD89">
            <v>0</v>
          </cell>
          <cell r="AE89">
            <v>40.4</v>
          </cell>
          <cell r="AF89">
            <v>39.799999999999997</v>
          </cell>
          <cell r="AG89">
            <v>39.799999999999997</v>
          </cell>
          <cell r="AH89">
            <v>26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94.662000000000006</v>
          </cell>
          <cell r="D90">
            <v>328.988</v>
          </cell>
          <cell r="E90">
            <v>367.23899999999998</v>
          </cell>
          <cell r="F90">
            <v>92.971000000000004</v>
          </cell>
          <cell r="G90">
            <v>0</v>
          </cell>
          <cell r="H90">
            <v>1</v>
          </cell>
          <cell r="I90">
            <v>30</v>
          </cell>
          <cell r="J90">
            <v>364.803</v>
          </cell>
          <cell r="K90">
            <v>2.4359999999999786</v>
          </cell>
          <cell r="L90">
            <v>20</v>
          </cell>
          <cell r="M90">
            <v>70</v>
          </cell>
          <cell r="N90">
            <v>0</v>
          </cell>
          <cell r="O90">
            <v>100</v>
          </cell>
          <cell r="P90">
            <v>144</v>
          </cell>
          <cell r="W90">
            <v>50.436799999999991</v>
          </cell>
          <cell r="X90">
            <v>70</v>
          </cell>
          <cell r="Y90">
            <v>6.9982829997144957</v>
          </cell>
          <cell r="Z90">
            <v>1.8433167845699969</v>
          </cell>
          <cell r="AC90">
            <v>115.05500000000001</v>
          </cell>
          <cell r="AD90">
            <v>0</v>
          </cell>
          <cell r="AE90">
            <v>45.913400000000003</v>
          </cell>
          <cell r="AF90">
            <v>51.686200000000007</v>
          </cell>
          <cell r="AG90">
            <v>41.373599999999996</v>
          </cell>
          <cell r="AH90">
            <v>35.779000000000003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75.436999999999998</v>
          </cell>
          <cell r="E91">
            <v>76.528999999999996</v>
          </cell>
          <cell r="F91">
            <v>4.2910000000000004</v>
          </cell>
          <cell r="G91">
            <v>0</v>
          </cell>
          <cell r="H91">
            <v>1</v>
          </cell>
          <cell r="I91">
            <v>50</v>
          </cell>
          <cell r="J91">
            <v>83.55</v>
          </cell>
          <cell r="K91">
            <v>-7.0210000000000008</v>
          </cell>
          <cell r="L91">
            <v>40</v>
          </cell>
          <cell r="M91">
            <v>50</v>
          </cell>
          <cell r="N91">
            <v>20</v>
          </cell>
          <cell r="P91">
            <v>0</v>
          </cell>
          <cell r="W91">
            <v>15.3058</v>
          </cell>
          <cell r="X91">
            <v>20</v>
          </cell>
          <cell r="Y91">
            <v>8.773863502724458</v>
          </cell>
          <cell r="Z91">
            <v>0.2803512393994434</v>
          </cell>
          <cell r="AC91">
            <v>0</v>
          </cell>
          <cell r="AD91">
            <v>0</v>
          </cell>
          <cell r="AE91">
            <v>10.238200000000001</v>
          </cell>
          <cell r="AF91">
            <v>10.778400000000001</v>
          </cell>
          <cell r="AG91">
            <v>14.2606</v>
          </cell>
          <cell r="AH91">
            <v>6.6920000000000002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154</v>
          </cell>
          <cell r="D92">
            <v>649</v>
          </cell>
          <cell r="E92">
            <v>385</v>
          </cell>
          <cell r="F92">
            <v>492</v>
          </cell>
          <cell r="G92" t="str">
            <v>ябл,дк</v>
          </cell>
          <cell r="H92">
            <v>0.6</v>
          </cell>
          <cell r="I92">
            <v>60</v>
          </cell>
          <cell r="J92">
            <v>451</v>
          </cell>
          <cell r="K92">
            <v>-66</v>
          </cell>
          <cell r="L92">
            <v>0</v>
          </cell>
          <cell r="M92">
            <v>70</v>
          </cell>
          <cell r="N92">
            <v>0</v>
          </cell>
          <cell r="P92">
            <v>132</v>
          </cell>
          <cell r="W92">
            <v>63.8</v>
          </cell>
          <cell r="X92">
            <v>60</v>
          </cell>
          <cell r="Y92">
            <v>9.7492163009404393</v>
          </cell>
          <cell r="Z92">
            <v>7.7115987460815054</v>
          </cell>
          <cell r="AC92">
            <v>66</v>
          </cell>
          <cell r="AD92">
            <v>0</v>
          </cell>
          <cell r="AE92">
            <v>64.400000000000006</v>
          </cell>
          <cell r="AF92">
            <v>92.2</v>
          </cell>
          <cell r="AG92">
            <v>75.599999999999994</v>
          </cell>
          <cell r="AH92">
            <v>61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182</v>
          </cell>
          <cell r="D93">
            <v>620</v>
          </cell>
          <cell r="E93">
            <v>431</v>
          </cell>
          <cell r="F93">
            <v>451</v>
          </cell>
          <cell r="G93" t="str">
            <v>ябл,дк</v>
          </cell>
          <cell r="H93">
            <v>0.6</v>
          </cell>
          <cell r="I93">
            <v>60</v>
          </cell>
          <cell r="J93">
            <v>428</v>
          </cell>
          <cell r="K93">
            <v>3</v>
          </cell>
          <cell r="L93">
            <v>20</v>
          </cell>
          <cell r="M93">
            <v>130</v>
          </cell>
          <cell r="N93">
            <v>80</v>
          </cell>
          <cell r="P93">
            <v>132</v>
          </cell>
          <cell r="W93">
            <v>73</v>
          </cell>
          <cell r="Y93">
            <v>9.3287671232876708</v>
          </cell>
          <cell r="Z93">
            <v>6.1780821917808222</v>
          </cell>
          <cell r="AC93">
            <v>66</v>
          </cell>
          <cell r="AD93">
            <v>0</v>
          </cell>
          <cell r="AE93">
            <v>81</v>
          </cell>
          <cell r="AF93">
            <v>93.8</v>
          </cell>
          <cell r="AG93">
            <v>90.4</v>
          </cell>
          <cell r="AH93">
            <v>53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761</v>
          </cell>
          <cell r="D94">
            <v>2808</v>
          </cell>
          <cell r="E94">
            <v>2247</v>
          </cell>
          <cell r="F94">
            <v>463</v>
          </cell>
          <cell r="G94">
            <v>0</v>
          </cell>
          <cell r="H94">
            <v>0.28000000000000003</v>
          </cell>
          <cell r="I94">
            <v>35</v>
          </cell>
          <cell r="J94">
            <v>2288</v>
          </cell>
          <cell r="K94">
            <v>-41</v>
          </cell>
          <cell r="L94">
            <v>700</v>
          </cell>
          <cell r="M94">
            <v>700</v>
          </cell>
          <cell r="N94">
            <v>300</v>
          </cell>
          <cell r="O94">
            <v>350</v>
          </cell>
          <cell r="P94">
            <v>240</v>
          </cell>
          <cell r="W94">
            <v>357</v>
          </cell>
          <cell r="X94">
            <v>500</v>
          </cell>
          <cell r="Y94">
            <v>8.4397759103641459</v>
          </cell>
          <cell r="Z94">
            <v>1.2969187675070029</v>
          </cell>
          <cell r="AC94">
            <v>462</v>
          </cell>
          <cell r="AD94">
            <v>0</v>
          </cell>
          <cell r="AE94">
            <v>351.2</v>
          </cell>
          <cell r="AF94">
            <v>366.6</v>
          </cell>
          <cell r="AG94">
            <v>356.4</v>
          </cell>
          <cell r="AH94">
            <v>248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168</v>
          </cell>
          <cell r="D95">
            <v>302</v>
          </cell>
          <cell r="E95">
            <v>530</v>
          </cell>
          <cell r="F95">
            <v>22</v>
          </cell>
          <cell r="G95">
            <v>0</v>
          </cell>
          <cell r="H95">
            <v>0.4</v>
          </cell>
          <cell r="I95" t="e">
            <v>#N/A</v>
          </cell>
          <cell r="J95">
            <v>567</v>
          </cell>
          <cell r="K95">
            <v>-37</v>
          </cell>
          <cell r="L95">
            <v>160</v>
          </cell>
          <cell r="M95">
            <v>110</v>
          </cell>
          <cell r="N95">
            <v>70</v>
          </cell>
          <cell r="O95">
            <v>250</v>
          </cell>
          <cell r="P95">
            <v>212</v>
          </cell>
          <cell r="W95">
            <v>98</v>
          </cell>
          <cell r="X95">
            <v>200</v>
          </cell>
          <cell r="Y95">
            <v>8.2857142857142865</v>
          </cell>
          <cell r="Z95">
            <v>0.22448979591836735</v>
          </cell>
          <cell r="AC95">
            <v>40</v>
          </cell>
          <cell r="AD95">
            <v>0</v>
          </cell>
          <cell r="AE95">
            <v>55.6</v>
          </cell>
          <cell r="AF95">
            <v>72.400000000000006</v>
          </cell>
          <cell r="AG95">
            <v>68</v>
          </cell>
          <cell r="AH95">
            <v>86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228</v>
          </cell>
          <cell r="D96">
            <v>505</v>
          </cell>
          <cell r="E96">
            <v>635</v>
          </cell>
          <cell r="F96">
            <v>190</v>
          </cell>
          <cell r="G96">
            <v>0</v>
          </cell>
          <cell r="H96">
            <v>0.33</v>
          </cell>
          <cell r="I96">
            <v>60</v>
          </cell>
          <cell r="J96">
            <v>644</v>
          </cell>
          <cell r="K96">
            <v>-9</v>
          </cell>
          <cell r="L96">
            <v>200</v>
          </cell>
          <cell r="M96">
            <v>170</v>
          </cell>
          <cell r="N96">
            <v>100</v>
          </cell>
          <cell r="O96">
            <v>80</v>
          </cell>
          <cell r="P96">
            <v>76</v>
          </cell>
          <cell r="W96">
            <v>120.6</v>
          </cell>
          <cell r="X96">
            <v>200</v>
          </cell>
          <cell r="Y96">
            <v>7.7943615257048098</v>
          </cell>
          <cell r="Z96">
            <v>1.5754560530679935</v>
          </cell>
          <cell r="AC96">
            <v>32</v>
          </cell>
          <cell r="AD96">
            <v>0</v>
          </cell>
          <cell r="AE96">
            <v>83.2</v>
          </cell>
          <cell r="AF96">
            <v>101.4</v>
          </cell>
          <cell r="AG96">
            <v>107.2</v>
          </cell>
          <cell r="AH96">
            <v>123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132</v>
          </cell>
          <cell r="D97">
            <v>264</v>
          </cell>
          <cell r="E97">
            <v>423</v>
          </cell>
          <cell r="F97">
            <v>20</v>
          </cell>
          <cell r="G97">
            <v>0</v>
          </cell>
          <cell r="H97">
            <v>0.35</v>
          </cell>
          <cell r="I97" t="e">
            <v>#N/A</v>
          </cell>
          <cell r="J97">
            <v>487</v>
          </cell>
          <cell r="K97">
            <v>-64</v>
          </cell>
          <cell r="L97">
            <v>160</v>
          </cell>
          <cell r="M97">
            <v>100</v>
          </cell>
          <cell r="N97">
            <v>60</v>
          </cell>
          <cell r="O97">
            <v>120</v>
          </cell>
          <cell r="P97">
            <v>140</v>
          </cell>
          <cell r="W97">
            <v>75</v>
          </cell>
          <cell r="X97">
            <v>180</v>
          </cell>
          <cell r="Y97">
            <v>8.5333333333333332</v>
          </cell>
          <cell r="Z97">
            <v>0.26666666666666666</v>
          </cell>
          <cell r="AC97">
            <v>48</v>
          </cell>
          <cell r="AD97">
            <v>0</v>
          </cell>
          <cell r="AE97">
            <v>50.6</v>
          </cell>
          <cell r="AF97">
            <v>50.8</v>
          </cell>
          <cell r="AG97">
            <v>57.6</v>
          </cell>
          <cell r="AH97">
            <v>63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109</v>
          </cell>
          <cell r="D98">
            <v>352</v>
          </cell>
          <cell r="E98">
            <v>317</v>
          </cell>
          <cell r="F98">
            <v>151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327</v>
          </cell>
          <cell r="K98">
            <v>-10</v>
          </cell>
          <cell r="L98">
            <v>40</v>
          </cell>
          <cell r="M98">
            <v>100</v>
          </cell>
          <cell r="N98">
            <v>50</v>
          </cell>
          <cell r="O98">
            <v>60</v>
          </cell>
          <cell r="P98">
            <v>60</v>
          </cell>
          <cell r="W98">
            <v>57.4</v>
          </cell>
          <cell r="X98">
            <v>90</v>
          </cell>
          <cell r="Y98">
            <v>8.5540069686411151</v>
          </cell>
          <cell r="Z98">
            <v>2.6306620209059233</v>
          </cell>
          <cell r="AC98">
            <v>30</v>
          </cell>
          <cell r="AD98">
            <v>0</v>
          </cell>
          <cell r="AE98">
            <v>39.200000000000003</v>
          </cell>
          <cell r="AF98">
            <v>49.6</v>
          </cell>
          <cell r="AG98">
            <v>54</v>
          </cell>
          <cell r="AH98">
            <v>16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968</v>
          </cell>
          <cell r="D99">
            <v>10731</v>
          </cell>
          <cell r="E99">
            <v>5212</v>
          </cell>
          <cell r="F99">
            <v>1874</v>
          </cell>
          <cell r="G99">
            <v>0</v>
          </cell>
          <cell r="H99">
            <v>0.35</v>
          </cell>
          <cell r="I99">
            <v>40</v>
          </cell>
          <cell r="J99">
            <v>5286</v>
          </cell>
          <cell r="K99">
            <v>-74</v>
          </cell>
          <cell r="L99">
            <v>500</v>
          </cell>
          <cell r="M99">
            <v>1100</v>
          </cell>
          <cell r="N99">
            <v>600</v>
          </cell>
          <cell r="O99">
            <v>900</v>
          </cell>
          <cell r="P99">
            <v>870</v>
          </cell>
          <cell r="W99">
            <v>704</v>
          </cell>
          <cell r="X99">
            <v>1000</v>
          </cell>
          <cell r="Y99">
            <v>8.485795454545455</v>
          </cell>
          <cell r="Z99">
            <v>2.6619318181818183</v>
          </cell>
          <cell r="AC99">
            <v>1248</v>
          </cell>
          <cell r="AD99">
            <v>444</v>
          </cell>
          <cell r="AE99">
            <v>550.4</v>
          </cell>
          <cell r="AF99">
            <v>712.6</v>
          </cell>
          <cell r="AG99">
            <v>664</v>
          </cell>
          <cell r="AH99">
            <v>841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3747</v>
          </cell>
          <cell r="D100">
            <v>27209</v>
          </cell>
          <cell r="E100">
            <v>10639</v>
          </cell>
          <cell r="F100">
            <v>4878</v>
          </cell>
          <cell r="G100" t="str">
            <v>борд</v>
          </cell>
          <cell r="H100">
            <v>0.35</v>
          </cell>
          <cell r="I100">
            <v>45</v>
          </cell>
          <cell r="J100">
            <v>10599</v>
          </cell>
          <cell r="K100">
            <v>40</v>
          </cell>
          <cell r="L100">
            <v>1100</v>
          </cell>
          <cell r="M100">
            <v>2400</v>
          </cell>
          <cell r="N100">
            <v>1500</v>
          </cell>
          <cell r="O100">
            <v>1500</v>
          </cell>
          <cell r="P100">
            <v>1720</v>
          </cell>
          <cell r="W100">
            <v>1625</v>
          </cell>
          <cell r="X100">
            <v>2800</v>
          </cell>
          <cell r="Y100">
            <v>8.7249230769230763</v>
          </cell>
          <cell r="Z100">
            <v>3.0018461538461541</v>
          </cell>
          <cell r="AC100">
            <v>2178</v>
          </cell>
          <cell r="AD100">
            <v>336</v>
          </cell>
          <cell r="AE100">
            <v>1511.4</v>
          </cell>
          <cell r="AF100">
            <v>1812.2</v>
          </cell>
          <cell r="AG100">
            <v>1568.4</v>
          </cell>
          <cell r="AH100">
            <v>1723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123</v>
          </cell>
          <cell r="D101">
            <v>205</v>
          </cell>
          <cell r="E101">
            <v>190</v>
          </cell>
          <cell r="F101">
            <v>185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210</v>
          </cell>
          <cell r="K101">
            <v>-20</v>
          </cell>
          <cell r="L101">
            <v>0</v>
          </cell>
          <cell r="M101">
            <v>100</v>
          </cell>
          <cell r="N101">
            <v>0</v>
          </cell>
          <cell r="O101">
            <v>100</v>
          </cell>
          <cell r="P101">
            <v>0</v>
          </cell>
          <cell r="W101">
            <v>33.200000000000003</v>
          </cell>
          <cell r="Y101">
            <v>11.596385542168674</v>
          </cell>
          <cell r="Z101">
            <v>5.5722891566265051</v>
          </cell>
          <cell r="AC101">
            <v>24</v>
          </cell>
          <cell r="AD101">
            <v>0</v>
          </cell>
          <cell r="AE101">
            <v>36.6</v>
          </cell>
          <cell r="AF101">
            <v>43.6</v>
          </cell>
          <cell r="AG101">
            <v>33.6</v>
          </cell>
          <cell r="AH101">
            <v>28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126</v>
          </cell>
          <cell r="D102">
            <v>307</v>
          </cell>
          <cell r="E102">
            <v>232</v>
          </cell>
          <cell r="F102">
            <v>263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252</v>
          </cell>
          <cell r="K102">
            <v>-20</v>
          </cell>
          <cell r="L102">
            <v>100</v>
          </cell>
          <cell r="M102">
            <v>100</v>
          </cell>
          <cell r="N102">
            <v>100</v>
          </cell>
          <cell r="P102">
            <v>0</v>
          </cell>
          <cell r="W102">
            <v>41.6</v>
          </cell>
          <cell r="Y102">
            <v>13.533653846153845</v>
          </cell>
          <cell r="Z102">
            <v>6.3221153846153841</v>
          </cell>
          <cell r="AC102">
            <v>24</v>
          </cell>
          <cell r="AD102">
            <v>0</v>
          </cell>
          <cell r="AE102">
            <v>39.4</v>
          </cell>
          <cell r="AF102">
            <v>45.6</v>
          </cell>
          <cell r="AG102">
            <v>59.6</v>
          </cell>
          <cell r="AH102">
            <v>44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-33</v>
          </cell>
          <cell r="D103">
            <v>755</v>
          </cell>
          <cell r="E103">
            <v>319</v>
          </cell>
          <cell r="F103">
            <v>519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485</v>
          </cell>
          <cell r="K103">
            <v>-166</v>
          </cell>
          <cell r="L103">
            <v>200</v>
          </cell>
          <cell r="M103">
            <v>200</v>
          </cell>
          <cell r="N103">
            <v>150</v>
          </cell>
          <cell r="P103">
            <v>0</v>
          </cell>
          <cell r="W103">
            <v>63.8</v>
          </cell>
          <cell r="X103">
            <v>100</v>
          </cell>
          <cell r="Y103">
            <v>18.322884012539184</v>
          </cell>
          <cell r="Z103">
            <v>8.1347962382445136</v>
          </cell>
          <cell r="AC103">
            <v>0</v>
          </cell>
          <cell r="AD103">
            <v>0</v>
          </cell>
          <cell r="AE103">
            <v>27.6</v>
          </cell>
          <cell r="AF103">
            <v>46.2</v>
          </cell>
          <cell r="AG103">
            <v>131</v>
          </cell>
          <cell r="AH103">
            <v>131</v>
          </cell>
          <cell r="AI103" t="e">
            <v>#N/A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-2</v>
          </cell>
          <cell r="D104">
            <v>312</v>
          </cell>
          <cell r="E104">
            <v>190</v>
          </cell>
          <cell r="F104">
            <v>110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248</v>
          </cell>
          <cell r="K104">
            <v>-58</v>
          </cell>
          <cell r="L104">
            <v>200</v>
          </cell>
          <cell r="M104">
            <v>200</v>
          </cell>
          <cell r="N104">
            <v>100</v>
          </cell>
          <cell r="P104">
            <v>0</v>
          </cell>
          <cell r="W104">
            <v>38</v>
          </cell>
          <cell r="Y104">
            <v>16.05263157894737</v>
          </cell>
          <cell r="Z104">
            <v>2.8947368421052633</v>
          </cell>
          <cell r="AC104">
            <v>0</v>
          </cell>
          <cell r="AD104">
            <v>0</v>
          </cell>
          <cell r="AE104">
            <v>101.6</v>
          </cell>
          <cell r="AF104">
            <v>61</v>
          </cell>
          <cell r="AG104">
            <v>0.4</v>
          </cell>
          <cell r="AH104">
            <v>155</v>
          </cell>
          <cell r="AI104" t="e">
            <v>#N/A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B105" t="str">
            <v>шт</v>
          </cell>
          <cell r="C105">
            <v>31</v>
          </cell>
          <cell r="D105">
            <v>33</v>
          </cell>
          <cell r="E105">
            <v>62</v>
          </cell>
          <cell r="F105">
            <v>10</v>
          </cell>
          <cell r="G105" t="str">
            <v>вывод</v>
          </cell>
          <cell r="H105">
            <v>0</v>
          </cell>
          <cell r="I105" t="e">
            <v>#N/A</v>
          </cell>
          <cell r="J105">
            <v>89</v>
          </cell>
          <cell r="K105">
            <v>-27</v>
          </cell>
          <cell r="L105">
            <v>0</v>
          </cell>
          <cell r="M105">
            <v>0</v>
          </cell>
          <cell r="N105">
            <v>0</v>
          </cell>
          <cell r="P105">
            <v>135</v>
          </cell>
          <cell r="W105">
            <v>6.4</v>
          </cell>
          <cell r="Y105">
            <v>1.5625</v>
          </cell>
          <cell r="Z105">
            <v>1.5625</v>
          </cell>
          <cell r="AC105">
            <v>30</v>
          </cell>
          <cell r="AD105">
            <v>0</v>
          </cell>
          <cell r="AE105">
            <v>9</v>
          </cell>
          <cell r="AF105">
            <v>6.4</v>
          </cell>
          <cell r="AG105">
            <v>9.4</v>
          </cell>
          <cell r="AH105">
            <v>1</v>
          </cell>
          <cell r="AI105" t="str">
            <v>вывод</v>
          </cell>
        </row>
        <row r="106">
          <cell r="A106" t="str">
            <v xml:space="preserve"> 421  Сосиски Царедворские 0,33 кг ТМ Стародворье  ПОКОМ</v>
          </cell>
          <cell r="B106" t="str">
            <v>шт</v>
          </cell>
          <cell r="C106">
            <v>201</v>
          </cell>
          <cell r="D106">
            <v>684</v>
          </cell>
          <cell r="E106">
            <v>637</v>
          </cell>
          <cell r="F106">
            <v>352</v>
          </cell>
          <cell r="G106" t="str">
            <v>лид, я</v>
          </cell>
          <cell r="H106">
            <v>0.33</v>
          </cell>
          <cell r="I106">
            <v>40</v>
          </cell>
          <cell r="J106">
            <v>655</v>
          </cell>
          <cell r="K106">
            <v>-18</v>
          </cell>
          <cell r="L106">
            <v>130</v>
          </cell>
          <cell r="M106">
            <v>160</v>
          </cell>
          <cell r="N106">
            <v>100</v>
          </cell>
          <cell r="P106">
            <v>168</v>
          </cell>
          <cell r="W106">
            <v>108.2</v>
          </cell>
          <cell r="X106">
            <v>180</v>
          </cell>
          <cell r="Y106">
            <v>8.5212569316081321</v>
          </cell>
          <cell r="Z106">
            <v>3.2532347504621071</v>
          </cell>
          <cell r="AC106">
            <v>96</v>
          </cell>
          <cell r="AD106">
            <v>0</v>
          </cell>
          <cell r="AE106">
            <v>120.6</v>
          </cell>
          <cell r="AF106">
            <v>113.2</v>
          </cell>
          <cell r="AG106">
            <v>105.4</v>
          </cell>
          <cell r="AH106">
            <v>113</v>
          </cell>
          <cell r="AI106" t="e">
            <v>#N/A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B107" t="str">
            <v>шт</v>
          </cell>
          <cell r="C107">
            <v>55</v>
          </cell>
          <cell r="D107">
            <v>308</v>
          </cell>
          <cell r="E107">
            <v>146</v>
          </cell>
          <cell r="F107">
            <v>246</v>
          </cell>
          <cell r="G107" t="str">
            <v>нов</v>
          </cell>
          <cell r="H107">
            <v>0.15</v>
          </cell>
          <cell r="I107" t="e">
            <v>#N/A</v>
          </cell>
          <cell r="J107">
            <v>268</v>
          </cell>
          <cell r="K107">
            <v>-122</v>
          </cell>
          <cell r="L107">
            <v>0</v>
          </cell>
          <cell r="M107">
            <v>0</v>
          </cell>
          <cell r="N107">
            <v>100</v>
          </cell>
          <cell r="P107">
            <v>0</v>
          </cell>
          <cell r="W107">
            <v>29.2</v>
          </cell>
          <cell r="X107">
            <v>100</v>
          </cell>
          <cell r="Y107">
            <v>15.273972602739727</v>
          </cell>
          <cell r="Z107">
            <v>8.4246575342465757</v>
          </cell>
          <cell r="AC107">
            <v>0</v>
          </cell>
          <cell r="AD107">
            <v>0</v>
          </cell>
          <cell r="AE107">
            <v>46.8</v>
          </cell>
          <cell r="AF107">
            <v>47.4</v>
          </cell>
          <cell r="AG107">
            <v>33.200000000000003</v>
          </cell>
          <cell r="AH107">
            <v>47</v>
          </cell>
          <cell r="AI107" t="e">
            <v>#N/A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B108" t="str">
            <v>шт</v>
          </cell>
          <cell r="C108">
            <v>219</v>
          </cell>
          <cell r="D108">
            <v>229</v>
          </cell>
          <cell r="E108">
            <v>305</v>
          </cell>
          <cell r="F108">
            <v>178</v>
          </cell>
          <cell r="G108" t="str">
            <v>лид, я</v>
          </cell>
          <cell r="H108">
            <v>0.28000000000000003</v>
          </cell>
          <cell r="I108">
            <v>40</v>
          </cell>
          <cell r="J108">
            <v>321</v>
          </cell>
          <cell r="K108">
            <v>-16</v>
          </cell>
          <cell r="L108">
            <v>30</v>
          </cell>
          <cell r="M108">
            <v>70</v>
          </cell>
          <cell r="N108">
            <v>40</v>
          </cell>
          <cell r="P108">
            <v>160</v>
          </cell>
          <cell r="W108">
            <v>45.4</v>
          </cell>
          <cell r="X108">
            <v>70</v>
          </cell>
          <cell r="Y108">
            <v>8.5462555066079293</v>
          </cell>
          <cell r="Z108">
            <v>3.9207048458149782</v>
          </cell>
          <cell r="AC108">
            <v>78</v>
          </cell>
          <cell r="AD108">
            <v>0</v>
          </cell>
          <cell r="AE108">
            <v>42.6</v>
          </cell>
          <cell r="AF108">
            <v>55.8</v>
          </cell>
          <cell r="AG108">
            <v>45.8</v>
          </cell>
          <cell r="AH108">
            <v>24</v>
          </cell>
          <cell r="AI108" t="str">
            <v>увел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B109" t="str">
            <v>кг</v>
          </cell>
          <cell r="C109">
            <v>-2.4500000000000002</v>
          </cell>
          <cell r="D109">
            <v>37.154000000000003</v>
          </cell>
          <cell r="E109">
            <v>2.4500000000000002</v>
          </cell>
          <cell r="F109">
            <v>34.704000000000001</v>
          </cell>
          <cell r="G109" t="str">
            <v>н</v>
          </cell>
          <cell r="H109">
            <v>1</v>
          </cell>
          <cell r="I109" t="e">
            <v>#N/A</v>
          </cell>
          <cell r="J109">
            <v>8</v>
          </cell>
          <cell r="K109">
            <v>-5.55</v>
          </cell>
          <cell r="L109">
            <v>30</v>
          </cell>
          <cell r="M109">
            <v>60</v>
          </cell>
          <cell r="N109">
            <v>30</v>
          </cell>
          <cell r="O109">
            <v>30</v>
          </cell>
          <cell r="P109">
            <v>0</v>
          </cell>
          <cell r="W109">
            <v>0.49000000000000005</v>
          </cell>
          <cell r="X109">
            <v>30</v>
          </cell>
          <cell r="Y109">
            <v>438.17142857142852</v>
          </cell>
          <cell r="Z109">
            <v>70.824489795918367</v>
          </cell>
          <cell r="AC109">
            <v>0</v>
          </cell>
          <cell r="AD109">
            <v>0</v>
          </cell>
          <cell r="AE109">
            <v>0.2</v>
          </cell>
          <cell r="AF109">
            <v>69.944000000000003</v>
          </cell>
          <cell r="AG109">
            <v>9.1715999999999998</v>
          </cell>
          <cell r="AH109">
            <v>0</v>
          </cell>
          <cell r="AI109" t="e">
            <v>#N/A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184</v>
          </cell>
          <cell r="D110">
            <v>211</v>
          </cell>
          <cell r="E110">
            <v>375</v>
          </cell>
          <cell r="F110">
            <v>68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387</v>
          </cell>
          <cell r="K110">
            <v>-12</v>
          </cell>
          <cell r="L110">
            <v>0</v>
          </cell>
          <cell r="M110">
            <v>100</v>
          </cell>
          <cell r="N110">
            <v>30</v>
          </cell>
          <cell r="O110">
            <v>150</v>
          </cell>
          <cell r="P110">
            <v>168</v>
          </cell>
          <cell r="W110">
            <v>55.8</v>
          </cell>
          <cell r="X110">
            <v>150</v>
          </cell>
          <cell r="Y110">
            <v>8.9247311827956999</v>
          </cell>
          <cell r="Z110">
            <v>1.2186379928315412</v>
          </cell>
          <cell r="AC110">
            <v>96</v>
          </cell>
          <cell r="AD110">
            <v>0</v>
          </cell>
          <cell r="AE110">
            <v>30.8</v>
          </cell>
          <cell r="AF110">
            <v>51.6</v>
          </cell>
          <cell r="AG110">
            <v>43.2</v>
          </cell>
          <cell r="AH110">
            <v>71</v>
          </cell>
          <cell r="AI110" t="e">
            <v>#N/A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B111" t="str">
            <v>шт</v>
          </cell>
          <cell r="C111">
            <v>194</v>
          </cell>
          <cell r="D111">
            <v>370</v>
          </cell>
          <cell r="E111">
            <v>358</v>
          </cell>
          <cell r="F111">
            <v>285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492</v>
          </cell>
          <cell r="K111">
            <v>-134</v>
          </cell>
          <cell r="L111">
            <v>80</v>
          </cell>
          <cell r="M111">
            <v>160</v>
          </cell>
          <cell r="N111">
            <v>0</v>
          </cell>
          <cell r="P111">
            <v>0</v>
          </cell>
          <cell r="W111">
            <v>71.599999999999994</v>
          </cell>
          <cell r="X111">
            <v>300</v>
          </cell>
          <cell r="Y111">
            <v>11.522346368715084</v>
          </cell>
          <cell r="Z111">
            <v>3.9804469273743019</v>
          </cell>
          <cell r="AC111">
            <v>0</v>
          </cell>
          <cell r="AD111">
            <v>0</v>
          </cell>
          <cell r="AE111">
            <v>0</v>
          </cell>
          <cell r="AF111">
            <v>69.400000000000006</v>
          </cell>
          <cell r="AG111">
            <v>46</v>
          </cell>
          <cell r="AH111">
            <v>147</v>
          </cell>
          <cell r="AI111">
            <v>0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B112" t="str">
            <v>кг</v>
          </cell>
          <cell r="D112">
            <v>392.5</v>
          </cell>
          <cell r="E112">
            <v>15.444000000000001</v>
          </cell>
          <cell r="F112">
            <v>377.05599999999998</v>
          </cell>
          <cell r="G112" t="str">
            <v>н</v>
          </cell>
          <cell r="H112">
            <v>1</v>
          </cell>
          <cell r="I112" t="e">
            <v>#N/A</v>
          </cell>
          <cell r="J112">
            <v>14.000999999999999</v>
          </cell>
          <cell r="K112">
            <v>1.4430000000000014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W112">
            <v>3.0888</v>
          </cell>
          <cell r="Y112">
            <v>122.07200207200206</v>
          </cell>
          <cell r="Z112">
            <v>122.07200207200206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15.444000000000001</v>
          </cell>
          <cell r="AI112" t="str">
            <v>увел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C113">
            <v>484.81700000000001</v>
          </cell>
          <cell r="E113">
            <v>66.341999999999999</v>
          </cell>
          <cell r="F113">
            <v>429.93299999999999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59.503</v>
          </cell>
          <cell r="K113">
            <v>6.8389999999999986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W113">
            <v>13.2684</v>
          </cell>
          <cell r="Y113">
            <v>32.402776521660485</v>
          </cell>
          <cell r="Z113">
            <v>32.402776521660485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4.2189999999999994</v>
          </cell>
          <cell r="AH113">
            <v>28.809000000000001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484.85</v>
          </cell>
          <cell r="E114">
            <v>126.71899999999999</v>
          </cell>
          <cell r="F114">
            <v>371.161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111.556</v>
          </cell>
          <cell r="K114">
            <v>15.162999999999997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W114">
            <v>25.343799999999998</v>
          </cell>
          <cell r="Y114">
            <v>14.645041390793805</v>
          </cell>
          <cell r="Z114">
            <v>14.645041390793805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5.4716000000000005</v>
          </cell>
          <cell r="AH114">
            <v>59.039000000000001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D115">
            <v>630</v>
          </cell>
          <cell r="E115">
            <v>54</v>
          </cell>
          <cell r="F115">
            <v>576</v>
          </cell>
          <cell r="G115" t="str">
            <v>н</v>
          </cell>
          <cell r="H115">
            <v>0.4</v>
          </cell>
          <cell r="I115" t="e">
            <v>#N/A</v>
          </cell>
          <cell r="J115">
            <v>55</v>
          </cell>
          <cell r="K115">
            <v>-1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W115">
            <v>10.8</v>
          </cell>
          <cell r="Y115">
            <v>53.333333333333329</v>
          </cell>
          <cell r="Z115">
            <v>53.333333333333329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54</v>
          </cell>
          <cell r="AI115" t="str">
            <v>увел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-890</v>
          </cell>
          <cell r="D116">
            <v>1362</v>
          </cell>
          <cell r="E116">
            <v>1269</v>
          </cell>
          <cell r="F116">
            <v>-536</v>
          </cell>
          <cell r="G116" t="str">
            <v>ак</v>
          </cell>
          <cell r="H116">
            <v>0</v>
          </cell>
          <cell r="I116">
            <v>0</v>
          </cell>
          <cell r="J116">
            <v>1285</v>
          </cell>
          <cell r="K116">
            <v>-16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W116">
            <v>253.8</v>
          </cell>
          <cell r="Y116">
            <v>-2.1118991331757289</v>
          </cell>
          <cell r="Z116">
            <v>-2.1118991331757289</v>
          </cell>
          <cell r="AC116">
            <v>0</v>
          </cell>
          <cell r="AD116">
            <v>0</v>
          </cell>
          <cell r="AE116">
            <v>209.8</v>
          </cell>
          <cell r="AF116">
            <v>250.6</v>
          </cell>
          <cell r="AG116">
            <v>255.2</v>
          </cell>
          <cell r="AH116">
            <v>274</v>
          </cell>
          <cell r="AI116" t="e">
            <v>#N/A</v>
          </cell>
        </row>
        <row r="117">
          <cell r="A117" t="str">
            <v>БОНУС_283  Сосиски Сочинки, ВЕС, ТМ Стародворье ПОКОМ</v>
          </cell>
          <cell r="B117" t="str">
            <v>кг</v>
          </cell>
          <cell r="C117">
            <v>-254.61099999999999</v>
          </cell>
          <cell r="D117">
            <v>423.59500000000003</v>
          </cell>
          <cell r="E117">
            <v>406.65699999999998</v>
          </cell>
          <cell r="F117">
            <v>-183.798</v>
          </cell>
          <cell r="G117" t="str">
            <v>ак</v>
          </cell>
          <cell r="H117">
            <v>0</v>
          </cell>
          <cell r="I117">
            <v>0</v>
          </cell>
          <cell r="J117">
            <v>388.928</v>
          </cell>
          <cell r="K117">
            <v>17.728999999999985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W117">
            <v>81.331400000000002</v>
          </cell>
          <cell r="Y117">
            <v>-2.259865193516895</v>
          </cell>
          <cell r="Z117">
            <v>-2.259865193516895</v>
          </cell>
          <cell r="AC117">
            <v>0</v>
          </cell>
          <cell r="AD117">
            <v>0</v>
          </cell>
          <cell r="AE117">
            <v>76.873199999999997</v>
          </cell>
          <cell r="AF117">
            <v>90.613799999999998</v>
          </cell>
          <cell r="AG117">
            <v>78.129600000000011</v>
          </cell>
          <cell r="AH117">
            <v>99.173000000000002</v>
          </cell>
          <cell r="AI117" t="e">
            <v>#N/A</v>
          </cell>
        </row>
        <row r="118">
          <cell r="A118" t="str">
            <v>БОНУС_305  Колбаса Сервелат Мясорубский с мелкорубленным окороком в/у  ТМ Стародворье ВЕС   ПОКОМ</v>
          </cell>
          <cell r="B118" t="str">
            <v>кг</v>
          </cell>
          <cell r="C118">
            <v>-180.256</v>
          </cell>
          <cell r="D118">
            <v>288.81</v>
          </cell>
          <cell r="E118">
            <v>265.93900000000002</v>
          </cell>
          <cell r="F118">
            <v>-122.899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261.06400000000002</v>
          </cell>
          <cell r="K118">
            <v>4.875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W118">
            <v>53.187800000000003</v>
          </cell>
          <cell r="Y118">
            <v>-2.3106614674793842</v>
          </cell>
          <cell r="Z118">
            <v>-2.3106614674793842</v>
          </cell>
          <cell r="AC118">
            <v>0</v>
          </cell>
          <cell r="AD118">
            <v>0</v>
          </cell>
          <cell r="AE118">
            <v>53.928999999999995</v>
          </cell>
          <cell r="AF118">
            <v>65.960999999999999</v>
          </cell>
          <cell r="AG118">
            <v>53.236800000000002</v>
          </cell>
          <cell r="AH118">
            <v>60.86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-290</v>
          </cell>
          <cell r="D119">
            <v>380</v>
          </cell>
          <cell r="E119">
            <v>374</v>
          </cell>
          <cell r="F119">
            <v>-190</v>
          </cell>
          <cell r="G119" t="str">
            <v>ак</v>
          </cell>
          <cell r="H119">
            <v>0</v>
          </cell>
          <cell r="I119">
            <v>0</v>
          </cell>
          <cell r="J119">
            <v>378</v>
          </cell>
          <cell r="K119">
            <v>-4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W119">
            <v>74.8</v>
          </cell>
          <cell r="Y119">
            <v>-2.5401069518716577</v>
          </cell>
          <cell r="Z119">
            <v>-2.5401069518716577</v>
          </cell>
          <cell r="AC119">
            <v>0</v>
          </cell>
          <cell r="AD119">
            <v>0</v>
          </cell>
          <cell r="AE119">
            <v>65.8</v>
          </cell>
          <cell r="AF119">
            <v>104.6</v>
          </cell>
          <cell r="AG119">
            <v>75</v>
          </cell>
          <cell r="AH119">
            <v>107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-376</v>
          </cell>
          <cell r="D120">
            <v>555</v>
          </cell>
          <cell r="E120">
            <v>520</v>
          </cell>
          <cell r="F120">
            <v>-240</v>
          </cell>
          <cell r="G120" t="str">
            <v>ак</v>
          </cell>
          <cell r="H120">
            <v>0</v>
          </cell>
          <cell r="I120">
            <v>0</v>
          </cell>
          <cell r="J120">
            <v>525</v>
          </cell>
          <cell r="K120">
            <v>-5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W120">
            <v>104</v>
          </cell>
          <cell r="Y120">
            <v>-2.3076923076923075</v>
          </cell>
          <cell r="Z120">
            <v>-2.3076923076923075</v>
          </cell>
          <cell r="AC120">
            <v>0</v>
          </cell>
          <cell r="AD120">
            <v>0</v>
          </cell>
          <cell r="AE120">
            <v>77.400000000000006</v>
          </cell>
          <cell r="AF120">
            <v>109.6</v>
          </cell>
          <cell r="AG120">
            <v>108.6</v>
          </cell>
          <cell r="AH120">
            <v>130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16.03.2024 - 22.03.2024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56.05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520.70299999999997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734.21299999999997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1528.403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221.99700000000001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271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602</v>
          </cell>
          <cell r="F13">
            <v>2353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2410</v>
          </cell>
          <cell r="F14">
            <v>6076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784</v>
          </cell>
          <cell r="F15">
            <v>3954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267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147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194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316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72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51</v>
          </cell>
        </row>
        <row r="25">
          <cell r="A25" t="str">
            <v xml:space="preserve"> 083  Колбаса Швейцарская 0,17 кг., ШТ., сырокопченая   ПОКОМ</v>
          </cell>
          <cell r="F25">
            <v>1319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239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1028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61</v>
          </cell>
          <cell r="F28">
            <v>292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240</v>
          </cell>
          <cell r="F29">
            <v>968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972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679.55399999999997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</v>
          </cell>
          <cell r="F32">
            <v>7272.2049999999999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390.64600000000002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1.65</v>
          </cell>
          <cell r="F34">
            <v>887.92399999999998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256.88200000000001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17.5</v>
          </cell>
          <cell r="F36">
            <v>12013.992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24.454000000000001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</v>
          </cell>
          <cell r="F38">
            <v>61.832000000000001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</v>
          </cell>
          <cell r="F39">
            <v>630.44200000000001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3965.0129999999999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10.1</v>
          </cell>
          <cell r="F41">
            <v>4469.2820000000002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395.01600000000002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0.85</v>
          </cell>
          <cell r="F43">
            <v>349.11500000000001</v>
          </cell>
        </row>
        <row r="44">
          <cell r="A44" t="str">
            <v xml:space="preserve"> 240  Колбаса Салями охотничья, ВЕС. ПОКОМ</v>
          </cell>
          <cell r="D44">
            <v>1</v>
          </cell>
          <cell r="F44">
            <v>19.100999999999999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1.65</v>
          </cell>
          <cell r="F45">
            <v>635.65899999999999</v>
          </cell>
        </row>
        <row r="46">
          <cell r="A46" t="str">
            <v xml:space="preserve"> 243  Колбаса Сервелат Зернистый, ВЕС.  ПОКОМ</v>
          </cell>
          <cell r="F46">
            <v>137.14400000000001</v>
          </cell>
        </row>
        <row r="47">
          <cell r="A47" t="str">
            <v xml:space="preserve"> 247  Сардельки Нежные, ВЕС.  ПОКОМ</v>
          </cell>
          <cell r="D47">
            <v>1.3</v>
          </cell>
          <cell r="F47">
            <v>260.80200000000002</v>
          </cell>
        </row>
        <row r="48">
          <cell r="A48" t="str">
            <v xml:space="preserve"> 248  Сардельки Сочные ТМ Особый рецепт,   ПОКОМ</v>
          </cell>
          <cell r="F48">
            <v>198.99100000000001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1579.3330000000001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71.751999999999995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1.3</v>
          </cell>
          <cell r="F51">
            <v>245.83</v>
          </cell>
        </row>
        <row r="52">
          <cell r="A52" t="str">
            <v xml:space="preserve"> 263  Шпикачки Стародворские, ВЕС.  ПОКОМ</v>
          </cell>
          <cell r="D52">
            <v>1.3009999999999999</v>
          </cell>
          <cell r="F52">
            <v>227.178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334.38099999999997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369.72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345.08800000000002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</v>
          </cell>
          <cell r="F56">
            <v>1780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527</v>
          </cell>
          <cell r="F57">
            <v>4310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729</v>
          </cell>
          <cell r="F58">
            <v>5069</v>
          </cell>
        </row>
        <row r="59">
          <cell r="A59" t="str">
            <v xml:space="preserve"> 283  Сосиски Сочинки, ВЕС, ТМ Стародворье ПОКОМ</v>
          </cell>
          <cell r="D59">
            <v>4.3</v>
          </cell>
          <cell r="F59">
            <v>529.70399999999995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5</v>
          </cell>
          <cell r="F60">
            <v>323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1</v>
          </cell>
          <cell r="F61">
            <v>154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4</v>
          </cell>
          <cell r="F62">
            <v>1382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F63">
            <v>207.047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</v>
          </cell>
          <cell r="F64">
            <v>2906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13</v>
          </cell>
          <cell r="F65">
            <v>4057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F66">
            <v>71.102999999999994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F67">
            <v>105.916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3</v>
          </cell>
          <cell r="F68">
            <v>1536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5</v>
          </cell>
          <cell r="F69">
            <v>1961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3</v>
          </cell>
          <cell r="F70">
            <v>1057</v>
          </cell>
        </row>
        <row r="71">
          <cell r="A71" t="str">
            <v xml:space="preserve"> 312  Ветчина Филейская ВЕС ТМ  Вязанка ТС Столичная  ПОКОМ</v>
          </cell>
          <cell r="F71">
            <v>252.6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5.3</v>
          </cell>
          <cell r="F72">
            <v>946.14800000000002</v>
          </cell>
        </row>
        <row r="73">
          <cell r="A73" t="str">
            <v xml:space="preserve"> 316  Колбаса Нежная ТМ Зареченские ВЕС  ПОКОМ</v>
          </cell>
          <cell r="F73">
            <v>171.191</v>
          </cell>
        </row>
        <row r="74">
          <cell r="A74" t="str">
            <v xml:space="preserve"> 318  Сосиски Датские ТМ Зареченские, ВЕС  ПОКОМ</v>
          </cell>
          <cell r="F74">
            <v>2562.6120000000001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655</v>
          </cell>
          <cell r="F75">
            <v>4262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911</v>
          </cell>
          <cell r="F76">
            <v>4674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</v>
          </cell>
          <cell r="F77">
            <v>1173</v>
          </cell>
        </row>
        <row r="78">
          <cell r="A78" t="str">
            <v xml:space="preserve"> 328  Сардельки Сочинки Стародворье ТМ  0,4 кг ПОКОМ</v>
          </cell>
          <cell r="D78">
            <v>2</v>
          </cell>
          <cell r="F78">
            <v>552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10</v>
          </cell>
          <cell r="F79">
            <v>561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4</v>
          </cell>
          <cell r="F80">
            <v>1121.6479999999999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5</v>
          </cell>
          <cell r="F81">
            <v>245</v>
          </cell>
        </row>
        <row r="82">
          <cell r="A82" t="str">
            <v xml:space="preserve"> 335  Колбаса Сливушка ТМ Вязанка. ВЕС.  ПОКОМ </v>
          </cell>
          <cell r="D82">
            <v>1.3</v>
          </cell>
          <cell r="F82">
            <v>211.375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715</v>
          </cell>
          <cell r="F83">
            <v>4043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</v>
          </cell>
          <cell r="F84">
            <v>2545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4</v>
          </cell>
          <cell r="F85">
            <v>551.27200000000005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4</v>
          </cell>
          <cell r="F86">
            <v>462.49799999999999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5.4</v>
          </cell>
          <cell r="F87">
            <v>781.66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3.2</v>
          </cell>
          <cell r="F88">
            <v>624.36900000000003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200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228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F91">
            <v>266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1.35</v>
          </cell>
          <cell r="F92">
            <v>404.03300000000002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F93">
            <v>1</v>
          </cell>
        </row>
        <row r="94">
          <cell r="A94" t="str">
            <v xml:space="preserve"> 373 Колбаса вареная Сочинка ТМ Стародворье ВЕС ПОКОМ</v>
          </cell>
          <cell r="F94">
            <v>45.451000000000001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F95">
            <v>466</v>
          </cell>
        </row>
        <row r="96">
          <cell r="A96" t="str">
            <v xml:space="preserve"> 377  Колбаса Молочная Дугушка 0,6кг ТМ Стародворье  ПОКОМ</v>
          </cell>
          <cell r="F96">
            <v>446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7</v>
          </cell>
          <cell r="F97">
            <v>2437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6</v>
          </cell>
          <cell r="F98">
            <v>734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7</v>
          </cell>
          <cell r="F99">
            <v>745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</v>
          </cell>
          <cell r="F100">
            <v>560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F101">
            <v>301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452</v>
          </cell>
          <cell r="F102">
            <v>5476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350</v>
          </cell>
          <cell r="F103">
            <v>10610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134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F105">
            <v>140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8</v>
          </cell>
          <cell r="F106">
            <v>433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F107">
            <v>35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</v>
          </cell>
          <cell r="F108">
            <v>517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F109">
            <v>51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1</v>
          </cell>
          <cell r="F110">
            <v>544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F111">
            <v>219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F112">
            <v>272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37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326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1</v>
          </cell>
          <cell r="F115">
            <v>679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F116">
            <v>54.103000000000002</v>
          </cell>
        </row>
        <row r="117">
          <cell r="A117" t="str">
            <v xml:space="preserve"> 433 Колбаса Стародворская со шпиком  в оболочке полиамид. ТМ Стародворье ВЕС ПОКОМ</v>
          </cell>
          <cell r="F117">
            <v>65.804000000000002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F118">
            <v>140.50899999999999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1</v>
          </cell>
          <cell r="F119">
            <v>560</v>
          </cell>
        </row>
        <row r="120">
          <cell r="A120" t="str">
            <v>3215 ВЕТЧ.МЯСНАЯ Папа может п/о 0.4кг 8шт.    ОСТАНКИНО</v>
          </cell>
          <cell r="D120">
            <v>195</v>
          </cell>
          <cell r="F120">
            <v>195</v>
          </cell>
        </row>
        <row r="121">
          <cell r="A121" t="str">
            <v>3297 СЫТНЫЕ Папа может сар б/о мгс 1*3 СНГ  ОСТАНКИНО</v>
          </cell>
          <cell r="D121">
            <v>185.1</v>
          </cell>
          <cell r="F121">
            <v>185.1</v>
          </cell>
        </row>
        <row r="122">
          <cell r="A122" t="str">
            <v>3812 СОЧНЫЕ сос п/о мгс 2*2  ОСТАНКИНО</v>
          </cell>
          <cell r="D122">
            <v>1497.3</v>
          </cell>
          <cell r="F122">
            <v>1497.3</v>
          </cell>
        </row>
        <row r="123">
          <cell r="A123" t="str">
            <v>4063 МЯСНАЯ Папа может вар п/о_Л   ОСТАНКИНО</v>
          </cell>
          <cell r="D123">
            <v>1692.65</v>
          </cell>
          <cell r="F123">
            <v>1692.65</v>
          </cell>
        </row>
        <row r="124">
          <cell r="A124" t="str">
            <v>4117 ЭКСТРА Папа может с/к в/у_Л   ОСТАНКИНО</v>
          </cell>
          <cell r="D124">
            <v>51.5</v>
          </cell>
          <cell r="F124">
            <v>51.5</v>
          </cell>
        </row>
        <row r="125">
          <cell r="A125" t="str">
            <v>4342 Салями Финская п/к в/у ОСТАНКИНО</v>
          </cell>
          <cell r="D125">
            <v>5</v>
          </cell>
          <cell r="F125">
            <v>5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87.5</v>
          </cell>
          <cell r="F126">
            <v>87.5</v>
          </cell>
        </row>
        <row r="127">
          <cell r="A127" t="str">
            <v>4813 ФИЛЕЙНАЯ Папа может вар п/о_Л   ОСТАНКИНО</v>
          </cell>
          <cell r="D127">
            <v>433.8</v>
          </cell>
          <cell r="F127">
            <v>433.8</v>
          </cell>
        </row>
        <row r="128">
          <cell r="A128" t="str">
            <v>4993 САЛЯМИ ИТАЛЬЯНСКАЯ с/к в/у 1/250*8_120c ОСТАНКИНО</v>
          </cell>
          <cell r="D128">
            <v>422</v>
          </cell>
          <cell r="F128">
            <v>422</v>
          </cell>
        </row>
        <row r="129">
          <cell r="A129" t="str">
            <v>5246 ДОКТОРСКАЯ ПРЕМИУМ вар б/о мгс_30с ОСТАНКИНО</v>
          </cell>
          <cell r="D129">
            <v>36</v>
          </cell>
          <cell r="F129">
            <v>36</v>
          </cell>
        </row>
        <row r="130">
          <cell r="A130" t="str">
            <v>5247 РУССКАЯ ПРЕМИУМ вар б/о мгс_30с ОСТАНКИНО</v>
          </cell>
          <cell r="D130">
            <v>36</v>
          </cell>
          <cell r="F130">
            <v>36</v>
          </cell>
        </row>
        <row r="131">
          <cell r="A131" t="str">
            <v>5336 ОСОБАЯ вар п/о  ОСТАНКИНО</v>
          </cell>
          <cell r="D131">
            <v>519.79999999999995</v>
          </cell>
          <cell r="F131">
            <v>521.822</v>
          </cell>
        </row>
        <row r="132">
          <cell r="A132" t="str">
            <v>5337 ОСОБАЯ СО ШПИКОМ вар п/о  ОСТАНКИНО</v>
          </cell>
          <cell r="D132">
            <v>82.2</v>
          </cell>
          <cell r="F132">
            <v>84.150999999999996</v>
          </cell>
        </row>
        <row r="133">
          <cell r="A133" t="str">
            <v>5341 СЕРВЕЛАТ ОХОТНИЧИЙ в/к в/у  ОСТАНКИНО</v>
          </cell>
          <cell r="D133">
            <v>333.3</v>
          </cell>
          <cell r="F133">
            <v>333.3</v>
          </cell>
        </row>
        <row r="134">
          <cell r="A134" t="str">
            <v>5483 ЭКСТРА Папа может с/к в/у 1/250 8шт.   ОСТАНКИНО</v>
          </cell>
          <cell r="D134">
            <v>799</v>
          </cell>
          <cell r="F134">
            <v>799</v>
          </cell>
        </row>
        <row r="135">
          <cell r="A135" t="str">
            <v>5544 Сервелат Финский в/к в/у_45с НОВАЯ ОСТАНКИНО</v>
          </cell>
          <cell r="D135">
            <v>757.9</v>
          </cell>
          <cell r="F135">
            <v>757.9</v>
          </cell>
        </row>
        <row r="136">
          <cell r="A136" t="str">
            <v>5682 САЛЯМИ МЕЛКОЗЕРНЕНАЯ с/к в/у 1/120_60с   ОСТАНКИНО</v>
          </cell>
          <cell r="D136">
            <v>1983</v>
          </cell>
          <cell r="F136">
            <v>1984</v>
          </cell>
        </row>
        <row r="137">
          <cell r="A137" t="str">
            <v>5706 АРОМАТНАЯ Папа может с/к в/у 1/250 8шт.  ОСТАНКИНО</v>
          </cell>
          <cell r="D137">
            <v>781</v>
          </cell>
          <cell r="F137">
            <v>781</v>
          </cell>
        </row>
        <row r="138">
          <cell r="A138" t="str">
            <v>5708 ПОСОЛЬСКАЯ Папа может с/к в/у ОСТАНКИНО</v>
          </cell>
          <cell r="D138">
            <v>54</v>
          </cell>
          <cell r="F138">
            <v>54</v>
          </cell>
        </row>
        <row r="139">
          <cell r="A139" t="str">
            <v>5820 СЛИВОЧНЫЕ Папа может сос п/о мгс 2*2_45с   ОСТАНКИНО</v>
          </cell>
          <cell r="D139">
            <v>94.1</v>
          </cell>
          <cell r="F139">
            <v>94.1</v>
          </cell>
        </row>
        <row r="140">
          <cell r="A140" t="str">
            <v>5851 ЭКСТРА Папа может вар п/о   ОСТАНКИНО</v>
          </cell>
          <cell r="D140">
            <v>299.10000000000002</v>
          </cell>
          <cell r="F140">
            <v>299.10000000000002</v>
          </cell>
        </row>
        <row r="141">
          <cell r="A141" t="str">
            <v>5931 ОХОТНИЧЬЯ Папа может с/к в/у 1/220 8шт.   ОСТАНКИНО</v>
          </cell>
          <cell r="D141">
            <v>753</v>
          </cell>
          <cell r="F141">
            <v>754</v>
          </cell>
        </row>
        <row r="142">
          <cell r="A142" t="str">
            <v>5976 МОЛОЧНЫЕ ТРАДИЦ. сос п/о в/у 1/350_45с  ОСТАНКИНО</v>
          </cell>
          <cell r="D142">
            <v>827</v>
          </cell>
          <cell r="F142">
            <v>827</v>
          </cell>
        </row>
        <row r="143">
          <cell r="A143" t="str">
            <v>5981 МОЛОЧНЫЕ ТРАДИЦ. сос п/о мгс 1*6_45с   ОСТАНКИНО</v>
          </cell>
          <cell r="D143">
            <v>175.6</v>
          </cell>
          <cell r="F143">
            <v>175.6</v>
          </cell>
        </row>
        <row r="144">
          <cell r="A144" t="str">
            <v>5982 МОЛОЧНЫЕ ТРАДИЦ. сос п/о мгс 0,6кг_СНГ  ОСТАНКИНО</v>
          </cell>
          <cell r="D144">
            <v>310</v>
          </cell>
          <cell r="F144">
            <v>310</v>
          </cell>
        </row>
        <row r="145">
          <cell r="A145" t="str">
            <v>6004 РАГУ СВИНОЕ 1кг 8шт.зам_120с ОСТАНКИНО</v>
          </cell>
          <cell r="D145">
            <v>212</v>
          </cell>
          <cell r="F145">
            <v>212</v>
          </cell>
        </row>
        <row r="146">
          <cell r="A146" t="str">
            <v>6025 ВЕТЧ.ФИРМЕННАЯ С ИНДЕЙКОЙ п/о   ОСТАНКИНО</v>
          </cell>
          <cell r="D146">
            <v>12.2</v>
          </cell>
          <cell r="F146">
            <v>12.2</v>
          </cell>
        </row>
        <row r="147">
          <cell r="A147" t="str">
            <v>6041 МОЛОЧНЫЕ К ЗАВТРАКУ сос п/о мгс 1*3  ОСТАНКИНО</v>
          </cell>
          <cell r="D147">
            <v>239.1</v>
          </cell>
          <cell r="F147">
            <v>239.1</v>
          </cell>
        </row>
        <row r="148">
          <cell r="A148" t="str">
            <v>6042 МОЛОЧНЫЕ К ЗАВТРАКУ сос п/о в/у 0.4кг   ОСТАНКИНО</v>
          </cell>
          <cell r="D148">
            <v>909</v>
          </cell>
          <cell r="F148">
            <v>920</v>
          </cell>
        </row>
        <row r="149">
          <cell r="A149" t="str">
            <v>6113 СОЧНЫЕ сос п/о мгс 1*6_Ашан  ОСТАНКИНО</v>
          </cell>
          <cell r="D149">
            <v>1554.5</v>
          </cell>
          <cell r="F149">
            <v>1554.5</v>
          </cell>
        </row>
        <row r="150">
          <cell r="A150" t="str">
            <v>6123 МОЛОЧНЫЕ КЛАССИЧЕСКИЕ ПМ сос п/о мгс 2*4   ОСТАНКИНО</v>
          </cell>
          <cell r="D150">
            <v>566.6</v>
          </cell>
          <cell r="F150">
            <v>566.6</v>
          </cell>
        </row>
        <row r="151">
          <cell r="A151" t="str">
            <v>6213 СЕРВЕЛАТ ФИНСКИЙ СН в/к в/у 0.35кг 8шт.  ОСТАНКИНО</v>
          </cell>
          <cell r="D151">
            <v>76</v>
          </cell>
          <cell r="F151">
            <v>76</v>
          </cell>
        </row>
        <row r="152">
          <cell r="A152" t="str">
            <v>6215 СЕРВЕЛАТ ОРЕХОВЫЙ СН в/к в/у 0.35кг 8шт  ОСТАНКИНО</v>
          </cell>
          <cell r="D152">
            <v>45</v>
          </cell>
          <cell r="F152">
            <v>45</v>
          </cell>
        </row>
        <row r="153">
          <cell r="A153" t="str">
            <v>6217 ШПИКАЧКИ ДОМАШНИЕ СН п/о мгс 0.4кг 8шт.  ОСТАНКИНО</v>
          </cell>
          <cell r="D153">
            <v>16</v>
          </cell>
          <cell r="F153">
            <v>16</v>
          </cell>
        </row>
        <row r="154">
          <cell r="A154" t="str">
            <v>6221 НЕАПОЛИТАНСКИЙ ДУЭТ с/к с/н мгс 1/90  ОСТАНКИНО</v>
          </cell>
          <cell r="D154">
            <v>331</v>
          </cell>
          <cell r="F154">
            <v>331</v>
          </cell>
        </row>
        <row r="155">
          <cell r="A155" t="str">
            <v>6228 МЯСНОЕ АССОРТИ к/з с/н мгс 1/90 10шт.  ОСТАНКИНО</v>
          </cell>
          <cell r="D155">
            <v>485</v>
          </cell>
          <cell r="F155">
            <v>485</v>
          </cell>
        </row>
        <row r="156">
          <cell r="A156" t="str">
            <v>6233 БУЖЕНИНА ЗАПЕЧЕННАЯ с/н в/у 1/100 10шт.  ОСТАНКИНО</v>
          </cell>
          <cell r="D156">
            <v>5</v>
          </cell>
          <cell r="F156">
            <v>5</v>
          </cell>
        </row>
        <row r="157">
          <cell r="A157" t="str">
            <v>6241 ХОТ-ДОГ Папа может сос п/о мгс 0.38кг  ОСТАНКИНО</v>
          </cell>
          <cell r="D157">
            <v>121</v>
          </cell>
          <cell r="F157">
            <v>136</v>
          </cell>
        </row>
        <row r="158">
          <cell r="A158" t="str">
            <v>6247 ДОМАШНЯЯ Папа может вар п/о 0,4кг 8шт.  ОСТАНКИНО</v>
          </cell>
          <cell r="D158">
            <v>176</v>
          </cell>
          <cell r="F158">
            <v>176</v>
          </cell>
        </row>
        <row r="159">
          <cell r="A159" t="str">
            <v>6268 ГОВЯЖЬЯ Папа может вар п/о 0,4кг 8 шт.  ОСТАНКИНО</v>
          </cell>
          <cell r="D159">
            <v>258</v>
          </cell>
          <cell r="F159">
            <v>258</v>
          </cell>
        </row>
        <row r="160">
          <cell r="A160" t="str">
            <v>6281 СВИНИНА ДЕЛИКАТ. к/в мл/к в/у 0.3кг 45с  ОСТАНКИНО</v>
          </cell>
          <cell r="D160">
            <v>549</v>
          </cell>
          <cell r="F160">
            <v>549</v>
          </cell>
        </row>
        <row r="161">
          <cell r="A161" t="str">
            <v>6297 ФИЛЕЙНЫЕ сос ц/о в/у 1/270 12шт_45с  ОСТАНКИНО</v>
          </cell>
          <cell r="D161">
            <v>1919</v>
          </cell>
          <cell r="F161">
            <v>1919</v>
          </cell>
        </row>
        <row r="162">
          <cell r="A162" t="str">
            <v>6302 БАЛЫКОВАЯ СН в/к в/у 0.35кг 8шт.  ОСТАНКИНО</v>
          </cell>
          <cell r="D162">
            <v>89</v>
          </cell>
          <cell r="F162">
            <v>89</v>
          </cell>
        </row>
        <row r="163">
          <cell r="A163" t="str">
            <v>6303 МЯСНЫЕ Папа может сос п/о мгс 1.5*3  ОСТАНКИНО</v>
          </cell>
          <cell r="D163">
            <v>246.3</v>
          </cell>
          <cell r="F163">
            <v>246.3</v>
          </cell>
        </row>
        <row r="164">
          <cell r="A164" t="str">
            <v>6325 ДОКТОРСКАЯ ПРЕМИУМ вар п/о 0.4кг 8шт.  ОСТАНКИНО</v>
          </cell>
          <cell r="D164">
            <v>563</v>
          </cell>
          <cell r="F164">
            <v>563</v>
          </cell>
        </row>
        <row r="165">
          <cell r="A165" t="str">
            <v>6333 МЯСНАЯ Папа может вар п/о 0.4кг 8шт.  ОСТАНКИНО</v>
          </cell>
          <cell r="D165">
            <v>6516</v>
          </cell>
          <cell r="F165">
            <v>6524</v>
          </cell>
        </row>
        <row r="166">
          <cell r="A166" t="str">
            <v>6353 ЭКСТРА Папа может вар п/о 0.4кг 8шт.  ОСТАНКИНО</v>
          </cell>
          <cell r="D166">
            <v>1717</v>
          </cell>
          <cell r="F166">
            <v>1720</v>
          </cell>
        </row>
        <row r="167">
          <cell r="A167" t="str">
            <v>6392 ФИЛЕЙНАЯ Папа может вар п/о 0.4кг. ОСТАНКИНО</v>
          </cell>
          <cell r="D167">
            <v>4075</v>
          </cell>
          <cell r="F167">
            <v>4075</v>
          </cell>
        </row>
        <row r="168">
          <cell r="A168" t="str">
            <v>6427 КЛАССИЧЕСКАЯ ПМ вар п/о 0.35кг 8шт. ОСТАНКИНО</v>
          </cell>
          <cell r="D168">
            <v>1028</v>
          </cell>
          <cell r="F168">
            <v>1033</v>
          </cell>
        </row>
        <row r="169">
          <cell r="A169" t="str">
            <v>6438 БОГАТЫРСКИЕ Папа Может сос п/о в/у 0,3кг  ОСТАНКИНО</v>
          </cell>
          <cell r="D169">
            <v>430</v>
          </cell>
          <cell r="F169">
            <v>430</v>
          </cell>
        </row>
        <row r="170">
          <cell r="A170" t="str">
            <v>6450 БЕКОН с/к с/н в/у 1/100 10шт.  ОСТАНКИНО</v>
          </cell>
          <cell r="D170">
            <v>454</v>
          </cell>
          <cell r="F170">
            <v>454</v>
          </cell>
        </row>
        <row r="171">
          <cell r="A171" t="str">
            <v>6453 ЭКСТРА Папа может с/к с/н в/у 1/100 14шт.   ОСТАНКИНО</v>
          </cell>
          <cell r="D171">
            <v>1235</v>
          </cell>
          <cell r="F171">
            <v>1235</v>
          </cell>
        </row>
        <row r="172">
          <cell r="A172" t="str">
            <v>6454 АРОМАТНАЯ с/к с/н в/у 1/100 14шт.  ОСТАНКИНО</v>
          </cell>
          <cell r="D172">
            <v>861</v>
          </cell>
          <cell r="F172">
            <v>861</v>
          </cell>
        </row>
        <row r="173">
          <cell r="A173" t="str">
            <v>6475 С СЫРОМ Папа может сос ц/о мгс 0.4кг6шт  ОСТАНКИНО</v>
          </cell>
          <cell r="D173">
            <v>268</v>
          </cell>
          <cell r="F173">
            <v>268</v>
          </cell>
        </row>
        <row r="174">
          <cell r="A174" t="str">
            <v>6527 ШПИКАЧКИ СОЧНЫЕ ПМ сар б/о мгс 1*3 45с ОСТАНКИНО</v>
          </cell>
          <cell r="D174">
            <v>452.8</v>
          </cell>
          <cell r="F174">
            <v>452.8</v>
          </cell>
        </row>
        <row r="175">
          <cell r="A175" t="str">
            <v>6562 СЕРВЕЛАТ КАРЕЛЬСКИЙ СН в/к в/у 0,28кг  ОСТАНКИНО</v>
          </cell>
          <cell r="D175">
            <v>247</v>
          </cell>
          <cell r="F175">
            <v>247</v>
          </cell>
        </row>
        <row r="176">
          <cell r="A176" t="str">
            <v>6563 СЛИВОЧНЫЕ СН сос п/о мгс 1*6  ОСТАНКИНО</v>
          </cell>
          <cell r="D176">
            <v>50.1</v>
          </cell>
          <cell r="F176">
            <v>50.1</v>
          </cell>
        </row>
        <row r="177">
          <cell r="A177" t="str">
            <v>6586 МРАМОРНАЯ И БАЛЫКОВАЯ в/к с/н мгс 1/90 ОСТАНКИНО</v>
          </cell>
          <cell r="D177">
            <v>430</v>
          </cell>
          <cell r="F177">
            <v>430</v>
          </cell>
        </row>
        <row r="178">
          <cell r="A178" t="str">
            <v>6593 ДОКТОРСКАЯ СН вар п/о 0.45кг 8шт.  ОСТАНКИНО</v>
          </cell>
          <cell r="D178">
            <v>34</v>
          </cell>
          <cell r="F178">
            <v>34</v>
          </cell>
        </row>
        <row r="179">
          <cell r="A179" t="str">
            <v>6595 МОЛОЧНАЯ СН вар п/о 0.45кг 8шт.  ОСТАНКИНО</v>
          </cell>
          <cell r="D179">
            <v>48</v>
          </cell>
          <cell r="F179">
            <v>48</v>
          </cell>
        </row>
        <row r="180">
          <cell r="A180" t="str">
            <v>6597 РУССКАЯ СН вар п/о 0.45кг 8шт.  ОСТАНКИНО</v>
          </cell>
          <cell r="D180">
            <v>16</v>
          </cell>
          <cell r="F180">
            <v>16</v>
          </cell>
        </row>
        <row r="181">
          <cell r="A181" t="str">
            <v>6601 ГОВЯЖЬИ СН сос п/о мгс 1*6  ОСТАНКИНО</v>
          </cell>
          <cell r="D181">
            <v>127.3</v>
          </cell>
          <cell r="F181">
            <v>127.3</v>
          </cell>
        </row>
        <row r="182">
          <cell r="A182" t="str">
            <v>6602 БАВАРСКИЕ ПМ сос ц/о мгс 0,35кг 8шт.  ОСТАНКИНО</v>
          </cell>
          <cell r="D182">
            <v>931</v>
          </cell>
          <cell r="F182">
            <v>933</v>
          </cell>
        </row>
        <row r="183">
          <cell r="A183" t="str">
            <v>6645 ВЕТЧ.КЛАССИЧЕСКАЯ СН п/о 0.8кг 4шт.  ОСТАНКИНО</v>
          </cell>
          <cell r="D183">
            <v>24</v>
          </cell>
          <cell r="F183">
            <v>24</v>
          </cell>
        </row>
        <row r="184">
          <cell r="A184" t="str">
            <v>6658 АРОМАТНАЯ С ЧЕСНОЧКОМ СН в/к мтс 0.330кг  ОСТАНКИНО</v>
          </cell>
          <cell r="D184">
            <v>42</v>
          </cell>
          <cell r="F184">
            <v>42</v>
          </cell>
        </row>
        <row r="185">
          <cell r="A185" t="str">
            <v>6661 СОЧНЫЙ ГРИЛЬ ПМ сос п/о мгс 1.5*4_Маяк  ОСТАНКИНО</v>
          </cell>
          <cell r="D185">
            <v>71.73</v>
          </cell>
          <cell r="F185">
            <v>71.73</v>
          </cell>
        </row>
        <row r="186">
          <cell r="A186" t="str">
            <v>6666 БОЯНСКАЯ Папа может п/к в/у 0,28кг 8 шт. ОСТАНКИНО</v>
          </cell>
          <cell r="D186">
            <v>1397</v>
          </cell>
          <cell r="F186">
            <v>1398</v>
          </cell>
        </row>
        <row r="187">
          <cell r="A187" t="str">
            <v>6669 ВЕНСКАЯ САЛЯМИ п/к в/у 0.28кг 8шт  ОСТАНКИНО</v>
          </cell>
          <cell r="D187">
            <v>432</v>
          </cell>
          <cell r="F187">
            <v>432</v>
          </cell>
        </row>
        <row r="188">
          <cell r="A188" t="str">
            <v>6683 СЕРВЕЛАТ ЗЕРНИСТЫЙ ПМ в/к в/у 0,35кг  ОСТАНКИНО</v>
          </cell>
          <cell r="D188">
            <v>2280</v>
          </cell>
          <cell r="F188">
            <v>2284</v>
          </cell>
        </row>
        <row r="189">
          <cell r="A189" t="str">
            <v>6684 СЕРВЕЛАТ КАРЕЛЬСКИЙ ПМ в/к в/у 0.28кг  ОСТАНКИНО</v>
          </cell>
          <cell r="D189">
            <v>2164</v>
          </cell>
          <cell r="F189">
            <v>2164</v>
          </cell>
        </row>
        <row r="190">
          <cell r="A190" t="str">
            <v>6689 СЕРВЕЛАТ ОХОТНИЧИЙ ПМ в/к в/у 0,35кг 8шт  ОСТАНКИНО</v>
          </cell>
          <cell r="D190">
            <v>6039</v>
          </cell>
          <cell r="F190">
            <v>6045</v>
          </cell>
        </row>
        <row r="191">
          <cell r="A191" t="str">
            <v>6692 СЕРВЕЛАТ ПРИМА в/к в/у 0.28кг 8шт.  ОСТАНКИНО</v>
          </cell>
          <cell r="D191">
            <v>413</v>
          </cell>
          <cell r="F191">
            <v>413</v>
          </cell>
        </row>
        <row r="192">
          <cell r="A192" t="str">
            <v>6697 СЕРВЕЛАТ ФИНСКИЙ ПМ в/к в/у 0,35кг 8шт.  ОСТАНКИНО</v>
          </cell>
          <cell r="D192">
            <v>5753</v>
          </cell>
          <cell r="F192">
            <v>5758</v>
          </cell>
        </row>
        <row r="193">
          <cell r="A193" t="str">
            <v>6713 СОЧНЫЙ ГРИЛЬ ПМ сос п/о мгс 0.41кг 8шт.  ОСТАНКИНО</v>
          </cell>
          <cell r="D193">
            <v>1723</v>
          </cell>
          <cell r="F193">
            <v>1723</v>
          </cell>
        </row>
        <row r="194">
          <cell r="A194" t="str">
            <v>6716 ОСОБАЯ Коровино (в сетке) 0.5кг 8шт.  ОСТАНКИНО</v>
          </cell>
          <cell r="D194">
            <v>703</v>
          </cell>
          <cell r="F194">
            <v>707</v>
          </cell>
        </row>
        <row r="195">
          <cell r="A195" t="str">
            <v>6722 СОЧНЫЕ ПМ сос п/о мгс 0,41кг 10шт.  ОСТАНКИНО</v>
          </cell>
          <cell r="D195">
            <v>6638</v>
          </cell>
          <cell r="F195">
            <v>6650</v>
          </cell>
        </row>
        <row r="196">
          <cell r="A196" t="str">
            <v>6726 СЛИВОЧНЫЕ ПМ сос п/о мгс 0.41кг 10шт.  ОСТАНКИНО</v>
          </cell>
          <cell r="D196">
            <v>2722</v>
          </cell>
          <cell r="F196">
            <v>2722</v>
          </cell>
        </row>
        <row r="197">
          <cell r="A197" t="str">
            <v>6734 ОСОБАЯ СО ШПИКОМ Коровино (в сетке) 0,5кг ОСТАНКИНО</v>
          </cell>
          <cell r="D197">
            <v>149</v>
          </cell>
          <cell r="F197">
            <v>153</v>
          </cell>
        </row>
        <row r="198">
          <cell r="A198" t="str">
            <v>6750 МОЛОЧНЫЕ ГОСТ СН сос п/о мгс 0,41 кг 10шт ОСТАНКИНО</v>
          </cell>
          <cell r="D198">
            <v>25</v>
          </cell>
          <cell r="F198">
            <v>25</v>
          </cell>
        </row>
        <row r="199">
          <cell r="A199" t="str">
            <v>6751 СЛИВОЧНЫЕ СН сос п/о мгс 0,41кг 10шт.  ОСТАНКИНО</v>
          </cell>
          <cell r="D199">
            <v>51</v>
          </cell>
          <cell r="F199">
            <v>51</v>
          </cell>
        </row>
        <row r="200">
          <cell r="A200" t="str">
            <v>6756 ВЕТЧ.ЛЮБИТЕЛЬСКАЯ п/о  ОСТАНКИНО</v>
          </cell>
          <cell r="D200">
            <v>159.80000000000001</v>
          </cell>
          <cell r="F200">
            <v>159.80000000000001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118</v>
          </cell>
          <cell r="F201">
            <v>118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222</v>
          </cell>
          <cell r="F202">
            <v>222</v>
          </cell>
        </row>
        <row r="203">
          <cell r="A203" t="str">
            <v>БОНУС Z-ОСОБАЯ Коровино вар п/о (5324)  ОСТАНКИНО</v>
          </cell>
          <cell r="D203">
            <v>40</v>
          </cell>
          <cell r="F203">
            <v>40</v>
          </cell>
        </row>
        <row r="204">
          <cell r="A204" t="str">
            <v>БОНУС Z-ОСОБАЯ Коровино вар п/о 0.5кг_СНГ (6305)  ОСТАНКИНО</v>
          </cell>
          <cell r="D204">
            <v>36</v>
          </cell>
          <cell r="F204">
            <v>36</v>
          </cell>
        </row>
        <row r="205">
          <cell r="A205" t="str">
            <v>БОНУС СОЧНЫЕ сос п/о мгс 0.41кг_UZ (6087)  ОСТАНКИНО</v>
          </cell>
          <cell r="D205">
            <v>1047</v>
          </cell>
          <cell r="F205">
            <v>1047</v>
          </cell>
        </row>
        <row r="206">
          <cell r="A206" t="str">
            <v>БОНУС СОЧНЫЕ сос п/о мгс 1*6_UZ (6088)  ОСТАНКИНО</v>
          </cell>
          <cell r="D206">
            <v>303</v>
          </cell>
          <cell r="F206">
            <v>303</v>
          </cell>
        </row>
        <row r="207">
          <cell r="A207" t="str">
            <v>БОНУС_273  Сосиски Сочинки с сочной грудинкой, МГС 0.4кг,   ПОКОМ</v>
          </cell>
          <cell r="F207">
            <v>1155</v>
          </cell>
        </row>
        <row r="208">
          <cell r="A208" t="str">
            <v>БОНУС_283  Сосиски Сочинки, ВЕС, ТМ Стародворье ПОКОМ</v>
          </cell>
          <cell r="F208">
            <v>388.57799999999997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F209">
            <v>241.49</v>
          </cell>
        </row>
        <row r="210">
          <cell r="A210" t="str">
            <v>БОНУС_Колбаса Докторская Особая ТМ Особый рецепт,  0,5кг, ПОКОМ</v>
          </cell>
          <cell r="F210">
            <v>379</v>
          </cell>
        </row>
        <row r="211">
          <cell r="A211" t="str">
            <v>БОНУС_Колбаса Сервелат Филедворский, фиброуз, в/у 0,35 кг срез,  ПОКОМ</v>
          </cell>
          <cell r="F211">
            <v>504</v>
          </cell>
        </row>
        <row r="212">
          <cell r="A212" t="str">
            <v>БОНУС_Консервы говядина тушеная "СПК" ж/б 0,338 кг.шт. термоус. пл. ЧМК  СПК</v>
          </cell>
          <cell r="D212">
            <v>26</v>
          </cell>
          <cell r="F212">
            <v>26</v>
          </cell>
        </row>
        <row r="213">
          <cell r="A213" t="str">
            <v>БОНУС_Пельмени Бульмени с говядиной и свининой Горячая штучка 0,43  ПОКОМ</v>
          </cell>
          <cell r="F213">
            <v>202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F214">
            <v>447</v>
          </cell>
        </row>
        <row r="215">
          <cell r="A215" t="str">
            <v>Бутербродная вареная 0,47 кг шт.  СПК</v>
          </cell>
          <cell r="D215">
            <v>98</v>
          </cell>
          <cell r="F215">
            <v>98</v>
          </cell>
        </row>
        <row r="216">
          <cell r="A216" t="str">
            <v>Вацлавская вареная 400 гр.шт.  СПК</v>
          </cell>
          <cell r="D216">
            <v>10</v>
          </cell>
          <cell r="F216">
            <v>10</v>
          </cell>
        </row>
        <row r="217">
          <cell r="A217" t="str">
            <v>Вацлавская п/к (черева) 390 гр.шт. термоус.пак  СПК</v>
          </cell>
          <cell r="D217">
            <v>32</v>
          </cell>
          <cell r="F217">
            <v>32</v>
          </cell>
        </row>
        <row r="218">
          <cell r="A218" t="str">
            <v>Ветчина Вацлавская 400 гр.шт.  СПК</v>
          </cell>
          <cell r="D218">
            <v>60</v>
          </cell>
          <cell r="F218">
            <v>60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2</v>
          </cell>
          <cell r="F219">
            <v>364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664</v>
          </cell>
          <cell r="F220">
            <v>2115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658</v>
          </cell>
          <cell r="F221">
            <v>1897</v>
          </cell>
        </row>
        <row r="222">
          <cell r="A222" t="str">
            <v>Готовые чебуреки с мясом ТМ Горячая штучка 0,09 кг флоу-пак ПОКОМ</v>
          </cell>
          <cell r="F222">
            <v>224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19</v>
          </cell>
          <cell r="F223">
            <v>19</v>
          </cell>
        </row>
        <row r="224">
          <cell r="A224" t="str">
            <v>Дельгаро с/в "Эликатессе" 140 гр.шт.  СПК</v>
          </cell>
          <cell r="D224">
            <v>89</v>
          </cell>
          <cell r="F224">
            <v>89</v>
          </cell>
        </row>
        <row r="225">
          <cell r="A225" t="str">
            <v>Деревенская рубленая вареная 350 гр.шт. термоус. пак.  СПК</v>
          </cell>
          <cell r="D225">
            <v>30</v>
          </cell>
          <cell r="F225">
            <v>30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120</v>
          </cell>
          <cell r="F226">
            <v>120</v>
          </cell>
        </row>
        <row r="227">
          <cell r="A227" t="str">
            <v>Докторская вареная в/с 0,47 кг шт.  СПК</v>
          </cell>
          <cell r="D227">
            <v>98</v>
          </cell>
          <cell r="F227">
            <v>98</v>
          </cell>
        </row>
        <row r="228">
          <cell r="A228" t="str">
            <v>Докторская вареная термоус.пак. "Высокий вкус"  СПК</v>
          </cell>
          <cell r="D228">
            <v>156</v>
          </cell>
          <cell r="F228">
            <v>156</v>
          </cell>
        </row>
        <row r="229">
          <cell r="A229" t="str">
            <v>Жар-боллы с курочкой и сыром, ВЕС ТМ Зареченские  ПОКОМ</v>
          </cell>
          <cell r="D229">
            <v>9.6999999999999993</v>
          </cell>
          <cell r="F229">
            <v>152.80000000000001</v>
          </cell>
        </row>
        <row r="230">
          <cell r="A230" t="str">
            <v>Жар-ладушки с клубникой и вишней ВЕС ТМ Зареченские  ПОКОМ</v>
          </cell>
          <cell r="F230">
            <v>88.802000000000007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  <cell r="F231">
            <v>270.31099999999998</v>
          </cell>
        </row>
        <row r="232">
          <cell r="A232" t="str">
            <v>Жар-ладушки с мясом, картофелем и грибами ВЕС ТМ Зареченские  ПОКОМ</v>
          </cell>
          <cell r="F232">
            <v>33.299999999999997</v>
          </cell>
        </row>
        <row r="233">
          <cell r="A233" t="str">
            <v>Жар-ладушки с яблоком и грушей ТМ Зареченские ВЕС ПОКОМ</v>
          </cell>
          <cell r="D233">
            <v>3</v>
          </cell>
          <cell r="F233">
            <v>66.102999999999994</v>
          </cell>
        </row>
        <row r="234">
          <cell r="A234" t="str">
            <v>ЖАР-мени ВЕС ТМ Зареченские  ПОКОМ</v>
          </cell>
          <cell r="F234">
            <v>121.2</v>
          </cell>
        </row>
        <row r="235">
          <cell r="A235" t="str">
            <v>Карбонад Юбилейный 0,13кг нар.д/ф шт. СПК</v>
          </cell>
          <cell r="D235">
            <v>12</v>
          </cell>
          <cell r="F235">
            <v>12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10</v>
          </cell>
          <cell r="F236">
            <v>10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8</v>
          </cell>
          <cell r="F237">
            <v>8</v>
          </cell>
        </row>
        <row r="238">
          <cell r="A238" t="str">
            <v>Классика с/к 235 гр.шт. "Высокий вкус"  СПК</v>
          </cell>
          <cell r="D238">
            <v>86</v>
          </cell>
          <cell r="F238">
            <v>86</v>
          </cell>
        </row>
        <row r="239">
          <cell r="A239" t="str">
            <v>Классическая с/к "Сибирский стандарт" 560 гр.шт.  СПК</v>
          </cell>
          <cell r="D239">
            <v>1836</v>
          </cell>
          <cell r="F239">
            <v>1836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565</v>
          </cell>
          <cell r="F240">
            <v>565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619</v>
          </cell>
          <cell r="F241">
            <v>619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129</v>
          </cell>
          <cell r="F242">
            <v>129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60</v>
          </cell>
          <cell r="F243">
            <v>60</v>
          </cell>
        </row>
        <row r="244">
          <cell r="A244" t="str">
            <v>Краковская п/к (черева) 390 гр.шт. термоус.пак. СПК</v>
          </cell>
          <cell r="D244">
            <v>15</v>
          </cell>
          <cell r="F244">
            <v>15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5</v>
          </cell>
          <cell r="F245">
            <v>479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413</v>
          </cell>
          <cell r="F246">
            <v>1202</v>
          </cell>
        </row>
        <row r="247">
          <cell r="A247" t="str">
            <v>Ла Фаворте с/в "Эликатессе" 140 гр.шт.  СПК</v>
          </cell>
          <cell r="D247">
            <v>66</v>
          </cell>
          <cell r="F247">
            <v>66</v>
          </cell>
        </row>
        <row r="248">
          <cell r="A248" t="str">
            <v>Ливерная Печеночная "Просто выгодно" 0,3 кг.шт.  СПК</v>
          </cell>
          <cell r="D248">
            <v>128</v>
          </cell>
          <cell r="F248">
            <v>128</v>
          </cell>
        </row>
        <row r="249">
          <cell r="A249" t="str">
            <v>Любительская вареная термоус.пак. "Высокий вкус"  СПК</v>
          </cell>
          <cell r="D249">
            <v>88</v>
          </cell>
          <cell r="F249">
            <v>88</v>
          </cell>
        </row>
        <row r="250">
          <cell r="A250" t="str">
            <v>Мини-сосиски в тесте "Фрайпики" 1,8кг ВЕС, ТМ Зареченские  ПОКОМ</v>
          </cell>
          <cell r="F250">
            <v>34.302</v>
          </cell>
        </row>
        <row r="251">
          <cell r="A251" t="str">
            <v>Мини-сосиски в тесте "Фрайпики" 3,7кг ВЕС,  ПОКОМ</v>
          </cell>
          <cell r="F251">
            <v>7.4</v>
          </cell>
        </row>
        <row r="252">
          <cell r="A252" t="str">
            <v>Мини-сосиски в тесте "Фрайпики" 3,7кг ВЕС, ТМ Зареченские  ПОКОМ</v>
          </cell>
          <cell r="F252">
            <v>168.70400000000001</v>
          </cell>
        </row>
        <row r="253">
          <cell r="A253" t="str">
            <v>Мусульманская вареная "Просто выгодно"  СПК</v>
          </cell>
          <cell r="D253">
            <v>17</v>
          </cell>
          <cell r="F253">
            <v>17</v>
          </cell>
        </row>
        <row r="254">
          <cell r="A254" t="str">
            <v>Мусульманская п/к "Просто выгодно" термофор.пак.  СПК</v>
          </cell>
          <cell r="D254">
            <v>8.5</v>
          </cell>
          <cell r="F254">
            <v>8.5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6</v>
          </cell>
          <cell r="F255">
            <v>2053</v>
          </cell>
        </row>
        <row r="256">
          <cell r="A256" t="str">
            <v>Наггетсы Нагетосы Сочная курочка ТМ Горячая штучка 0,25 кг зам  ПОКОМ</v>
          </cell>
          <cell r="F256">
            <v>1653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1</v>
          </cell>
          <cell r="F257">
            <v>1886</v>
          </cell>
        </row>
        <row r="258">
          <cell r="A258" t="str">
            <v>Наггетсы с куриным филе и сыром ТМ Вязанка 0,25 кг ПОКОМ</v>
          </cell>
          <cell r="D258">
            <v>1</v>
          </cell>
          <cell r="F258">
            <v>611</v>
          </cell>
        </row>
        <row r="259">
          <cell r="A259" t="str">
            <v>Наггетсы Хрустящие ТМ Зареченские. ВЕС ПОКОМ</v>
          </cell>
          <cell r="F259">
            <v>468.00200000000001</v>
          </cell>
        </row>
        <row r="260">
          <cell r="A260" t="str">
            <v>Оригинальная с перцем с/к  СПК</v>
          </cell>
          <cell r="D260">
            <v>303.60000000000002</v>
          </cell>
          <cell r="F260">
            <v>303.60000000000002</v>
          </cell>
        </row>
        <row r="261">
          <cell r="A261" t="str">
            <v>Оригинальная с перцем с/к "Сибирский стандарт" 560 гр.шт.  СПК</v>
          </cell>
          <cell r="D261">
            <v>1731</v>
          </cell>
          <cell r="F261">
            <v>1764</v>
          </cell>
        </row>
        <row r="262">
          <cell r="A262" t="str">
            <v>Особая вареная  СПК</v>
          </cell>
          <cell r="D262">
            <v>11</v>
          </cell>
          <cell r="F262">
            <v>11</v>
          </cell>
        </row>
        <row r="263">
          <cell r="A263" t="str">
            <v>Пекантино с/в "Эликатессе" 0,10 кг.шт. нарезка (лоток с.ср.защ.атм.)  СПК</v>
          </cell>
          <cell r="D263">
            <v>6</v>
          </cell>
          <cell r="F263">
            <v>6</v>
          </cell>
        </row>
        <row r="264">
          <cell r="A264" t="str">
            <v>Пельмени Grandmeni со сливочным маслом Горячая штучка 0,75 кг ПОКОМ</v>
          </cell>
          <cell r="F264">
            <v>295</v>
          </cell>
        </row>
        <row r="265">
          <cell r="A265" t="str">
            <v>Пельмени Бигбули #МЕГАВКУСИЩЕ с сочной грудинкой 0,43 кг  ПОКОМ</v>
          </cell>
          <cell r="F265">
            <v>77</v>
          </cell>
        </row>
        <row r="266">
          <cell r="A266" t="str">
            <v>Пельмени Бигбули #МЕГАВКУСИЩЕ с сочной грудинкой 0,9 кг  ПОКОМ</v>
          </cell>
          <cell r="F266">
            <v>847</v>
          </cell>
        </row>
        <row r="267">
          <cell r="A267" t="str">
            <v>Пельмени Бигбули с мясом, Горячая штучка 0,43кг  ПОКОМ</v>
          </cell>
          <cell r="F267">
            <v>178</v>
          </cell>
        </row>
        <row r="268">
          <cell r="A268" t="str">
            <v>Пельмени Бигбули с мясом, Горячая штучка 0,9кг  ПОКОМ</v>
          </cell>
          <cell r="D268">
            <v>706</v>
          </cell>
          <cell r="F268">
            <v>1068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4</v>
          </cell>
          <cell r="F269">
            <v>803</v>
          </cell>
        </row>
        <row r="270">
          <cell r="A270" t="str">
            <v>Пельмени Бигбули со сливочным маслом #МЕГАМАСЛИЩЕ Горячая штучка 0,9 кг  ПОКОМ</v>
          </cell>
          <cell r="F270">
            <v>138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F271">
            <v>259</v>
          </cell>
        </row>
        <row r="272">
          <cell r="A272" t="str">
            <v>Пельмени Бульмени с говядиной и свининой Горячая шт. 0,9 кг  ПОКОМ</v>
          </cell>
          <cell r="D272">
            <v>1074</v>
          </cell>
          <cell r="F272">
            <v>2799</v>
          </cell>
        </row>
        <row r="273">
          <cell r="A273" t="str">
            <v>Пельмени Бульмени с говядиной и свининой Горячая штучка 0,43  ПОКОМ</v>
          </cell>
          <cell r="D273">
            <v>2</v>
          </cell>
          <cell r="F273">
            <v>1284</v>
          </cell>
        </row>
        <row r="274">
          <cell r="A274" t="str">
            <v>Пельмени Бульмени с говядиной и свининой Наваристые Горячая штучка ВЕС  ПОКОМ</v>
          </cell>
          <cell r="D274">
            <v>10</v>
          </cell>
          <cell r="F274">
            <v>1291</v>
          </cell>
        </row>
        <row r="275">
          <cell r="A275" t="str">
            <v>Пельмени Бульмени со сливочным маслом Горячая штучка 0,9 кг  ПОКОМ</v>
          </cell>
          <cell r="D275">
            <v>1266</v>
          </cell>
          <cell r="F275">
            <v>3088</v>
          </cell>
        </row>
        <row r="276">
          <cell r="A276" t="str">
            <v>Пельмени Бульмени со сливочным маслом ТМ Горячая шт. 0,43 кг  ПОКОМ</v>
          </cell>
          <cell r="D276">
            <v>2</v>
          </cell>
          <cell r="F276">
            <v>1055</v>
          </cell>
        </row>
        <row r="277">
          <cell r="A277" t="str">
            <v>Пельмени Левантские ТМ Особый рецепт 0,8 кг  ПОКОМ</v>
          </cell>
          <cell r="F277">
            <v>12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F278">
            <v>174</v>
          </cell>
        </row>
        <row r="279">
          <cell r="A279" t="str">
            <v>Пельмени Мясорубские ТМ Стародворье фоупак равиоли 0,7 кг  ПОКОМ</v>
          </cell>
          <cell r="F279">
            <v>1172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2</v>
          </cell>
          <cell r="F280">
            <v>214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15</v>
          </cell>
          <cell r="F281">
            <v>450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F282">
            <v>670</v>
          </cell>
        </row>
        <row r="283">
          <cell r="A283" t="str">
            <v>Пельмени Сочные сфера 0,9 кг ТМ Стародворье ПОКОМ</v>
          </cell>
          <cell r="F283">
            <v>219</v>
          </cell>
        </row>
        <row r="284">
          <cell r="A284" t="str">
            <v>Плавленый Сыр 45% "С ветчиной" СТМ "ПапаМожет" 180гр  ОСТАНКИНО</v>
          </cell>
          <cell r="D284">
            <v>19</v>
          </cell>
          <cell r="F284">
            <v>19</v>
          </cell>
        </row>
        <row r="285">
          <cell r="A285" t="str">
            <v>Плавленый Сыр 45% "С грибами" СТМ "ПапаМожет 180гр  ОСТАНКИНО</v>
          </cell>
          <cell r="D285">
            <v>14</v>
          </cell>
          <cell r="F285">
            <v>14</v>
          </cell>
        </row>
        <row r="286">
          <cell r="A286" t="str">
            <v>По-Австрийски с/к 260 гр.шт. "Высокий вкус"  СПК</v>
          </cell>
          <cell r="D286">
            <v>84</v>
          </cell>
          <cell r="F286">
            <v>84</v>
          </cell>
        </row>
        <row r="287">
          <cell r="A287" t="str">
            <v>Покровская вареная 0,47 кг шт.  СПК</v>
          </cell>
          <cell r="D287">
            <v>28</v>
          </cell>
          <cell r="F287">
            <v>28</v>
          </cell>
        </row>
        <row r="288">
          <cell r="A288" t="str">
            <v>Продукт колбасный с сыром копченый Коровино 400 гр  ОСТАНКИНО</v>
          </cell>
          <cell r="D288">
            <v>31</v>
          </cell>
          <cell r="F288">
            <v>31</v>
          </cell>
        </row>
        <row r="289">
          <cell r="A289" t="str">
            <v>Салями Трюфель с/в "Эликатессе" 0,16 кг.шт.  СПК</v>
          </cell>
          <cell r="D289">
            <v>53</v>
          </cell>
          <cell r="F289">
            <v>53</v>
          </cell>
        </row>
        <row r="290">
          <cell r="A290" t="str">
            <v>Салями Финская с/к 235 гр.шт. "Высокий вкус"  СПК</v>
          </cell>
          <cell r="D290">
            <v>37</v>
          </cell>
          <cell r="F290">
            <v>37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131</v>
          </cell>
          <cell r="F291">
            <v>131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105</v>
          </cell>
          <cell r="F292">
            <v>105</v>
          </cell>
        </row>
        <row r="293">
          <cell r="A293" t="str">
            <v>Сардельки из свинины (черева) ( в ср.защ.атм) "Высокий вкус"  СПК</v>
          </cell>
          <cell r="D293">
            <v>9</v>
          </cell>
          <cell r="F293">
            <v>9</v>
          </cell>
        </row>
        <row r="294">
          <cell r="A294" t="str">
            <v>Семейная с чесночком вареная (СПК+СКМ)  СПК</v>
          </cell>
          <cell r="D294">
            <v>200</v>
          </cell>
          <cell r="F294">
            <v>200</v>
          </cell>
        </row>
        <row r="295">
          <cell r="A295" t="str">
            <v>Семейная с чесночком Экстра вареная  СПК</v>
          </cell>
          <cell r="D295">
            <v>38.700000000000003</v>
          </cell>
          <cell r="F295">
            <v>38.700000000000003</v>
          </cell>
        </row>
        <row r="296">
          <cell r="A296" t="str">
            <v>Семейная с чесночком Экстра вареная 0,5 кг.шт.  СПК</v>
          </cell>
          <cell r="D296">
            <v>5</v>
          </cell>
          <cell r="F296">
            <v>5</v>
          </cell>
        </row>
        <row r="297">
          <cell r="A297" t="str">
            <v>Сервелат мелкозернистый в/к 0,5 кг.шт. термоус.пак. "Высокий вкус"  СПК</v>
          </cell>
          <cell r="D297">
            <v>15</v>
          </cell>
          <cell r="F297">
            <v>15</v>
          </cell>
        </row>
        <row r="298">
          <cell r="A298" t="str">
            <v>Сервелат Финский в/к 0,38 кг.шт. термофор.пак.  СПК</v>
          </cell>
          <cell r="D298">
            <v>19</v>
          </cell>
          <cell r="F298">
            <v>19</v>
          </cell>
        </row>
        <row r="299">
          <cell r="A299" t="str">
            <v>Сервелат Фирменный в/к 0,10 кг.шт. нарезка (лоток с ср.защ.атм.)  СПК</v>
          </cell>
          <cell r="D299">
            <v>144</v>
          </cell>
          <cell r="F299">
            <v>144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71</v>
          </cell>
          <cell r="F300">
            <v>71</v>
          </cell>
        </row>
        <row r="301">
          <cell r="A301" t="str">
            <v>Сибирская особая с/к 0,235 кг шт.  СПК</v>
          </cell>
          <cell r="D301">
            <v>390</v>
          </cell>
          <cell r="F301">
            <v>390</v>
          </cell>
        </row>
        <row r="302">
          <cell r="A302" t="str">
            <v>Славянская п/к 0,38 кг шт.термофор.пак.  СПК</v>
          </cell>
          <cell r="D302">
            <v>14</v>
          </cell>
          <cell r="F302">
            <v>14</v>
          </cell>
        </row>
        <row r="303">
          <cell r="A303" t="str">
            <v>Смак-мени с картофелем и сочной грудинкой ТМ Зареченские ПОКОМ</v>
          </cell>
          <cell r="F303">
            <v>86</v>
          </cell>
        </row>
        <row r="304">
          <cell r="A304" t="str">
            <v>Смак-мени с мясом ТМ Зареченские ПОКОМ</v>
          </cell>
          <cell r="F304">
            <v>126</v>
          </cell>
        </row>
        <row r="305">
          <cell r="A305" t="str">
            <v>Смаколадьи с яблоком и грушей ТМ Зареченские,0,9 кг ПОКОМ</v>
          </cell>
          <cell r="F305">
            <v>39</v>
          </cell>
        </row>
        <row r="306">
          <cell r="A306" t="str">
            <v>Сосиски "Баварские" 0,36 кг.шт. вак.упак.  СПК</v>
          </cell>
          <cell r="D306">
            <v>18</v>
          </cell>
          <cell r="F306">
            <v>18</v>
          </cell>
        </row>
        <row r="307">
          <cell r="A307" t="str">
            <v>Сосиски "БОЛЬШАЯ сосиска" "Сибирский стандарт" (лоток с ср.защ.атм.)  СПК</v>
          </cell>
          <cell r="D307">
            <v>102</v>
          </cell>
          <cell r="F307">
            <v>102</v>
          </cell>
        </row>
        <row r="308">
          <cell r="A308" t="str">
            <v>Сосиски "Молочные" 0,36 кг.шт. вак.упак.  СПК</v>
          </cell>
          <cell r="D308">
            <v>25</v>
          </cell>
          <cell r="F308">
            <v>25</v>
          </cell>
        </row>
        <row r="309">
          <cell r="A309" t="str">
            <v>Сосиски Мусульманские "Просто выгодно" (в ср.защ.атм.)  СПК</v>
          </cell>
          <cell r="D309">
            <v>31</v>
          </cell>
          <cell r="F309">
            <v>31</v>
          </cell>
        </row>
        <row r="310">
          <cell r="A310" t="str">
            <v>Сосиски Хот-дог ВЕС (лоток с ср.защ.атм.)   СПК</v>
          </cell>
          <cell r="D310">
            <v>7</v>
          </cell>
          <cell r="F310">
            <v>7</v>
          </cell>
        </row>
        <row r="311">
          <cell r="A311" t="str">
            <v>Сочный мегачебурек ТМ Зареченские ВЕС ПОКОМ</v>
          </cell>
          <cell r="F311">
            <v>46.44</v>
          </cell>
        </row>
        <row r="312">
          <cell r="A312" t="str">
            <v>Сыр "Пармезан" 40% колотый 100 гр  ОСТАНКИНО</v>
          </cell>
          <cell r="D312">
            <v>12</v>
          </cell>
          <cell r="F312">
            <v>12</v>
          </cell>
        </row>
        <row r="313">
          <cell r="A313" t="str">
            <v>Сыр "Пармезан" 40% кусок 180 гр  ОСТАНКИНО</v>
          </cell>
          <cell r="D313">
            <v>96</v>
          </cell>
          <cell r="F313">
            <v>96</v>
          </cell>
        </row>
        <row r="314">
          <cell r="A314" t="str">
            <v>Сыр Боккончини копченый 40% 100 гр.  ОСТАНКИНО</v>
          </cell>
          <cell r="D314">
            <v>32</v>
          </cell>
          <cell r="F314">
            <v>32</v>
          </cell>
        </row>
        <row r="315">
          <cell r="A315" t="str">
            <v>Сыр Гауда 45% тм Папа Может, нарезанные ломтики 125г (МИНИ)  Останкино</v>
          </cell>
          <cell r="D315">
            <v>13</v>
          </cell>
          <cell r="F315">
            <v>13</v>
          </cell>
        </row>
        <row r="316">
          <cell r="A316" t="str">
            <v>Сыр колбасный копченый Папа Может 400 гр  ОСТАНКИНО</v>
          </cell>
          <cell r="D316">
            <v>16</v>
          </cell>
          <cell r="F316">
            <v>16</v>
          </cell>
        </row>
        <row r="317">
          <cell r="A317" t="str">
            <v>Сыр Останкино "Алтайский Gold" 50% вес  ОСТАНКИНО</v>
          </cell>
          <cell r="D317">
            <v>2.9</v>
          </cell>
          <cell r="F317">
            <v>2.9</v>
          </cell>
        </row>
        <row r="318">
          <cell r="A318" t="str">
            <v>Сыр ПАПА МОЖЕТ "Гауда Голд" 45% 180 г  ОСТАНКИНО</v>
          </cell>
          <cell r="D318">
            <v>182</v>
          </cell>
          <cell r="F318">
            <v>182</v>
          </cell>
        </row>
        <row r="319">
          <cell r="A319" t="str">
            <v>Сыр Папа Может "Гауда Голд", 45% брусок ВЕС ОСТАНКИНО</v>
          </cell>
          <cell r="D319">
            <v>2.5</v>
          </cell>
          <cell r="F319">
            <v>2.5</v>
          </cell>
        </row>
        <row r="320">
          <cell r="A320" t="str">
            <v>Сыр ПАПА МОЖЕТ "Голландский традиционный" 45% 180 г  ОСТАНКИНО</v>
          </cell>
          <cell r="D320">
            <v>265</v>
          </cell>
          <cell r="F320">
            <v>265</v>
          </cell>
        </row>
        <row r="321">
          <cell r="A321" t="str">
            <v>Сыр Папа Может "Голландский традиционный", 45% брусок ВЕС ОСТАНКИНО</v>
          </cell>
          <cell r="D321">
            <v>6</v>
          </cell>
          <cell r="F321">
            <v>6</v>
          </cell>
        </row>
        <row r="322">
          <cell r="A322" t="str">
            <v>Сыр Папа Может "Пошехонский" 45% вес (= 3 кг)  ОСТАНКИНО</v>
          </cell>
          <cell r="D322">
            <v>12</v>
          </cell>
          <cell r="F322">
            <v>12</v>
          </cell>
        </row>
        <row r="323">
          <cell r="A323" t="str">
            <v>Сыр ПАПА МОЖЕТ "Тильзитер" 45% 180 г  ОСТАНКИНО</v>
          </cell>
          <cell r="D323">
            <v>24</v>
          </cell>
          <cell r="F323">
            <v>24</v>
          </cell>
        </row>
        <row r="324">
          <cell r="A324" t="str">
            <v>Сыр Папа Может Гауда  45% 200гр     Останкино</v>
          </cell>
          <cell r="D324">
            <v>106</v>
          </cell>
          <cell r="F324">
            <v>106</v>
          </cell>
        </row>
        <row r="325">
          <cell r="A325" t="str">
            <v>Сыр Папа Может Гауда  45% вес     Останкино</v>
          </cell>
          <cell r="D325">
            <v>6</v>
          </cell>
          <cell r="F325">
            <v>6</v>
          </cell>
        </row>
        <row r="326">
          <cell r="A326" t="str">
            <v>Сыр Папа Может Голландский  45% 200гр     Останкино</v>
          </cell>
          <cell r="D326">
            <v>186</v>
          </cell>
          <cell r="F326">
            <v>186</v>
          </cell>
        </row>
        <row r="327">
          <cell r="A327" t="str">
            <v>Сыр Папа Может Голландский  45% вес      Останкино</v>
          </cell>
          <cell r="D327">
            <v>24</v>
          </cell>
          <cell r="F327">
            <v>24</v>
          </cell>
        </row>
        <row r="328">
          <cell r="A328" t="str">
            <v>Сыр Папа Может Голландский 45%, нарез, 125г (9 шт)  Останкино</v>
          </cell>
          <cell r="D328">
            <v>105</v>
          </cell>
          <cell r="F328">
            <v>105</v>
          </cell>
        </row>
        <row r="329">
          <cell r="A329" t="str">
            <v>Сыр Папа Может Министерский 45% 200г  Останкино</v>
          </cell>
          <cell r="D329">
            <v>105</v>
          </cell>
          <cell r="F329">
            <v>105</v>
          </cell>
        </row>
        <row r="330">
          <cell r="A330" t="str">
            <v>Сыр Папа Может Папин Завтрак 50% 200г  Останкино</v>
          </cell>
          <cell r="D330">
            <v>2</v>
          </cell>
          <cell r="F330">
            <v>2</v>
          </cell>
        </row>
        <row r="331">
          <cell r="A331" t="str">
            <v>Сыр Папа Может Российский  50% 200гр    Останкино</v>
          </cell>
          <cell r="D331">
            <v>788</v>
          </cell>
          <cell r="F331">
            <v>788</v>
          </cell>
        </row>
        <row r="332">
          <cell r="A332" t="str">
            <v>Сыр Папа Может Российский  50% вес    Останкино</v>
          </cell>
          <cell r="D332">
            <v>15</v>
          </cell>
          <cell r="F332">
            <v>15</v>
          </cell>
        </row>
        <row r="333">
          <cell r="A333" t="str">
            <v>Сыр Папа Может Российский 50%, нарезка 125г  Останкино</v>
          </cell>
          <cell r="D333">
            <v>93</v>
          </cell>
          <cell r="F333">
            <v>93</v>
          </cell>
        </row>
        <row r="334">
          <cell r="A334" t="str">
            <v>Сыр Папа Может Сливочный со вкусом.топл.молока 50% вес (=3,5кг)  Останкино</v>
          </cell>
          <cell r="D334">
            <v>86.5</v>
          </cell>
          <cell r="F334">
            <v>86.5</v>
          </cell>
        </row>
        <row r="335">
          <cell r="A335" t="str">
            <v>Сыр Папа Может Тильзитер   45% 200гр     Останкино</v>
          </cell>
          <cell r="D335">
            <v>361</v>
          </cell>
          <cell r="F335">
            <v>361</v>
          </cell>
        </row>
        <row r="336">
          <cell r="A336" t="str">
            <v>Сыр Папа Может Тильзитер   45% вес      Останкино</v>
          </cell>
          <cell r="D336">
            <v>28</v>
          </cell>
          <cell r="F336">
            <v>28</v>
          </cell>
        </row>
        <row r="337">
          <cell r="A337" t="str">
            <v>Сыр Плавл. Сливочный 55% 190гр  Останкино</v>
          </cell>
          <cell r="D337">
            <v>43</v>
          </cell>
          <cell r="F337">
            <v>43</v>
          </cell>
        </row>
        <row r="338">
          <cell r="A338" t="str">
            <v>Сыр полутвердый "Российский", ВЕС брус, с массовой долей жира 50%  ОСТАНКИНО</v>
          </cell>
          <cell r="D338">
            <v>61</v>
          </cell>
          <cell r="F338">
            <v>61</v>
          </cell>
        </row>
        <row r="339">
          <cell r="A339" t="str">
            <v>Сыр рассольный жирный Чечил 45% 100 гр  ОСТАНКИНО</v>
          </cell>
          <cell r="D339">
            <v>80</v>
          </cell>
          <cell r="F339">
            <v>80</v>
          </cell>
        </row>
        <row r="340">
          <cell r="A340" t="str">
            <v>Сыр рассольный жирный Чечил копченый 45% 100 гр  ОСТАНКИНО</v>
          </cell>
          <cell r="D340">
            <v>78</v>
          </cell>
          <cell r="F340">
            <v>78</v>
          </cell>
        </row>
        <row r="341">
          <cell r="A341" t="str">
            <v>Сыр Скаморца свежий 40% 100 гр.  ОСТАНКИНО</v>
          </cell>
          <cell r="D341">
            <v>38</v>
          </cell>
          <cell r="F341">
            <v>38</v>
          </cell>
        </row>
        <row r="342">
          <cell r="A342" t="str">
            <v>Сыр творожный с зеленью 60% Папа может 140 гр.  ОСТАНКИНО</v>
          </cell>
          <cell r="D342">
            <v>27</v>
          </cell>
          <cell r="F342">
            <v>27</v>
          </cell>
        </row>
        <row r="343">
          <cell r="A343" t="str">
            <v>Сыч/Прод Коровино Российский 50% 200г СЗМЖ  ОСТАНКИНО</v>
          </cell>
          <cell r="D343">
            <v>164</v>
          </cell>
          <cell r="F343">
            <v>164</v>
          </cell>
        </row>
        <row r="344">
          <cell r="A344" t="str">
            <v>Сыч/Прод Коровино Российский Оригин 50% ВЕС (5 кг)  ОСТАНКИНО</v>
          </cell>
          <cell r="D344">
            <v>265.5</v>
          </cell>
          <cell r="F344">
            <v>265.5</v>
          </cell>
        </row>
        <row r="345">
          <cell r="A345" t="str">
            <v>Сыч/Прод Коровино Тильзитер 50% 200г СЗМЖ  ОСТАНКИНО</v>
          </cell>
          <cell r="D345">
            <v>115</v>
          </cell>
          <cell r="F345">
            <v>115</v>
          </cell>
        </row>
        <row r="346">
          <cell r="A346" t="str">
            <v>Сыч/Прод Коровино Тильзитер Оригин 50% ВЕС (5 кг брус) СЗМЖ  ОСТАНКИНО</v>
          </cell>
          <cell r="D346">
            <v>86</v>
          </cell>
          <cell r="F346">
            <v>86</v>
          </cell>
        </row>
        <row r="347">
          <cell r="A347" t="str">
            <v>Сыч/Прод Коровино Тильзитер Оригин 50% ВЕС НОВАЯ (5 кг брус) СЗМЖ  ОСТАНКИНО</v>
          </cell>
          <cell r="D347">
            <v>5</v>
          </cell>
          <cell r="F347">
            <v>5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24</v>
          </cell>
          <cell r="F348">
            <v>24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210</v>
          </cell>
          <cell r="F349">
            <v>210</v>
          </cell>
        </row>
        <row r="350">
          <cell r="A350" t="str">
            <v>Торо Неро с/в "Эликатессе" 140 гр.шт.  СПК</v>
          </cell>
          <cell r="D350">
            <v>54</v>
          </cell>
          <cell r="F350">
            <v>54</v>
          </cell>
        </row>
        <row r="351">
          <cell r="A351" t="str">
            <v>Уши свиные копченые к пиву 0,15кг нар. д/ф шт.  СПК</v>
          </cell>
          <cell r="D351">
            <v>36</v>
          </cell>
          <cell r="F351">
            <v>36</v>
          </cell>
        </row>
        <row r="352">
          <cell r="A352" t="str">
            <v>Фестивальная пора с/к 100 гр.шт.нар. (лоток с ср.защ.атм.)  СПК</v>
          </cell>
          <cell r="D352">
            <v>186</v>
          </cell>
          <cell r="F352">
            <v>186</v>
          </cell>
        </row>
        <row r="353">
          <cell r="A353" t="str">
            <v>Фестивальная пора с/к 235 гр.шт.  СПК</v>
          </cell>
          <cell r="D353">
            <v>487</v>
          </cell>
          <cell r="F353">
            <v>487</v>
          </cell>
        </row>
        <row r="354">
          <cell r="A354" t="str">
            <v>Фестивальная с/к ВЕС   СПК</v>
          </cell>
          <cell r="D354">
            <v>37.5</v>
          </cell>
          <cell r="F354">
            <v>37.5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18</v>
          </cell>
        </row>
        <row r="356">
          <cell r="A356" t="str">
            <v>Фуэт с/в "Эликатессе" 160 гр.шт.  СПК</v>
          </cell>
          <cell r="D356">
            <v>87</v>
          </cell>
          <cell r="F356">
            <v>87</v>
          </cell>
        </row>
        <row r="357">
          <cell r="A357" t="str">
            <v>Хинкали Классические ТМ Зареченские ВЕС ПОКОМ</v>
          </cell>
          <cell r="D357">
            <v>15</v>
          </cell>
          <cell r="F357">
            <v>120</v>
          </cell>
        </row>
        <row r="358">
          <cell r="A358" t="str">
            <v>Хотстеры ТМ Горячая штучка ТС Хотстеры 0,25 кг зам  ПОКОМ</v>
          </cell>
          <cell r="D358">
            <v>610</v>
          </cell>
          <cell r="F358">
            <v>2058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7</v>
          </cell>
          <cell r="F359">
            <v>357</v>
          </cell>
        </row>
        <row r="360">
          <cell r="A360" t="str">
            <v>Хрустящие крылышки ТМ Горячая штучка 0,3 кг зам  ПОКОМ</v>
          </cell>
          <cell r="D360">
            <v>2</v>
          </cell>
          <cell r="F360">
            <v>414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9</v>
          </cell>
        </row>
        <row r="362">
          <cell r="A362" t="str">
            <v>Чебупай сочное яблоко ТМ Горячая штучка 0,2 кг зам.  ПОКОМ</v>
          </cell>
          <cell r="F362">
            <v>203</v>
          </cell>
        </row>
        <row r="363">
          <cell r="A363" t="str">
            <v>Чебупай спелая вишня ТМ Горячая штучка 0,2 кг зам.  ПОКОМ</v>
          </cell>
          <cell r="F363">
            <v>255</v>
          </cell>
        </row>
        <row r="364">
          <cell r="A364" t="str">
            <v>Чебупели Курочка гриль ТМ Горячая штучка, 0,3 кг зам  ПОКОМ</v>
          </cell>
          <cell r="D364">
            <v>2</v>
          </cell>
          <cell r="F364">
            <v>109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945</v>
          </cell>
          <cell r="F365">
            <v>3096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1240</v>
          </cell>
          <cell r="F366">
            <v>2983</v>
          </cell>
        </row>
        <row r="367">
          <cell r="A367" t="str">
            <v>Чебуреки с мясом, грибами и картофелем. ВЕС ТМ Зареченские ВЕС  ПОКОМ</v>
          </cell>
          <cell r="F367">
            <v>1.7</v>
          </cell>
        </row>
        <row r="368">
          <cell r="A368" t="str">
            <v>Чебуреки сочные ВЕС ТМ Зареченские  ПОКОМ</v>
          </cell>
          <cell r="F368">
            <v>404.803</v>
          </cell>
        </row>
        <row r="369">
          <cell r="A369" t="str">
            <v>Чебуреки сочные, ВЕС, куриные жарен. зам  ПОКОМ</v>
          </cell>
          <cell r="F369">
            <v>5.0010000000000003</v>
          </cell>
        </row>
        <row r="370">
          <cell r="A370" t="str">
            <v>Чоризо с/к "Эликатессе" 0,20 кг.шт.  СПК</v>
          </cell>
          <cell r="D370">
            <v>9</v>
          </cell>
          <cell r="F370">
            <v>9</v>
          </cell>
        </row>
        <row r="371">
          <cell r="A371" t="str">
            <v>Шпикачки Русские (черева) (в ср.защ.атм.) "Высокий вкус"  СПК</v>
          </cell>
          <cell r="D371">
            <v>98</v>
          </cell>
          <cell r="F371">
            <v>98</v>
          </cell>
        </row>
        <row r="372">
          <cell r="A372" t="str">
            <v>Эликапреза с/в "Эликатессе" 0,10 кг.шт. нарезка (лоток с ср.защ.атм.)  СПК</v>
          </cell>
          <cell r="D372">
            <v>61</v>
          </cell>
          <cell r="F372">
            <v>61</v>
          </cell>
        </row>
        <row r="373">
          <cell r="A373" t="str">
            <v>Юбилейная с/к 0,10 кг.шт. нарезка (лоток с ср.защ.атм.)  СПК</v>
          </cell>
          <cell r="D373">
            <v>40</v>
          </cell>
          <cell r="F373">
            <v>40</v>
          </cell>
        </row>
        <row r="374">
          <cell r="A374" t="str">
            <v>Юбилейная с/к 0,235 кг.шт.  СПК</v>
          </cell>
          <cell r="D374">
            <v>650.20000000000005</v>
          </cell>
          <cell r="F374">
            <v>650.20000000000005</v>
          </cell>
        </row>
        <row r="375">
          <cell r="A375" t="str">
            <v>Итого</v>
          </cell>
          <cell r="D375">
            <v>102131.38099999999</v>
          </cell>
          <cell r="F375">
            <v>265593.83399999997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22.03.2024 - 22.03.2024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91.629000000000005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85.05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288.79399999999998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23.507999999999999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773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185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196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97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146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74.680000000000007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1149.0899999999999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45.134999999999998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88.888000000000005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34.020000000000003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2062.875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10.56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79.2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551.78899999999999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640.34100000000001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40.526000000000003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36.08</v>
          </cell>
        </row>
        <row r="41">
          <cell r="A41" t="str">
            <v xml:space="preserve"> 240  Колбаса Салями охотничья, ВЕС. ПОКОМ</v>
          </cell>
          <cell r="D41">
            <v>2.25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96.138000000000005</v>
          </cell>
        </row>
        <row r="43">
          <cell r="A43" t="str">
            <v xml:space="preserve"> 243  Колбаса Сервелат Зернистый, ВЕС.  ПОКОМ</v>
          </cell>
          <cell r="D43">
            <v>8.0299999999999994</v>
          </cell>
        </row>
        <row r="44">
          <cell r="A44" t="str">
            <v xml:space="preserve"> 247  Сардельки Нежные, ВЕС.  ПОКОМ</v>
          </cell>
          <cell r="D44">
            <v>28.38</v>
          </cell>
        </row>
        <row r="45">
          <cell r="A45" t="str">
            <v xml:space="preserve"> 248  Сардельки Сочные ТМ Особый рецепт,   ПОКОМ</v>
          </cell>
          <cell r="D45">
            <v>17.64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276.70800000000003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26.03</v>
          </cell>
        </row>
        <row r="49">
          <cell r="A49" t="str">
            <v xml:space="preserve"> 263  Шпикачки Стародворские, ВЕС.  ПОКОМ</v>
          </cell>
          <cell r="D49">
            <v>33.119999999999997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43.615000000000002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27.69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37.630000000000003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211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579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992</v>
          </cell>
        </row>
        <row r="56">
          <cell r="A56" t="str">
            <v xml:space="preserve"> 283  Сосиски Сочинки, ВЕС, ТМ Стародворье ПОКОМ</v>
          </cell>
          <cell r="D56">
            <v>52.65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41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13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194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51.48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411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653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17.16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12.154999999999999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159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281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150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28.202999999999999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142.04300000000001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460.78399999999999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573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449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213</v>
          </cell>
        </row>
        <row r="75">
          <cell r="A75" t="str">
            <v xml:space="preserve"> 328  Сардельки Сочинки Стародворье ТМ  0,4 кг ПОКОМ</v>
          </cell>
          <cell r="D75">
            <v>45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42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189.50399999999999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30</v>
          </cell>
        </row>
        <row r="79">
          <cell r="A79" t="str">
            <v xml:space="preserve"> 335  Колбаса Сливушка ТМ Вязанка. ВЕС.  ПОКОМ </v>
          </cell>
          <cell r="D79">
            <v>17.614999999999998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575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325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76.14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49.41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106.11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74.52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6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23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39.479999999999997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-1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1.35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61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365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117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123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104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89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660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1843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20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21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108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126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95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28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51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27.55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49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151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15.95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5.8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23.2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215</v>
          </cell>
        </row>
        <row r="115">
          <cell r="A115" t="str">
            <v>3215 ВЕТЧ.МЯСНАЯ Папа может п/о 0.4кг 8шт.    ОСТАНКИНО</v>
          </cell>
          <cell r="D115">
            <v>18</v>
          </cell>
        </row>
        <row r="116">
          <cell r="A116" t="str">
            <v>3297 СЫТНЫЕ Папа может сар б/о мгс 1*3 СНГ  ОСТАНКИНО</v>
          </cell>
          <cell r="D116">
            <v>35.399000000000001</v>
          </cell>
        </row>
        <row r="117">
          <cell r="A117" t="str">
            <v>3812 СОЧНЫЕ сос п/о мгс 2*2  ОСТАНКИНО</v>
          </cell>
          <cell r="D117">
            <v>315.34199999999998</v>
          </cell>
        </row>
        <row r="118">
          <cell r="A118" t="str">
            <v>4063 МЯСНАЯ Папа может вар п/о_Л   ОСТАНКИНО</v>
          </cell>
          <cell r="D118">
            <v>330.83</v>
          </cell>
        </row>
        <row r="119">
          <cell r="A119" t="str">
            <v>4117 ЭКСТРА Папа может с/к в/у_Л   ОСТАНКИНО</v>
          </cell>
          <cell r="D119">
            <v>4.9710000000000001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25.645</v>
          </cell>
        </row>
        <row r="121">
          <cell r="A121" t="str">
            <v>4813 ФИЛЕЙНАЯ Папа может вар п/о_Л   ОСТАНКИНО</v>
          </cell>
          <cell r="D121">
            <v>90.165999999999997</v>
          </cell>
        </row>
        <row r="122">
          <cell r="A122" t="str">
            <v>4993 САЛЯМИ ИТАЛЬЯНСКАЯ с/к в/у 1/250*8_120c ОСТАНКИНО</v>
          </cell>
          <cell r="D122">
            <v>75</v>
          </cell>
        </row>
        <row r="123">
          <cell r="A123" t="str">
            <v>5246 ДОКТОРСКАЯ ПРЕМИУМ вар б/о мгс_30с ОСТАНКИНО</v>
          </cell>
          <cell r="D123">
            <v>1.48</v>
          </cell>
        </row>
        <row r="124">
          <cell r="A124" t="str">
            <v>5247 РУССКАЯ ПРЕМИУМ вар б/о мгс_30с ОСТАНКИНО</v>
          </cell>
          <cell r="D124">
            <v>1.4950000000000001</v>
          </cell>
        </row>
        <row r="125">
          <cell r="A125" t="str">
            <v>5336 ОСОБАЯ вар п/о  ОСТАНКИНО</v>
          </cell>
          <cell r="D125">
            <v>65.480999999999995</v>
          </cell>
        </row>
        <row r="126">
          <cell r="A126" t="str">
            <v>5337 ОСОБАЯ СО ШПИКОМ вар п/о  ОСТАНКИНО</v>
          </cell>
          <cell r="D126">
            <v>13.61</v>
          </cell>
        </row>
        <row r="127">
          <cell r="A127" t="str">
            <v>5341 СЕРВЕЛАТ ОХОТНИЧИЙ в/к в/у  ОСТАНКИНО</v>
          </cell>
          <cell r="D127">
            <v>72.442999999999998</v>
          </cell>
        </row>
        <row r="128">
          <cell r="A128" t="str">
            <v>5483 ЭКСТРА Папа может с/к в/у 1/250 8шт.   ОСТАНКИНО</v>
          </cell>
          <cell r="D128">
            <v>180</v>
          </cell>
        </row>
        <row r="129">
          <cell r="A129" t="str">
            <v>5544 Сервелат Финский в/к в/у_45с НОВАЯ ОСТАНКИНО</v>
          </cell>
          <cell r="D129">
            <v>139.267</v>
          </cell>
        </row>
        <row r="130">
          <cell r="A130" t="str">
            <v>5682 САЛЯМИ МЕЛКОЗЕРНЕНАЯ с/к в/у 1/120_60с   ОСТАНКИНО</v>
          </cell>
          <cell r="D130">
            <v>386</v>
          </cell>
        </row>
        <row r="131">
          <cell r="A131" t="str">
            <v>5706 АРОМАТНАЯ Папа может с/к в/у 1/250 8шт.  ОСТАНКИНО</v>
          </cell>
          <cell r="D131">
            <v>144</v>
          </cell>
        </row>
        <row r="132">
          <cell r="A132" t="str">
            <v>5708 ПОСОЛЬСКАЯ Папа может с/к в/у ОСТАНКИНО</v>
          </cell>
          <cell r="D132">
            <v>5.585</v>
          </cell>
        </row>
        <row r="133">
          <cell r="A133" t="str">
            <v>5820 СЛИВОЧНЫЕ Папа может сос п/о мгс 2*2_45с   ОСТАНКИНО</v>
          </cell>
          <cell r="D133">
            <v>26.873999999999999</v>
          </cell>
        </row>
        <row r="134">
          <cell r="A134" t="str">
            <v>5851 ЭКСТРА Папа может вар п/о   ОСТАНКИНО</v>
          </cell>
          <cell r="D134">
            <v>56.850999999999999</v>
          </cell>
        </row>
        <row r="135">
          <cell r="A135" t="str">
            <v>5931 ОХОТНИЧЬЯ Папа может с/к в/у 1/220 8шт.   ОСТАНКИНО</v>
          </cell>
          <cell r="D135">
            <v>170</v>
          </cell>
        </row>
        <row r="136">
          <cell r="A136" t="str">
            <v>5976 МОЛОЧНЫЕ ТРАДИЦ. сос п/о в/у 1/350_45с  ОСТАНКИНО</v>
          </cell>
          <cell r="D136">
            <v>210</v>
          </cell>
        </row>
        <row r="137">
          <cell r="A137" t="str">
            <v>5981 МОЛОЧНЫЕ ТРАДИЦ. сос п/о мгс 1*6_45с   ОСТАНКИНО</v>
          </cell>
          <cell r="D137">
            <v>40.857999999999997</v>
          </cell>
        </row>
        <row r="138">
          <cell r="A138" t="str">
            <v>5982 МОЛОЧНЫЕ ТРАДИЦ. сос п/о мгс 0,6кг_СНГ  ОСТАНКИНО</v>
          </cell>
          <cell r="D138">
            <v>49</v>
          </cell>
        </row>
        <row r="139">
          <cell r="A139" t="str">
            <v>6041 МОЛОЧНЫЕ К ЗАВТРАКУ сос п/о мгс 1*3  ОСТАНКИНО</v>
          </cell>
          <cell r="D139">
            <v>49.643000000000001</v>
          </cell>
        </row>
        <row r="140">
          <cell r="A140" t="str">
            <v>6042 МОЛОЧНЫЕ К ЗАВТРАКУ сос п/о в/у 0.4кг   ОСТАНКИНО</v>
          </cell>
          <cell r="D140">
            <v>187</v>
          </cell>
        </row>
        <row r="141">
          <cell r="A141" t="str">
            <v>6113 СОЧНЫЕ сос п/о мгс 1*6_Ашан  ОСТАНКИНО</v>
          </cell>
          <cell r="D141">
            <v>254.22200000000001</v>
          </cell>
        </row>
        <row r="142">
          <cell r="A142" t="str">
            <v>6123 МОЛОЧНЫЕ КЛАССИЧЕСКИЕ ПМ сос п/о мгс 2*4   ОСТАНКИНО</v>
          </cell>
          <cell r="D142">
            <v>117.895</v>
          </cell>
        </row>
        <row r="143">
          <cell r="A143" t="str">
            <v>6213 СЕРВЕЛАТ ФИНСКИЙ СН в/к в/у 0.35кг 8шт.  ОСТАНКИНО</v>
          </cell>
          <cell r="D143">
            <v>10</v>
          </cell>
        </row>
        <row r="144">
          <cell r="A144" t="str">
            <v>6215 СЕРВЕЛАТ ОРЕХОВЫЙ СН в/к в/у 0.35кг 8шт  ОСТАНКИНО</v>
          </cell>
          <cell r="D144">
            <v>8</v>
          </cell>
        </row>
        <row r="145">
          <cell r="A145" t="str">
            <v>6221 НЕАПОЛИТАНСКИЙ ДУЭТ с/к с/н мгс 1/90  ОСТАНКИНО</v>
          </cell>
          <cell r="D145">
            <v>57</v>
          </cell>
        </row>
        <row r="146">
          <cell r="A146" t="str">
            <v>6228 МЯСНОЕ АССОРТИ к/з с/н мгс 1/90 10шт.  ОСТАНКИНО</v>
          </cell>
          <cell r="D146">
            <v>94</v>
          </cell>
        </row>
        <row r="147">
          <cell r="A147" t="str">
            <v>6241 ХОТ-ДОГ Папа может сос п/о мгс 0.38кг  ОСТАНКИНО</v>
          </cell>
          <cell r="D147">
            <v>9</v>
          </cell>
        </row>
        <row r="148">
          <cell r="A148" t="str">
            <v>6247 ДОМАШНЯЯ Папа может вар п/о 0,4кг 8шт.  ОСТАНКИНО</v>
          </cell>
          <cell r="D148">
            <v>41</v>
          </cell>
        </row>
        <row r="149">
          <cell r="A149" t="str">
            <v>6268 ГОВЯЖЬЯ Папа может вар п/о 0,4кг 8 шт.  ОСТАНКИНО</v>
          </cell>
          <cell r="D149">
            <v>68</v>
          </cell>
        </row>
        <row r="150">
          <cell r="A150" t="str">
            <v>6281 СВИНИНА ДЕЛИКАТ. к/в мл/к в/у 0.3кг 45с  ОСТАНКИНО</v>
          </cell>
          <cell r="D150">
            <v>129</v>
          </cell>
        </row>
        <row r="151">
          <cell r="A151" t="str">
            <v>6297 ФИЛЕЙНЫЕ сос ц/о в/у 1/270 12шт_45с  ОСТАНКИНО</v>
          </cell>
          <cell r="D151">
            <v>454</v>
          </cell>
        </row>
        <row r="152">
          <cell r="A152" t="str">
            <v>6302 БАЛЫКОВАЯ СН в/к в/у 0.35кг 8шт.  ОСТАНКИНО</v>
          </cell>
          <cell r="D152">
            <v>11</v>
          </cell>
        </row>
        <row r="153">
          <cell r="A153" t="str">
            <v>6303 МЯСНЫЕ Папа может сос п/о мгс 1.5*3  ОСТАНКИНО</v>
          </cell>
          <cell r="D153">
            <v>47.152999999999999</v>
          </cell>
        </row>
        <row r="154">
          <cell r="A154" t="str">
            <v>6325 ДОКТОРСКАЯ ПРЕМИУМ вар п/о 0.4кг 8шт.  ОСТАНКИНО</v>
          </cell>
          <cell r="D154">
            <v>90</v>
          </cell>
        </row>
        <row r="155">
          <cell r="A155" t="str">
            <v>6333 МЯСНАЯ Папа может вар п/о 0.4кг 8шт.  ОСТАНКИНО</v>
          </cell>
          <cell r="D155">
            <v>1140</v>
          </cell>
        </row>
        <row r="156">
          <cell r="A156" t="str">
            <v>6353 ЭКСТРА Папа может вар п/о 0.4кг 8шт.  ОСТАНКИНО</v>
          </cell>
          <cell r="D156">
            <v>237</v>
          </cell>
        </row>
        <row r="157">
          <cell r="A157" t="str">
            <v>6392 ФИЛЕЙНАЯ Папа может вар п/о 0.4кг. ОСТАНКИНО</v>
          </cell>
          <cell r="D157">
            <v>858</v>
          </cell>
        </row>
        <row r="158">
          <cell r="A158" t="str">
            <v>6427 КЛАССИЧЕСКАЯ ПМ вар п/о 0.35кг 8шт. ОСТАНКИНО</v>
          </cell>
          <cell r="D158">
            <v>184</v>
          </cell>
        </row>
        <row r="159">
          <cell r="A159" t="str">
            <v>6438 БОГАТЫРСКИЕ Папа Может сос п/о в/у 0,3кг  ОСТАНКИНО</v>
          </cell>
          <cell r="D159">
            <v>58</v>
          </cell>
        </row>
        <row r="160">
          <cell r="A160" t="str">
            <v>6450 БЕКОН с/к с/н в/у 1/100 10шт.  ОСТАНКИНО</v>
          </cell>
          <cell r="D160">
            <v>105</v>
          </cell>
        </row>
        <row r="161">
          <cell r="A161" t="str">
            <v>6453 ЭКСТРА Папа может с/к с/н в/у 1/100 14шт.   ОСТАНКИНО</v>
          </cell>
          <cell r="D161">
            <v>181</v>
          </cell>
        </row>
        <row r="162">
          <cell r="A162" t="str">
            <v>6454 АРОМАТНАЯ с/к с/н в/у 1/100 14шт.  ОСТАНКИНО</v>
          </cell>
          <cell r="D162">
            <v>161</v>
          </cell>
        </row>
        <row r="163">
          <cell r="A163" t="str">
            <v>6475 С СЫРОМ Папа может сос ц/о мгс 0.4кг6шт  ОСТАНКИНО</v>
          </cell>
          <cell r="D163">
            <v>32</v>
          </cell>
        </row>
        <row r="164">
          <cell r="A164" t="str">
            <v>6527 ШПИКАЧКИ СОЧНЫЕ ПМ сар б/о мгс 1*3 45с ОСТАНКИНО</v>
          </cell>
          <cell r="D164">
            <v>103.524</v>
          </cell>
        </row>
        <row r="165">
          <cell r="A165" t="str">
            <v>6562 СЕРВЕЛАТ КАРЕЛЬСКИЙ СН в/к в/у 0,28кг  ОСТАНКИНО</v>
          </cell>
          <cell r="D165">
            <v>75</v>
          </cell>
        </row>
        <row r="166">
          <cell r="A166" t="str">
            <v>6563 СЛИВОЧНЫЕ СН сос п/о мгс 1*6  ОСТАНКИНО</v>
          </cell>
          <cell r="D166">
            <v>8.5310000000000006</v>
          </cell>
        </row>
        <row r="167">
          <cell r="A167" t="str">
            <v>6586 МРАМОРНАЯ И БАЛЫКОВАЯ в/к с/н мгс 1/90 ОСТАНКИНО</v>
          </cell>
          <cell r="D167">
            <v>77</v>
          </cell>
        </row>
        <row r="168">
          <cell r="A168" t="str">
            <v>6593 ДОКТОРСКАЯ СН вар п/о 0.45кг 8шт.  ОСТАНКИНО</v>
          </cell>
          <cell r="D168">
            <v>9</v>
          </cell>
        </row>
        <row r="169">
          <cell r="A169" t="str">
            <v>6595 МОЛОЧНАЯ СН вар п/о 0.45кг 8шт.  ОСТАНКИНО</v>
          </cell>
          <cell r="D169">
            <v>9</v>
          </cell>
        </row>
        <row r="170">
          <cell r="A170" t="str">
            <v>6597 РУССКАЯ СН вар п/о 0.45кг 8шт.  ОСТАНКИНО</v>
          </cell>
          <cell r="D170">
            <v>5</v>
          </cell>
        </row>
        <row r="171">
          <cell r="A171" t="str">
            <v>6601 ГОВЯЖЬИ СН сос п/о мгс 1*6  ОСТАНКИНО</v>
          </cell>
          <cell r="D171">
            <v>32.061</v>
          </cell>
        </row>
        <row r="172">
          <cell r="A172" t="str">
            <v>6602 БАВАРСКИЕ ПМ сос ц/о мгс 0,35кг 8шт.  ОСТАНКИНО</v>
          </cell>
          <cell r="D172">
            <v>160</v>
          </cell>
        </row>
        <row r="173">
          <cell r="A173" t="str">
            <v>6645 ВЕТЧ.КЛАССИЧЕСКАЯ СН п/о 0.8кг 4шт.  ОСТАНКИНО</v>
          </cell>
          <cell r="D173">
            <v>7</v>
          </cell>
        </row>
        <row r="174">
          <cell r="A174" t="str">
            <v>6658 АРОМАТНАЯ С ЧЕСНОЧКОМ СН в/к мтс 0.330кг  ОСТАНКИНО</v>
          </cell>
          <cell r="D174">
            <v>10</v>
          </cell>
        </row>
        <row r="175">
          <cell r="A175" t="str">
            <v>6661 СОЧНЫЙ ГРИЛЬ ПМ сос п/о мгс 1.5*4_Маяк  ОСТАНКИНО</v>
          </cell>
          <cell r="D175">
            <v>17.189</v>
          </cell>
        </row>
        <row r="176">
          <cell r="A176" t="str">
            <v>6666 БОЯНСКАЯ Папа может п/к в/у 0,28кг 8 шт. ОСТАНКИНО</v>
          </cell>
          <cell r="D176">
            <v>238</v>
          </cell>
        </row>
        <row r="177">
          <cell r="A177" t="str">
            <v>6669 ВЕНСКАЯ САЛЯМИ п/к в/у 0.28кг 8шт  ОСТАНКИНО</v>
          </cell>
          <cell r="D177">
            <v>72</v>
          </cell>
        </row>
        <row r="178">
          <cell r="A178" t="str">
            <v>6683 СЕРВЕЛАТ ЗЕРНИСТЫЙ ПМ в/к в/у 0,35кг  ОСТАНКИНО</v>
          </cell>
          <cell r="D178">
            <v>495</v>
          </cell>
        </row>
        <row r="179">
          <cell r="A179" t="str">
            <v>6684 СЕРВЕЛАТ КАРЕЛЬСКИЙ ПМ в/к в/у 0.28кг  ОСТАНКИНО</v>
          </cell>
          <cell r="D179">
            <v>516</v>
          </cell>
        </row>
        <row r="180">
          <cell r="A180" t="str">
            <v>6689 СЕРВЕЛАТ ОХОТНИЧИЙ ПМ в/к в/у 0,35кг 8шт  ОСТАНКИНО</v>
          </cell>
          <cell r="D180">
            <v>1189</v>
          </cell>
        </row>
        <row r="181">
          <cell r="A181" t="str">
            <v>6692 СЕРВЕЛАТ ПРИМА в/к в/у 0.28кг 8шт.  ОСТАНКИНО</v>
          </cell>
          <cell r="D181">
            <v>71</v>
          </cell>
        </row>
        <row r="182">
          <cell r="A182" t="str">
            <v>6697 СЕРВЕЛАТ ФИНСКИЙ ПМ в/к в/у 0,35кг 8шт.  ОСТАНКИНО</v>
          </cell>
          <cell r="D182">
            <v>1048</v>
          </cell>
        </row>
        <row r="183">
          <cell r="A183" t="str">
            <v>6713 СОЧНЫЙ ГРИЛЬ ПМ сос п/о мгс 0.41кг 8шт.  ОСТАНКИНО</v>
          </cell>
          <cell r="D183">
            <v>450</v>
          </cell>
        </row>
        <row r="184">
          <cell r="A184" t="str">
            <v>6716 ОСОБАЯ Коровино (в сетке) 0.5кг 8шт.  ОСТАНКИНО</v>
          </cell>
          <cell r="D184">
            <v>94</v>
          </cell>
        </row>
        <row r="185">
          <cell r="A185" t="str">
            <v>6722 СОЧНЫЕ ПМ сос п/о мгс 0,41кг 10шт.  ОСТАНКИНО</v>
          </cell>
          <cell r="D185">
            <v>1458</v>
          </cell>
        </row>
        <row r="186">
          <cell r="A186" t="str">
            <v>6726 СЛИВОЧНЫЕ ПМ сос п/о мгс 0.41кг 10шт.  ОСТАНКИНО</v>
          </cell>
          <cell r="D186">
            <v>500</v>
          </cell>
        </row>
        <row r="187">
          <cell r="A187" t="str">
            <v>6734 ОСОБАЯ СО ШПИКОМ Коровино (в сетке) 0,5кг ОСТАНКИНО</v>
          </cell>
          <cell r="D187">
            <v>7</v>
          </cell>
        </row>
        <row r="188">
          <cell r="A188" t="str">
            <v>6756 ВЕТЧ.ЛЮБИТЕЛЬСКАЯ п/о  ОСТАНКИНО</v>
          </cell>
          <cell r="D188">
            <v>34.700000000000003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24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33</v>
          </cell>
        </row>
        <row r="191">
          <cell r="A191" t="str">
            <v>БОНУС Z-ОСОБАЯ Коровино вар п/о (5324)  ОСТАНКИНО</v>
          </cell>
          <cell r="D191">
            <v>6.0049999999999999</v>
          </cell>
        </row>
        <row r="192">
          <cell r="A192" t="str">
            <v>БОНУС Z-ОСОБАЯ Коровино вар п/о 0.5кг_СНГ (6305)  ОСТАНКИНО</v>
          </cell>
          <cell r="D192">
            <v>4</v>
          </cell>
        </row>
        <row r="193">
          <cell r="A193" t="str">
            <v>БОНУС СОЧНЫЕ сос п/о мгс 0.41кг_UZ (6087)  ОСТАНКИНО</v>
          </cell>
          <cell r="D193">
            <v>150</v>
          </cell>
        </row>
        <row r="194">
          <cell r="A194" t="str">
            <v>БОНУС СОЧНЫЕ сос п/о мгс 1*6_UZ (6088)  ОСТАНКИНО</v>
          </cell>
          <cell r="D194">
            <v>48.491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159</v>
          </cell>
        </row>
        <row r="196">
          <cell r="A196" t="str">
            <v>БОНУС_283  Сосиски Сочинки, ВЕС, ТМ Стародворье ПОКОМ</v>
          </cell>
          <cell r="D196">
            <v>71.05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35.520000000000003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43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67</v>
          </cell>
        </row>
        <row r="200">
          <cell r="A200" t="str">
            <v>БОНУС_Консервы говядина тушеная "СПК" ж/б 0,338 кг.шт. термоус. пл. ЧМК  СПК</v>
          </cell>
          <cell r="D200">
            <v>1</v>
          </cell>
        </row>
        <row r="201">
          <cell r="A201" t="str">
            <v>БОНУС_Пельмени Бульмени с говядиной и свининой Горячая штучка 0,43  ПОКОМ</v>
          </cell>
          <cell r="D201">
            <v>25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64</v>
          </cell>
        </row>
        <row r="203">
          <cell r="A203" t="str">
            <v>Бутербродная вареная 0,47 кг шт.  СПК</v>
          </cell>
          <cell r="D203">
            <v>7</v>
          </cell>
        </row>
        <row r="204">
          <cell r="A204" t="str">
            <v>Вацлавская п/к (черева) 390 гр.шт. термоус.пак  СПК</v>
          </cell>
          <cell r="D204">
            <v>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42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361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176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32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4</v>
          </cell>
        </row>
        <row r="210">
          <cell r="A210" t="str">
            <v>Дельгаро с/в "Эликатессе" 140 гр.шт.  СПК</v>
          </cell>
          <cell r="D210">
            <v>30</v>
          </cell>
        </row>
        <row r="211">
          <cell r="A211" t="str">
            <v>Деревенская рубленая вареная 350 гр.шт. термоус. пак.  СПК</v>
          </cell>
          <cell r="D211">
            <v>11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24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32.774000000000001</v>
          </cell>
        </row>
        <row r="215">
          <cell r="A215" t="str">
            <v>Жар-боллы с курочкой и сыром, ВЕС ТМ Зареченские  ПОКОМ</v>
          </cell>
          <cell r="D215">
            <v>12.7</v>
          </cell>
        </row>
        <row r="216">
          <cell r="A216" t="str">
            <v>Жар-ладушки с клубникой и вишней ВЕС ТМ Зареченские  ПОКОМ</v>
          </cell>
          <cell r="D216">
            <v>11.1</v>
          </cell>
        </row>
        <row r="217">
          <cell r="A217" t="str">
            <v>Жар-ладушки с мясом ТМ Зареченские ВЕС ПОКОМ</v>
          </cell>
          <cell r="D217">
            <v>37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7.4</v>
          </cell>
        </row>
        <row r="219">
          <cell r="A219" t="str">
            <v>Жар-ладушки с яблоком и грушей ТМ Зареченские ВЕС ПОКОМ</v>
          </cell>
          <cell r="D219">
            <v>7.4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0,13кг нар.д/ф шт. СПК</v>
          </cell>
          <cell r="D221">
            <v>7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2</v>
          </cell>
        </row>
        <row r="223">
          <cell r="A223" t="str">
            <v>Классика с/к 235 гр.шт. "Высокий вкус"  СПК</v>
          </cell>
          <cell r="D223">
            <v>28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104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123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15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70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170</v>
          </cell>
        </row>
        <row r="230">
          <cell r="A230" t="str">
            <v>Ла Фаворте с/в "Эликатессе" 140 гр.шт.  СПК</v>
          </cell>
          <cell r="D230">
            <v>19</v>
          </cell>
        </row>
        <row r="231">
          <cell r="A231" t="str">
            <v>Ливерная Печеночная "Просто выгодно" 0,3 кг.шт.  СПК</v>
          </cell>
          <cell r="D231">
            <v>14</v>
          </cell>
        </row>
        <row r="232">
          <cell r="A232" t="str">
            <v>Любительская вареная термоус.пак. "Высокий вкус"  СПК</v>
          </cell>
          <cell r="D232">
            <v>18.82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7.2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33.299999999999997</v>
          </cell>
        </row>
        <row r="235">
          <cell r="A235" t="str">
            <v>Мусульманская вареная "Просто выгодно"  СПК</v>
          </cell>
          <cell r="D235">
            <v>4.0129999999999999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1.99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538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356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459</v>
          </cell>
        </row>
        <row r="240">
          <cell r="A240" t="str">
            <v>Наггетсы с куриным филе и сыром ТМ Вязанка 0,25 кг ПОКОМ</v>
          </cell>
          <cell r="D240">
            <v>61</v>
          </cell>
        </row>
        <row r="241">
          <cell r="A241" t="str">
            <v>Наггетсы Хрустящие ТМ Зареченские. ВЕС ПОКОМ</v>
          </cell>
          <cell r="D241">
            <v>72</v>
          </cell>
        </row>
        <row r="242">
          <cell r="A242" t="str">
            <v>Оригинальная с перцем с/к  СПК</v>
          </cell>
          <cell r="D242">
            <v>94.326999999999998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56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10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161</v>
          </cell>
        </row>
        <row r="246">
          <cell r="A246" t="str">
            <v>Пельмени Бигбули с мясом, Горячая штучка 0,43кг  ПОКОМ</v>
          </cell>
          <cell r="D246">
            <v>19</v>
          </cell>
        </row>
        <row r="247">
          <cell r="A247" t="str">
            <v>Пельмени Бигбули с мясом, Горячая штучка 0,9кг  ПОКОМ</v>
          </cell>
          <cell r="D247">
            <v>59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216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10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72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362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389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235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406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197</v>
          </cell>
        </row>
        <row r="256">
          <cell r="A256" t="str">
            <v>Пельмени Левантские ТМ Особый рецепт 0,8 кг  ПОКОМ</v>
          </cell>
          <cell r="D256">
            <v>5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25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211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44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111</v>
          </cell>
        </row>
        <row r="262">
          <cell r="A262" t="str">
            <v>Пельмени Сочные сфера 0,9 кг ТМ Стародворье ПОКОМ</v>
          </cell>
          <cell r="D262">
            <v>56</v>
          </cell>
        </row>
        <row r="263">
          <cell r="A263" t="str">
            <v>По-Австрийски с/к 260 гр.шт. "Высокий вкус"  СПК</v>
          </cell>
          <cell r="D263">
            <v>23</v>
          </cell>
        </row>
        <row r="264">
          <cell r="A264" t="str">
            <v>Покровская вареная 0,47 кг шт.  СПК</v>
          </cell>
          <cell r="D264">
            <v>2</v>
          </cell>
        </row>
        <row r="265">
          <cell r="A265" t="str">
            <v>Салями Трюфель с/в "Эликатессе" 0,16 кг.шт.  СПК</v>
          </cell>
          <cell r="D265">
            <v>5</v>
          </cell>
        </row>
        <row r="266">
          <cell r="A266" t="str">
            <v>Салями Финская с/к 235 гр.шт. "Высокий вкус"  СПК</v>
          </cell>
          <cell r="D266">
            <v>7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19.306000000000001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20.135999999999999</v>
          </cell>
        </row>
        <row r="269">
          <cell r="A269" t="str">
            <v>Семейная с чесночком Экстра вареная  СПК</v>
          </cell>
          <cell r="D269">
            <v>9.2539999999999996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3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17</v>
          </cell>
        </row>
        <row r="273">
          <cell r="A273" t="str">
            <v>Сибирская особая с/к 0,235 кг шт.  СПК</v>
          </cell>
          <cell r="D273">
            <v>73</v>
          </cell>
        </row>
        <row r="274">
          <cell r="A274" t="str">
            <v>Смак-мени с картофелем и сочной грудинкой ТМ Зареченские ПОКОМ</v>
          </cell>
          <cell r="D274">
            <v>10</v>
          </cell>
        </row>
        <row r="275">
          <cell r="A275" t="str">
            <v>Смак-мени с мясом ТМ Зареченские ПОКОМ</v>
          </cell>
          <cell r="D275">
            <v>12</v>
          </cell>
        </row>
        <row r="276">
          <cell r="A276" t="str">
            <v>Смаколадьи с яблоком и грушей ТМ Зареченские,0,9 кг ПОКОМ</v>
          </cell>
          <cell r="D276">
            <v>4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6.3520000000000003</v>
          </cell>
        </row>
        <row r="279">
          <cell r="A279" t="str">
            <v>Сочный мегачебурек ТМ Зареченские ВЕС ПОКОМ</v>
          </cell>
          <cell r="D279">
            <v>22.16</v>
          </cell>
        </row>
        <row r="280">
          <cell r="A280" t="str">
            <v>Торо Неро с/в "Эликатессе" 140 гр.шт.  СПК</v>
          </cell>
          <cell r="D280">
            <v>13</v>
          </cell>
        </row>
        <row r="281">
          <cell r="A281" t="str">
            <v>Уши свиные копченые к пиву 0,15кг нар. д/ф шт.  СПК</v>
          </cell>
          <cell r="D281">
            <v>11</v>
          </cell>
        </row>
        <row r="282">
          <cell r="A282" t="str">
            <v>Фестивальная пора с/к 100 гр.шт.нар. (лоток с ср.защ.атм.)  СПК</v>
          </cell>
          <cell r="D282">
            <v>23</v>
          </cell>
        </row>
        <row r="283">
          <cell r="A283" t="str">
            <v>Фестивальная пора с/к 235 гр.шт.  СПК</v>
          </cell>
          <cell r="D283">
            <v>110</v>
          </cell>
        </row>
        <row r="284">
          <cell r="A284" t="str">
            <v>Фестивальная с/к 0,235 кг.шт.  СПК</v>
          </cell>
          <cell r="D284">
            <v>-2</v>
          </cell>
        </row>
        <row r="285">
          <cell r="A285" t="str">
            <v>Фестивальная с/к ВЕС   СПК</v>
          </cell>
          <cell r="D285">
            <v>6.6079999999999997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6</v>
          </cell>
        </row>
        <row r="287">
          <cell r="A287" t="str">
            <v>Фуэт с/в "Эликатессе" 160 гр.шт.  СПК</v>
          </cell>
          <cell r="D287">
            <v>12</v>
          </cell>
        </row>
        <row r="288">
          <cell r="A288" t="str">
            <v>Хинкали Классические ТМ Зареченские ВЕС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232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70</v>
          </cell>
        </row>
        <row r="291">
          <cell r="A291" t="str">
            <v>Хрустящие крылышки ТМ Горячая штучка 0,3 кг зам  ПОКОМ</v>
          </cell>
          <cell r="D291">
            <v>89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1.8</v>
          </cell>
        </row>
        <row r="293">
          <cell r="A293" t="str">
            <v>Чебупай сочное яблоко ТМ Горячая штучка 0,2 кг зам.  ПОКОМ</v>
          </cell>
          <cell r="D293">
            <v>64</v>
          </cell>
        </row>
        <row r="294">
          <cell r="A294" t="str">
            <v>Чебупай спелая вишня ТМ Горячая штучка 0,2 кг зам.  ПОКОМ</v>
          </cell>
          <cell r="D294">
            <v>95</v>
          </cell>
        </row>
        <row r="295">
          <cell r="A295" t="str">
            <v>Чебупели Курочка гриль ТМ Горячая штучка, 0,3 кг зам  ПОКОМ</v>
          </cell>
          <cell r="D295">
            <v>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511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388</v>
          </cell>
        </row>
        <row r="298">
          <cell r="A298" t="str">
            <v>Чебуреки сочные ВЕС ТМ Зареченские  ПОКОМ</v>
          </cell>
          <cell r="D298">
            <v>45</v>
          </cell>
        </row>
        <row r="299">
          <cell r="A299" t="str">
            <v>Чебуреки сочные, ВЕС, куриные жарен. зам  ПОКОМ</v>
          </cell>
          <cell r="D299">
            <v>5.0010000000000003</v>
          </cell>
        </row>
        <row r="300">
          <cell r="A300" t="str">
            <v>Шпикачки Русские (черева) (в ср.защ.атм.) "Высокий вкус"  СПК</v>
          </cell>
          <cell r="D300">
            <v>17.331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2</v>
          </cell>
        </row>
        <row r="302">
          <cell r="A302" t="str">
            <v>Юбилейная с/к 0,10 кг.шт. нарезка (лоток с ср.защ.атм.)  СПК</v>
          </cell>
          <cell r="D302">
            <v>15</v>
          </cell>
        </row>
        <row r="303">
          <cell r="A303" t="str">
            <v>Юбилейная с/к 0,235 кг.шт.  СПК</v>
          </cell>
          <cell r="D303">
            <v>130</v>
          </cell>
        </row>
        <row r="304">
          <cell r="A304" t="str">
            <v>Итого</v>
          </cell>
          <cell r="D304">
            <v>42507.368000000002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18.03.2024 - 21.03.2024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129.845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339.11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349.822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82.894000000000005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330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318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84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20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72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360</v>
          </cell>
        </row>
        <row r="19">
          <cell r="A19" t="str">
            <v xml:space="preserve"> 091  Сардельки Баварские, МГС 0.38кг, ТМ Стародворье  ПОКОМ</v>
          </cell>
          <cell r="D19">
            <v>48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84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174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180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300.45999999999998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1712.9359999999999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79.72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D26">
            <v>354.12</v>
          </cell>
        </row>
        <row r="27">
          <cell r="A27" t="str">
            <v xml:space="preserve"> 218  Колбаса Докторская оригинальная ТМ Особый рецепт БОЛЬШОЙ БАТОН, п/а ВЕС, ТМ Стародворье ПОКОМ</v>
          </cell>
          <cell r="D27">
            <v>36.35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2620.7849999999999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173.76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1090.7850000000001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D31">
            <v>1075.78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121.09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95.415000000000006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100</v>
          </cell>
        </row>
        <row r="35">
          <cell r="A35" t="str">
            <v xml:space="preserve"> 243  Колбаса Сервелат Зернистый, ВЕС.  ПОКОМ</v>
          </cell>
          <cell r="D35">
            <v>99.941000000000003</v>
          </cell>
        </row>
        <row r="36">
          <cell r="A36" t="str">
            <v xml:space="preserve"> 247  Сардельки Нежные, ВЕС.  ПОКОМ</v>
          </cell>
          <cell r="D36">
            <v>118.943</v>
          </cell>
        </row>
        <row r="37">
          <cell r="A37" t="str">
            <v xml:space="preserve"> 248  Сардельки Сочные ТМ Особый рецепт,   ПОКОМ</v>
          </cell>
          <cell r="D37">
            <v>55.606999999999999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339.62599999999998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95.468000000000004</v>
          </cell>
        </row>
        <row r="40">
          <cell r="A40" t="str">
            <v xml:space="preserve"> 263  Шпикачки Стародворские, ВЕС.  ПОКОМ</v>
          </cell>
          <cell r="D40">
            <v>47.618000000000002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51.585000000000001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116.124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107.61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420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540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440</v>
          </cell>
        </row>
        <row r="47">
          <cell r="A47" t="str">
            <v xml:space="preserve"> 283  Сосиски Сочинки, ВЕС, ТМ Стародворье ПОКОМ</v>
          </cell>
          <cell r="D47">
            <v>107.07299999999999</v>
          </cell>
        </row>
        <row r="48">
          <cell r="A48" t="str">
            <v xml:space="preserve"> 290  Колбаса Царедворская, 0,4кг ТМ Стародворье  Поком</v>
          </cell>
          <cell r="D48">
            <v>70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234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438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690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342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312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66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98.495000000000005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173.535</v>
          </cell>
        </row>
        <row r="57">
          <cell r="A57" t="str">
            <v xml:space="preserve"> 316  Колбаса Нежная ТМ Зареченские ВЕС  ПОКОМ</v>
          </cell>
          <cell r="D57">
            <v>107.49</v>
          </cell>
        </row>
        <row r="58">
          <cell r="A58" t="str">
            <v xml:space="preserve"> 318  Сосиски Датские ТМ Зареченские, ВЕС  ПОКОМ</v>
          </cell>
          <cell r="D58">
            <v>776.13800000000003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520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580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144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210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204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319.07499999999999</v>
          </cell>
        </row>
        <row r="65">
          <cell r="A65" t="str">
            <v xml:space="preserve"> 335  Колбаса Сливушка ТМ Вязанка. ВЕС.  ПОКОМ </v>
          </cell>
          <cell r="D65">
            <v>91.12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684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684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139.53200000000001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122.501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196.62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169.73099999999999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108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108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108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153.83500000000001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132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132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804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80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80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1584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2502</v>
          </cell>
        </row>
        <row r="85">
          <cell r="A85" t="str">
            <v xml:space="preserve"> 421  Сосиски Царедворские 0,33 кг ТМ Стародворье  ПОКОМ</v>
          </cell>
          <cell r="D85">
            <v>48</v>
          </cell>
        </row>
        <row r="86">
          <cell r="A86" t="str">
            <v xml:space="preserve"> 426  Колбаса варенокопченая из мяса птицы Сервелат Царедворский, 0,28 кг срез ПОКОМ</v>
          </cell>
          <cell r="D86">
            <v>60</v>
          </cell>
        </row>
        <row r="87">
          <cell r="A87" t="str">
            <v xml:space="preserve"> 428  Сосиски Царедворские по-баварски ТМ Стародворье, 0,33 кг ПОКОМ</v>
          </cell>
          <cell r="D87">
            <v>48</v>
          </cell>
        </row>
        <row r="88">
          <cell r="A88" t="str">
            <v>Итого</v>
          </cell>
          <cell r="D88">
            <v>26922.539000000001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1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X36" sqref="X36"/>
    </sheetView>
  </sheetViews>
  <sheetFormatPr defaultColWidth="10.5" defaultRowHeight="11.45" customHeight="1" outlineLevelRow="1" x14ac:dyDescent="0.2"/>
  <cols>
    <col min="1" max="1" width="62.1640625" style="1" customWidth="1"/>
    <col min="2" max="2" width="3.83203125" style="1" customWidth="1"/>
    <col min="3" max="4" width="7" style="1" customWidth="1"/>
    <col min="5" max="5" width="7.33203125" style="1" customWidth="1"/>
    <col min="6" max="6" width="7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1" width="7.6640625" style="5" bestFit="1" customWidth="1"/>
    <col min="12" max="12" width="6.5" style="5" bestFit="1" customWidth="1"/>
    <col min="13" max="13" width="6.6640625" style="5" bestFit="1" customWidth="1"/>
    <col min="14" max="14" width="6.5" style="5" bestFit="1" customWidth="1"/>
    <col min="15" max="20" width="1.1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8" width="0.8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.1640625" style="5" customWidth="1"/>
    <col min="36" max="36" width="6.1640625" style="5" bestFit="1" customWidth="1"/>
    <col min="37" max="37" width="6.6640625" style="5" bestFit="1" customWidth="1"/>
    <col min="38" max="38" width="6.1640625" style="5" bestFit="1" customWidth="1"/>
    <col min="39" max="40" width="1.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8" t="s">
        <v>151</v>
      </c>
      <c r="V3" s="18" t="s">
        <v>152</v>
      </c>
      <c r="X3" s="18" t="s">
        <v>153</v>
      </c>
      <c r="AJ3" s="18" t="s">
        <v>149</v>
      </c>
      <c r="AK3" s="18" t="s">
        <v>150</v>
      </c>
      <c r="AL3" s="1" t="s">
        <v>155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0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1" t="s">
        <v>129</v>
      </c>
      <c r="T4" s="10" t="s">
        <v>130</v>
      </c>
      <c r="U4" s="11" t="s">
        <v>129</v>
      </c>
      <c r="V4" s="11" t="s">
        <v>129</v>
      </c>
      <c r="W4" s="10" t="s">
        <v>126</v>
      </c>
      <c r="X4" s="11" t="s">
        <v>129</v>
      </c>
      <c r="Y4" s="10" t="s">
        <v>131</v>
      </c>
      <c r="Z4" s="11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1" t="s">
        <v>139</v>
      </c>
      <c r="AK4" s="11" t="s">
        <v>139</v>
      </c>
      <c r="AL4" s="11" t="s">
        <v>139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140</v>
      </c>
      <c r="M5" s="15" t="s">
        <v>141</v>
      </c>
      <c r="N5" s="15" t="s">
        <v>142</v>
      </c>
      <c r="U5" s="15" t="s">
        <v>143</v>
      </c>
      <c r="V5" s="15" t="s">
        <v>144</v>
      </c>
      <c r="X5" s="15" t="s">
        <v>145</v>
      </c>
      <c r="AE5" s="15" t="s">
        <v>146</v>
      </c>
      <c r="AF5" s="15" t="s">
        <v>147</v>
      </c>
      <c r="AG5" s="15" t="s">
        <v>148</v>
      </c>
      <c r="AH5" s="15" t="s">
        <v>140</v>
      </c>
      <c r="AJ5" s="15" t="s">
        <v>143</v>
      </c>
      <c r="AK5" s="15" t="s">
        <v>144</v>
      </c>
      <c r="AL5" s="15" t="s">
        <v>145</v>
      </c>
    </row>
    <row r="6" spans="1:40" ht="11.1" customHeight="1" x14ac:dyDescent="0.2">
      <c r="A6" s="6"/>
      <c r="B6" s="6"/>
      <c r="C6" s="3"/>
      <c r="D6" s="3"/>
      <c r="E6" s="9">
        <f>SUM(E7:E126)</f>
        <v>141225.81399999995</v>
      </c>
      <c r="F6" s="9">
        <f>SUM(F7:F126)</f>
        <v>81046.058999999979</v>
      </c>
      <c r="J6" s="9">
        <f>SUM(J7:J126)</f>
        <v>138650.35900000005</v>
      </c>
      <c r="K6" s="9">
        <f t="shared" ref="K6:X6" si="0">SUM(K7:K126)</f>
        <v>2575.4549999999999</v>
      </c>
      <c r="L6" s="9">
        <f t="shared" si="0"/>
        <v>16740</v>
      </c>
      <c r="M6" s="9">
        <f t="shared" si="0"/>
        <v>20920</v>
      </c>
      <c r="N6" s="9">
        <f t="shared" si="0"/>
        <v>28720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9000</v>
      </c>
      <c r="V6" s="9">
        <f t="shared" si="0"/>
        <v>30570</v>
      </c>
      <c r="W6" s="9">
        <f t="shared" si="0"/>
        <v>21192.255000000008</v>
      </c>
      <c r="X6" s="9">
        <f t="shared" si="0"/>
        <v>12700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26922.539000000001</v>
      </c>
      <c r="AD6" s="9">
        <f t="shared" ref="AD6" si="4">SUM(AD7:AD126)</f>
        <v>8342</v>
      </c>
      <c r="AE6" s="9">
        <f t="shared" ref="AE6" si="5">SUM(AE7:AE126)</f>
        <v>20509.422399999989</v>
      </c>
      <c r="AF6" s="9">
        <f t="shared" ref="AF6" si="6">SUM(AF7:AF126)</f>
        <v>23920.603799999997</v>
      </c>
      <c r="AG6" s="9">
        <f t="shared" ref="AG6" si="7">SUM(AG7:AG126)</f>
        <v>20823.113200000007</v>
      </c>
      <c r="AH6" s="9">
        <f t="shared" ref="AH6" si="8">SUM(AH7:AH126)</f>
        <v>20545.684999999998</v>
      </c>
      <c r="AJ6" s="9">
        <f t="shared" ref="AJ6" si="9">SUM(AJ7:AJ126)</f>
        <v>6618.5</v>
      </c>
      <c r="AK6" s="9">
        <f t="shared" ref="AK6" si="10">SUM(AK7:AK126)</f>
        <v>17076</v>
      </c>
      <c r="AL6" s="9">
        <f t="shared" ref="AL6" si="11">SUM(AL7:AL126)</f>
        <v>8978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39.831000000000003</v>
      </c>
      <c r="D7" s="8">
        <v>84.075999999999993</v>
      </c>
      <c r="E7" s="8">
        <v>56.77</v>
      </c>
      <c r="F7" s="8">
        <v>51.396000000000001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56.05</v>
      </c>
      <c r="K7" s="13">
        <f>E7-J7</f>
        <v>0.72000000000000597</v>
      </c>
      <c r="L7" s="13">
        <f>VLOOKUP(A:A,[1]TDSheet!$A:$N,14,0)</f>
        <v>0</v>
      </c>
      <c r="M7" s="13">
        <f>VLOOKUP(A:A,[1]TDSheet!$A:$O,15,0)</f>
        <v>30</v>
      </c>
      <c r="N7" s="13">
        <f>VLOOKUP(A:A,[1]TDSheet!$A:$X,24,0)</f>
        <v>10</v>
      </c>
      <c r="O7" s="13"/>
      <c r="P7" s="13"/>
      <c r="Q7" s="13"/>
      <c r="R7" s="13"/>
      <c r="S7" s="13"/>
      <c r="T7" s="13"/>
      <c r="U7" s="16"/>
      <c r="V7" s="16">
        <v>10</v>
      </c>
      <c r="W7" s="13">
        <f>(E7-AC7-AD7)/5</f>
        <v>11.354000000000001</v>
      </c>
      <c r="X7" s="16"/>
      <c r="Y7" s="17">
        <f>(F7+L7+M7+N7+U7+V7+X7)/W7</f>
        <v>8.9304209970054593</v>
      </c>
      <c r="Z7" s="13">
        <f>F7/W7</f>
        <v>4.5266866302624624</v>
      </c>
      <c r="AA7" s="13"/>
      <c r="AB7" s="13"/>
      <c r="AC7" s="13">
        <v>0</v>
      </c>
      <c r="AD7" s="13">
        <f>VLOOKUP(A:A,[1]TDSheet!$A:$AD,30,0)</f>
        <v>0</v>
      </c>
      <c r="AE7" s="13">
        <f>VLOOKUP(A:A,[1]TDSheet!$A:$AE,31,0)</f>
        <v>8.5532000000000004</v>
      </c>
      <c r="AF7" s="13">
        <f>VLOOKUP(A:A,[1]TDSheet!$A:$AF,32,0)</f>
        <v>15.4038</v>
      </c>
      <c r="AG7" s="13">
        <f>VLOOKUP(A:A,[1]TDSheet!$A:$AG,33,0)</f>
        <v>8.6212</v>
      </c>
      <c r="AH7" s="13">
        <f>VLOOKUP(A:A,[3]TDSheet!$A:$D,4,0)</f>
        <v>7.2149999999999999</v>
      </c>
      <c r="AI7" s="13">
        <f>VLOOKUP(A:A,[1]TDSheet!$A:$AI,35,0)</f>
        <v>0</v>
      </c>
      <c r="AJ7" s="13">
        <f>U7*H7</f>
        <v>0</v>
      </c>
      <c r="AK7" s="13">
        <f>V7*H7</f>
        <v>10</v>
      </c>
      <c r="AL7" s="13">
        <f>X7*H7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180.37799999999999</v>
      </c>
      <c r="D8" s="8">
        <v>936.07799999999997</v>
      </c>
      <c r="E8" s="8">
        <v>532.17399999999998</v>
      </c>
      <c r="F8" s="8">
        <v>478.61700000000002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520.70299999999997</v>
      </c>
      <c r="K8" s="13">
        <f t="shared" ref="K8:K71" si="12">E8-J8</f>
        <v>11.471000000000004</v>
      </c>
      <c r="L8" s="13">
        <f>VLOOKUP(A:A,[1]TDSheet!$A:$N,14,0)</f>
        <v>80</v>
      </c>
      <c r="M8" s="13">
        <f>VLOOKUP(A:A,[1]TDSheet!$A:$O,15,0)</f>
        <v>0</v>
      </c>
      <c r="N8" s="13">
        <f>VLOOKUP(A:A,[1]TDSheet!$A:$X,24,0)</f>
        <v>50</v>
      </c>
      <c r="O8" s="13"/>
      <c r="P8" s="13"/>
      <c r="Q8" s="13"/>
      <c r="R8" s="13"/>
      <c r="S8" s="13"/>
      <c r="T8" s="13"/>
      <c r="U8" s="16"/>
      <c r="V8" s="16">
        <v>120</v>
      </c>
      <c r="W8" s="13">
        <f t="shared" ref="W8:W71" si="13">(E8-AC8-AD8)/5</f>
        <v>80.465799999999987</v>
      </c>
      <c r="X8" s="16"/>
      <c r="Y8" s="17">
        <f t="shared" ref="Y8:Y71" si="14">(F8+L8+M8+N8+U8+V8+X8)/W8</f>
        <v>9.0549898217627867</v>
      </c>
      <c r="Z8" s="13">
        <f t="shared" ref="Z8:Z71" si="15">F8/W8</f>
        <v>5.9480798053334469</v>
      </c>
      <c r="AA8" s="13"/>
      <c r="AB8" s="13"/>
      <c r="AC8" s="13">
        <f>VLOOKUP(A:A,[4]TDSheet!$A:$D,4,0)</f>
        <v>129.845</v>
      </c>
      <c r="AD8" s="13">
        <f>VLOOKUP(A:A,[1]TDSheet!$A:$AD,30,0)</f>
        <v>0</v>
      </c>
      <c r="AE8" s="13">
        <f>VLOOKUP(A:A,[1]TDSheet!$A:$AE,31,0)</f>
        <v>96.352599999999995</v>
      </c>
      <c r="AF8" s="13">
        <f>VLOOKUP(A:A,[1]TDSheet!$A:$AF,32,0)</f>
        <v>118.43260000000001</v>
      </c>
      <c r="AG8" s="13">
        <f>VLOOKUP(A:A,[1]TDSheet!$A:$AG,33,0)</f>
        <v>91.292599999999993</v>
      </c>
      <c r="AH8" s="13">
        <f>VLOOKUP(A:A,[3]TDSheet!$A:$D,4,0)</f>
        <v>91.629000000000005</v>
      </c>
      <c r="AI8" s="13" t="str">
        <f>VLOOKUP(A:A,[1]TDSheet!$A:$AI,35,0)</f>
        <v>оконч</v>
      </c>
      <c r="AJ8" s="13">
        <f t="shared" ref="AJ8:AJ71" si="16">U8*H8</f>
        <v>0</v>
      </c>
      <c r="AK8" s="13">
        <f t="shared" ref="AK8:AK71" si="17">V8*H8</f>
        <v>120</v>
      </c>
      <c r="AL8" s="13">
        <f t="shared" ref="AL8:AL71" si="18">X8*H8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112.01</v>
      </c>
      <c r="D9" s="8">
        <v>1612.9670000000001</v>
      </c>
      <c r="E9" s="8">
        <v>735.09199999999998</v>
      </c>
      <c r="F9" s="8">
        <v>443.221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734.21299999999997</v>
      </c>
      <c r="K9" s="13">
        <f t="shared" si="12"/>
        <v>0.8790000000000191</v>
      </c>
      <c r="L9" s="13">
        <f>VLOOKUP(A:A,[1]TDSheet!$A:$N,14,0)</f>
        <v>100</v>
      </c>
      <c r="M9" s="13">
        <f>VLOOKUP(A:A,[1]TDSheet!$A:$O,15,0)</f>
        <v>0</v>
      </c>
      <c r="N9" s="13">
        <f>VLOOKUP(A:A,[1]TDSheet!$A:$X,24,0)</f>
        <v>120</v>
      </c>
      <c r="O9" s="13"/>
      <c r="P9" s="13"/>
      <c r="Q9" s="13"/>
      <c r="R9" s="13"/>
      <c r="S9" s="13"/>
      <c r="T9" s="13"/>
      <c r="U9" s="16"/>
      <c r="V9" s="16">
        <v>50</v>
      </c>
      <c r="W9" s="13">
        <f t="shared" si="13"/>
        <v>79.196399999999997</v>
      </c>
      <c r="X9" s="16"/>
      <c r="Y9" s="17">
        <f t="shared" si="14"/>
        <v>9.0057250077023703</v>
      </c>
      <c r="Z9" s="13">
        <f t="shared" si="15"/>
        <v>5.5964791328898791</v>
      </c>
      <c r="AA9" s="13"/>
      <c r="AB9" s="13"/>
      <c r="AC9" s="13">
        <f>VLOOKUP(A:A,[4]TDSheet!$A:$D,4,0)</f>
        <v>339.11</v>
      </c>
      <c r="AD9" s="13">
        <f>VLOOKUP(A:A,[1]TDSheet!$A:$AD,30,0)</f>
        <v>0</v>
      </c>
      <c r="AE9" s="13">
        <f>VLOOKUP(A:A,[1]TDSheet!$A:$AE,31,0)</f>
        <v>99.287000000000006</v>
      </c>
      <c r="AF9" s="13">
        <f>VLOOKUP(A:A,[1]TDSheet!$A:$AF,32,0)</f>
        <v>108.0086</v>
      </c>
      <c r="AG9" s="13">
        <f>VLOOKUP(A:A,[1]TDSheet!$A:$AG,33,0)</f>
        <v>92.599799999999988</v>
      </c>
      <c r="AH9" s="13">
        <f>VLOOKUP(A:A,[3]TDSheet!$A:$D,4,0)</f>
        <v>85.05</v>
      </c>
      <c r="AI9" s="13" t="e">
        <f>VLOOKUP(A:A,[1]TDSheet!$A:$AI,35,0)</f>
        <v>#N/A</v>
      </c>
      <c r="AJ9" s="13">
        <f t="shared" si="16"/>
        <v>0</v>
      </c>
      <c r="AK9" s="13">
        <f t="shared" si="17"/>
        <v>50</v>
      </c>
      <c r="AL9" s="13">
        <f t="shared" si="18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130.809</v>
      </c>
      <c r="D10" s="8">
        <v>5032.2079999999996</v>
      </c>
      <c r="E10" s="8">
        <v>1623.4549999999999</v>
      </c>
      <c r="F10" s="8">
        <v>919.279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1528.403</v>
      </c>
      <c r="K10" s="13">
        <f t="shared" si="12"/>
        <v>95.051999999999907</v>
      </c>
      <c r="L10" s="13">
        <f>VLOOKUP(A:A,[1]TDSheet!$A:$N,14,0)</f>
        <v>150</v>
      </c>
      <c r="M10" s="13">
        <f>VLOOKUP(A:A,[1]TDSheet!$A:$O,15,0)</f>
        <v>400</v>
      </c>
      <c r="N10" s="13">
        <f>VLOOKUP(A:A,[1]TDSheet!$A:$X,24,0)</f>
        <v>380</v>
      </c>
      <c r="O10" s="13"/>
      <c r="P10" s="13"/>
      <c r="Q10" s="13"/>
      <c r="R10" s="13"/>
      <c r="S10" s="13"/>
      <c r="T10" s="13"/>
      <c r="U10" s="16"/>
      <c r="V10" s="16">
        <v>450</v>
      </c>
      <c r="W10" s="13">
        <f t="shared" si="13"/>
        <v>254.72659999999996</v>
      </c>
      <c r="X10" s="16"/>
      <c r="Y10" s="17">
        <f t="shared" si="14"/>
        <v>9.0264581712314307</v>
      </c>
      <c r="Z10" s="13">
        <f t="shared" si="15"/>
        <v>3.608884977069533</v>
      </c>
      <c r="AA10" s="13"/>
      <c r="AB10" s="13"/>
      <c r="AC10" s="13">
        <f>VLOOKUP(A:A,[4]TDSheet!$A:$D,4,0)</f>
        <v>349.822</v>
      </c>
      <c r="AD10" s="13">
        <f>VLOOKUP(A:A,[1]TDSheet!$A:$AD,30,0)</f>
        <v>0</v>
      </c>
      <c r="AE10" s="13">
        <f>VLOOKUP(A:A,[1]TDSheet!$A:$AE,31,0)</f>
        <v>194.9984</v>
      </c>
      <c r="AF10" s="13">
        <f>VLOOKUP(A:A,[1]TDSheet!$A:$AF,32,0)</f>
        <v>254.37520000000001</v>
      </c>
      <c r="AG10" s="13">
        <f>VLOOKUP(A:A,[1]TDSheet!$A:$AG,33,0)</f>
        <v>242.88299999999998</v>
      </c>
      <c r="AH10" s="13">
        <f>VLOOKUP(A:A,[3]TDSheet!$A:$D,4,0)</f>
        <v>288.79399999999998</v>
      </c>
      <c r="AI10" s="13" t="str">
        <f>VLOOKUP(A:A,[1]TDSheet!$A:$AI,35,0)</f>
        <v>ябмарт</v>
      </c>
      <c r="AJ10" s="13">
        <f t="shared" si="16"/>
        <v>0</v>
      </c>
      <c r="AK10" s="13">
        <f t="shared" si="17"/>
        <v>450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55.74</v>
      </c>
      <c r="D11" s="8">
        <v>552.94100000000003</v>
      </c>
      <c r="E11" s="8">
        <v>221.929</v>
      </c>
      <c r="F11" s="8">
        <v>149.71600000000001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221.99700000000001</v>
      </c>
      <c r="K11" s="13">
        <f t="shared" si="12"/>
        <v>-6.8000000000012051E-2</v>
      </c>
      <c r="L11" s="13">
        <f>VLOOKUP(A:A,[1]TDSheet!$A:$N,14,0)</f>
        <v>20</v>
      </c>
      <c r="M11" s="13">
        <f>VLOOKUP(A:A,[1]TDSheet!$A:$O,15,0)</f>
        <v>0</v>
      </c>
      <c r="N11" s="13">
        <f>VLOOKUP(A:A,[1]TDSheet!$A:$X,24,0)</f>
        <v>20</v>
      </c>
      <c r="O11" s="13"/>
      <c r="P11" s="13"/>
      <c r="Q11" s="13"/>
      <c r="R11" s="13"/>
      <c r="S11" s="13"/>
      <c r="T11" s="13"/>
      <c r="U11" s="16"/>
      <c r="V11" s="16">
        <v>60</v>
      </c>
      <c r="W11" s="13">
        <f t="shared" si="13"/>
        <v>27.806999999999999</v>
      </c>
      <c r="X11" s="16"/>
      <c r="Y11" s="17">
        <f t="shared" si="14"/>
        <v>8.9803286942136875</v>
      </c>
      <c r="Z11" s="13">
        <f t="shared" si="15"/>
        <v>5.3841119142661924</v>
      </c>
      <c r="AA11" s="13"/>
      <c r="AB11" s="13"/>
      <c r="AC11" s="13">
        <f>VLOOKUP(A:A,[4]TDSheet!$A:$D,4,0)</f>
        <v>82.894000000000005</v>
      </c>
      <c r="AD11" s="13">
        <f>VLOOKUP(A:A,[1]TDSheet!$A:$AD,30,0)</f>
        <v>0</v>
      </c>
      <c r="AE11" s="13">
        <f>VLOOKUP(A:A,[1]TDSheet!$A:$AE,31,0)</f>
        <v>27.5214</v>
      </c>
      <c r="AF11" s="13">
        <f>VLOOKUP(A:A,[1]TDSheet!$A:$AF,32,0)</f>
        <v>31.323199999999996</v>
      </c>
      <c r="AG11" s="13">
        <f>VLOOKUP(A:A,[1]TDSheet!$A:$AG,33,0)</f>
        <v>26.320799999999998</v>
      </c>
      <c r="AH11" s="13">
        <f>VLOOKUP(A:A,[3]TDSheet!$A:$D,4,0)</f>
        <v>23.507999999999999</v>
      </c>
      <c r="AI11" s="13" t="e">
        <f>VLOOKUP(A:A,[1]TDSheet!$A:$AI,35,0)</f>
        <v>#N/A</v>
      </c>
      <c r="AJ11" s="13">
        <f t="shared" si="16"/>
        <v>0</v>
      </c>
      <c r="AK11" s="13">
        <f t="shared" si="17"/>
        <v>60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447</v>
      </c>
      <c r="E12" s="8">
        <v>260</v>
      </c>
      <c r="F12" s="8">
        <v>119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271</v>
      </c>
      <c r="K12" s="13">
        <f t="shared" si="12"/>
        <v>-11</v>
      </c>
      <c r="L12" s="13">
        <f>VLOOKUP(A:A,[1]TDSheet!$A:$N,14,0)</f>
        <v>0</v>
      </c>
      <c r="M12" s="13">
        <f>VLOOKUP(A:A,[1]TDSheet!$A:$O,15,0)</f>
        <v>40</v>
      </c>
      <c r="N12" s="13">
        <f>VLOOKUP(A:A,[1]TDSheet!$A:$X,24,0)</f>
        <v>30</v>
      </c>
      <c r="O12" s="13"/>
      <c r="P12" s="13"/>
      <c r="Q12" s="13"/>
      <c r="R12" s="13"/>
      <c r="S12" s="13"/>
      <c r="T12" s="13"/>
      <c r="U12" s="16">
        <v>50</v>
      </c>
      <c r="V12" s="16">
        <v>40</v>
      </c>
      <c r="W12" s="13">
        <f t="shared" si="13"/>
        <v>31.6</v>
      </c>
      <c r="X12" s="16"/>
      <c r="Y12" s="17">
        <f t="shared" si="14"/>
        <v>8.8291139240506329</v>
      </c>
      <c r="Z12" s="13">
        <f t="shared" si="15"/>
        <v>3.7658227848101262</v>
      </c>
      <c r="AA12" s="13"/>
      <c r="AB12" s="13"/>
      <c r="AC12" s="13">
        <f>VLOOKUP(A:A,[4]TDSheet!$A:$D,4,0)</f>
        <v>102</v>
      </c>
      <c r="AD12" s="13">
        <f>VLOOKUP(A:A,[1]TDSheet!$A:$AD,30,0)</f>
        <v>0</v>
      </c>
      <c r="AE12" s="13">
        <f>VLOOKUP(A:A,[1]TDSheet!$A:$AE,31,0)</f>
        <v>28.6</v>
      </c>
      <c r="AF12" s="13">
        <f>VLOOKUP(A:A,[1]TDSheet!$A:$AF,32,0)</f>
        <v>35.799999999999997</v>
      </c>
      <c r="AG12" s="13">
        <f>VLOOKUP(A:A,[1]TDSheet!$A:$AG,33,0)</f>
        <v>26.4</v>
      </c>
      <c r="AH12" s="13">
        <f>VLOOKUP(A:A,[3]TDSheet!$A:$D,4,0)</f>
        <v>33</v>
      </c>
      <c r="AI12" s="13">
        <f>VLOOKUP(A:A,[1]TDSheet!$A:$AI,35,0)</f>
        <v>0</v>
      </c>
      <c r="AJ12" s="13">
        <f t="shared" si="16"/>
        <v>25</v>
      </c>
      <c r="AK12" s="13">
        <f t="shared" si="17"/>
        <v>20</v>
      </c>
      <c r="AL12" s="13">
        <f t="shared" si="18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125</v>
      </c>
      <c r="D13" s="8">
        <v>7646</v>
      </c>
      <c r="E13" s="8">
        <v>2339</v>
      </c>
      <c r="F13" s="8">
        <v>1118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2353</v>
      </c>
      <c r="K13" s="13">
        <f t="shared" si="12"/>
        <v>-14</v>
      </c>
      <c r="L13" s="13">
        <f>VLOOKUP(A:A,[1]TDSheet!$A:$N,14,0)</f>
        <v>200</v>
      </c>
      <c r="M13" s="13">
        <f>VLOOKUP(A:A,[1]TDSheet!$A:$O,15,0)</f>
        <v>300</v>
      </c>
      <c r="N13" s="13">
        <f>VLOOKUP(A:A,[1]TDSheet!$A:$X,24,0)</f>
        <v>280</v>
      </c>
      <c r="O13" s="13"/>
      <c r="P13" s="13"/>
      <c r="Q13" s="13"/>
      <c r="R13" s="13"/>
      <c r="S13" s="13"/>
      <c r="T13" s="13"/>
      <c r="U13" s="16"/>
      <c r="V13" s="16">
        <v>400</v>
      </c>
      <c r="W13" s="13">
        <f t="shared" si="13"/>
        <v>253.8</v>
      </c>
      <c r="X13" s="16"/>
      <c r="Y13" s="17">
        <f t="shared" si="14"/>
        <v>9.0543735224586293</v>
      </c>
      <c r="Z13" s="13">
        <f t="shared" si="15"/>
        <v>4.4050433412135535</v>
      </c>
      <c r="AA13" s="13"/>
      <c r="AB13" s="13"/>
      <c r="AC13" s="13">
        <f>VLOOKUP(A:A,[4]TDSheet!$A:$D,4,0)</f>
        <v>470</v>
      </c>
      <c r="AD13" s="13">
        <f>VLOOKUP(A:A,[1]TDSheet!$A:$AD,30,0)</f>
        <v>600</v>
      </c>
      <c r="AE13" s="13">
        <f>VLOOKUP(A:A,[1]TDSheet!$A:$AE,31,0)</f>
        <v>248.4</v>
      </c>
      <c r="AF13" s="13">
        <f>VLOOKUP(A:A,[1]TDSheet!$A:$AF,32,0)</f>
        <v>290.2</v>
      </c>
      <c r="AG13" s="13">
        <f>VLOOKUP(A:A,[1]TDSheet!$A:$AG,33,0)</f>
        <v>274.60000000000002</v>
      </c>
      <c r="AH13" s="13">
        <f>VLOOKUP(A:A,[3]TDSheet!$A:$D,4,0)</f>
        <v>247</v>
      </c>
      <c r="AI13" s="13" t="str">
        <f>VLOOKUP(A:A,[1]TDSheet!$A:$AI,35,0)</f>
        <v>?????</v>
      </c>
      <c r="AJ13" s="13">
        <f t="shared" si="16"/>
        <v>0</v>
      </c>
      <c r="AK13" s="13">
        <f t="shared" si="17"/>
        <v>160</v>
      </c>
      <c r="AL13" s="13">
        <f t="shared" si="18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835</v>
      </c>
      <c r="D14" s="8">
        <v>14365</v>
      </c>
      <c r="E14" s="8">
        <v>6110</v>
      </c>
      <c r="F14" s="8">
        <v>1943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6076</v>
      </c>
      <c r="K14" s="13">
        <f t="shared" si="12"/>
        <v>34</v>
      </c>
      <c r="L14" s="13">
        <f>VLOOKUP(A:A,[1]TDSheet!$A:$N,14,0)</f>
        <v>300</v>
      </c>
      <c r="M14" s="13">
        <f>VLOOKUP(A:A,[1]TDSheet!$A:$O,15,0)</f>
        <v>1000</v>
      </c>
      <c r="N14" s="13">
        <f>VLOOKUP(A:A,[1]TDSheet!$A:$X,24,0)</f>
        <v>900</v>
      </c>
      <c r="O14" s="13"/>
      <c r="P14" s="13"/>
      <c r="Q14" s="13"/>
      <c r="R14" s="13"/>
      <c r="S14" s="13"/>
      <c r="T14" s="13"/>
      <c r="U14" s="16">
        <v>500</v>
      </c>
      <c r="V14" s="16">
        <v>1100</v>
      </c>
      <c r="W14" s="13">
        <f t="shared" si="13"/>
        <v>676</v>
      </c>
      <c r="X14" s="16">
        <v>500</v>
      </c>
      <c r="Y14" s="17">
        <f t="shared" si="14"/>
        <v>9.2352071005917153</v>
      </c>
      <c r="Z14" s="13">
        <f t="shared" si="15"/>
        <v>2.8742603550295858</v>
      </c>
      <c r="AA14" s="13"/>
      <c r="AB14" s="13"/>
      <c r="AC14" s="13">
        <f>VLOOKUP(A:A,[4]TDSheet!$A:$D,4,0)</f>
        <v>330</v>
      </c>
      <c r="AD14" s="13">
        <f>VLOOKUP(A:A,[1]TDSheet!$A:$AD,30,0)</f>
        <v>2400</v>
      </c>
      <c r="AE14" s="13">
        <f>VLOOKUP(A:A,[1]TDSheet!$A:$AE,31,0)</f>
        <v>444.4</v>
      </c>
      <c r="AF14" s="13">
        <f>VLOOKUP(A:A,[1]TDSheet!$A:$AF,32,0)</f>
        <v>531.6</v>
      </c>
      <c r="AG14" s="13">
        <f>VLOOKUP(A:A,[1]TDSheet!$A:$AG,33,0)</f>
        <v>540.4</v>
      </c>
      <c r="AH14" s="13">
        <f>VLOOKUP(A:A,[3]TDSheet!$A:$D,4,0)</f>
        <v>773</v>
      </c>
      <c r="AI14" s="13" t="str">
        <f>VLOOKUP(A:A,[1]TDSheet!$A:$AI,35,0)</f>
        <v>ябмарт</v>
      </c>
      <c r="AJ14" s="13">
        <f t="shared" si="16"/>
        <v>225</v>
      </c>
      <c r="AK14" s="13">
        <f t="shared" si="17"/>
        <v>495</v>
      </c>
      <c r="AL14" s="13">
        <f t="shared" si="18"/>
        <v>225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230</v>
      </c>
      <c r="D15" s="8">
        <v>12502</v>
      </c>
      <c r="E15" s="8">
        <v>3939</v>
      </c>
      <c r="F15" s="8">
        <v>1989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3954</v>
      </c>
      <c r="K15" s="13">
        <f t="shared" si="12"/>
        <v>-15</v>
      </c>
      <c r="L15" s="13">
        <f>VLOOKUP(A:A,[1]TDSheet!$A:$N,14,0)</f>
        <v>500</v>
      </c>
      <c r="M15" s="13">
        <f>VLOOKUP(A:A,[1]TDSheet!$A:$O,15,0)</f>
        <v>500</v>
      </c>
      <c r="N15" s="13">
        <f>VLOOKUP(A:A,[1]TDSheet!$A:$X,24,0)</f>
        <v>800</v>
      </c>
      <c r="O15" s="13"/>
      <c r="P15" s="13"/>
      <c r="Q15" s="13"/>
      <c r="R15" s="13"/>
      <c r="S15" s="13"/>
      <c r="T15" s="13"/>
      <c r="U15" s="16">
        <v>500</v>
      </c>
      <c r="V15" s="16">
        <v>1100</v>
      </c>
      <c r="W15" s="13">
        <f t="shared" si="13"/>
        <v>569.4</v>
      </c>
      <c r="X15" s="16">
        <v>500</v>
      </c>
      <c r="Y15" s="17">
        <f t="shared" si="14"/>
        <v>10.342465753424658</v>
      </c>
      <c r="Z15" s="13">
        <f t="shared" si="15"/>
        <v>3.493150684931507</v>
      </c>
      <c r="AA15" s="13"/>
      <c r="AB15" s="13"/>
      <c r="AC15" s="13">
        <f>VLOOKUP(A:A,[4]TDSheet!$A:$D,4,0)</f>
        <v>318</v>
      </c>
      <c r="AD15" s="13">
        <f>VLOOKUP(A:A,[1]TDSheet!$A:$AD,30,0)</f>
        <v>774</v>
      </c>
      <c r="AE15" s="13">
        <f>VLOOKUP(A:A,[1]TDSheet!$A:$AE,31,0)</f>
        <v>765.2</v>
      </c>
      <c r="AF15" s="13">
        <f>VLOOKUP(A:A,[1]TDSheet!$A:$AF,32,0)</f>
        <v>617.20000000000005</v>
      </c>
      <c r="AG15" s="13">
        <f>VLOOKUP(A:A,[1]TDSheet!$A:$AG,33,0)</f>
        <v>564.6</v>
      </c>
      <c r="AH15" s="13">
        <f>VLOOKUP(A:A,[3]TDSheet!$A:$D,4,0)</f>
        <v>587</v>
      </c>
      <c r="AI15" s="13" t="str">
        <f>VLOOKUP(A:A,[1]TDSheet!$A:$AI,35,0)</f>
        <v>оконч</v>
      </c>
      <c r="AJ15" s="13">
        <f t="shared" si="16"/>
        <v>225</v>
      </c>
      <c r="AK15" s="13">
        <f t="shared" si="17"/>
        <v>495</v>
      </c>
      <c r="AL15" s="13">
        <f t="shared" si="18"/>
        <v>225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65</v>
      </c>
      <c r="D16" s="8">
        <v>394</v>
      </c>
      <c r="E16" s="8">
        <v>266</v>
      </c>
      <c r="F16" s="8">
        <v>131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267</v>
      </c>
      <c r="K16" s="13">
        <f t="shared" si="12"/>
        <v>-1</v>
      </c>
      <c r="L16" s="13">
        <f>VLOOKUP(A:A,[1]TDSheet!$A:$N,14,0)</f>
        <v>30</v>
      </c>
      <c r="M16" s="13">
        <f>VLOOKUP(A:A,[1]TDSheet!$A:$O,15,0)</f>
        <v>0</v>
      </c>
      <c r="N16" s="13">
        <f>VLOOKUP(A:A,[1]TDSheet!$A:$X,24,0)</f>
        <v>50</v>
      </c>
      <c r="O16" s="13"/>
      <c r="P16" s="13"/>
      <c r="Q16" s="13"/>
      <c r="R16" s="13"/>
      <c r="S16" s="13"/>
      <c r="T16" s="13"/>
      <c r="U16" s="16">
        <v>50</v>
      </c>
      <c r="V16" s="16">
        <v>60</v>
      </c>
      <c r="W16" s="13">
        <f t="shared" si="13"/>
        <v>36.4</v>
      </c>
      <c r="X16" s="16"/>
      <c r="Y16" s="17">
        <f t="shared" si="14"/>
        <v>8.8186813186813193</v>
      </c>
      <c r="Z16" s="13">
        <f t="shared" si="15"/>
        <v>3.598901098901099</v>
      </c>
      <c r="AA16" s="13"/>
      <c r="AB16" s="13"/>
      <c r="AC16" s="13">
        <f>VLOOKUP(A:A,[4]TDSheet!$A:$D,4,0)</f>
        <v>84</v>
      </c>
      <c r="AD16" s="13">
        <f>VLOOKUP(A:A,[1]TDSheet!$A:$AD,30,0)</f>
        <v>0</v>
      </c>
      <c r="AE16" s="13">
        <f>VLOOKUP(A:A,[1]TDSheet!$A:$AE,31,0)</f>
        <v>35</v>
      </c>
      <c r="AF16" s="13">
        <f>VLOOKUP(A:A,[1]TDSheet!$A:$AF,32,0)</f>
        <v>38.200000000000003</v>
      </c>
      <c r="AG16" s="13">
        <f>VLOOKUP(A:A,[1]TDSheet!$A:$AG,33,0)</f>
        <v>35.4</v>
      </c>
      <c r="AH16" s="13">
        <f>VLOOKUP(A:A,[3]TDSheet!$A:$D,4,0)</f>
        <v>40</v>
      </c>
      <c r="AI16" s="13" t="e">
        <f>VLOOKUP(A:A,[1]TDSheet!$A:$AI,35,0)</f>
        <v>#N/A</v>
      </c>
      <c r="AJ16" s="13">
        <f t="shared" si="16"/>
        <v>25</v>
      </c>
      <c r="AK16" s="13">
        <f t="shared" si="17"/>
        <v>30</v>
      </c>
      <c r="AL16" s="13">
        <f t="shared" si="18"/>
        <v>0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45</v>
      </c>
      <c r="D17" s="8">
        <v>127</v>
      </c>
      <c r="E17" s="8">
        <v>87</v>
      </c>
      <c r="F17" s="8">
        <v>83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89</v>
      </c>
      <c r="K17" s="13">
        <f t="shared" si="12"/>
        <v>-2</v>
      </c>
      <c r="L17" s="13">
        <f>VLOOKUP(A:A,[1]TDSheet!$A:$N,14,0)</f>
        <v>0</v>
      </c>
      <c r="M17" s="13">
        <f>VLOOKUP(A:A,[1]TDSheet!$A:$O,15,0)</f>
        <v>0</v>
      </c>
      <c r="N17" s="13">
        <f>VLOOKUP(A:A,[1]TDSheet!$A:$X,24,0)</f>
        <v>20</v>
      </c>
      <c r="O17" s="13"/>
      <c r="P17" s="13"/>
      <c r="Q17" s="13"/>
      <c r="R17" s="13"/>
      <c r="S17" s="13"/>
      <c r="T17" s="13"/>
      <c r="U17" s="16"/>
      <c r="V17" s="16">
        <v>50</v>
      </c>
      <c r="W17" s="13">
        <f t="shared" si="13"/>
        <v>17.399999999999999</v>
      </c>
      <c r="X17" s="16"/>
      <c r="Y17" s="17">
        <f t="shared" si="14"/>
        <v>8.793103448275863</v>
      </c>
      <c r="Z17" s="13">
        <f t="shared" si="15"/>
        <v>4.7701149425287364</v>
      </c>
      <c r="AA17" s="13"/>
      <c r="AB17" s="13"/>
      <c r="AC17" s="13">
        <v>0</v>
      </c>
      <c r="AD17" s="13">
        <f>VLOOKUP(A:A,[1]TDSheet!$A:$AD,30,0)</f>
        <v>0</v>
      </c>
      <c r="AE17" s="13">
        <f>VLOOKUP(A:A,[1]TDSheet!$A:$AE,31,0)</f>
        <v>14.4</v>
      </c>
      <c r="AF17" s="13">
        <f>VLOOKUP(A:A,[1]TDSheet!$A:$AF,32,0)</f>
        <v>21.4</v>
      </c>
      <c r="AG17" s="13">
        <f>VLOOKUP(A:A,[1]TDSheet!$A:$AG,33,0)</f>
        <v>13.6</v>
      </c>
      <c r="AH17" s="13">
        <f>VLOOKUP(A:A,[3]TDSheet!$A:$D,4,0)</f>
        <v>12</v>
      </c>
      <c r="AI17" s="13">
        <f>VLOOKUP(A:A,[1]TDSheet!$A:$AI,35,0)</f>
        <v>0</v>
      </c>
      <c r="AJ17" s="13">
        <f t="shared" si="16"/>
        <v>0</v>
      </c>
      <c r="AK17" s="13">
        <f t="shared" si="17"/>
        <v>20</v>
      </c>
      <c r="AL17" s="13">
        <f t="shared" si="18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36</v>
      </c>
      <c r="D18" s="8">
        <v>429</v>
      </c>
      <c r="E18" s="8">
        <v>143</v>
      </c>
      <c r="F18" s="8">
        <v>318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147</v>
      </c>
      <c r="K18" s="13">
        <f t="shared" si="12"/>
        <v>-4</v>
      </c>
      <c r="L18" s="13">
        <f>VLOOKUP(A:A,[1]TDSheet!$A:$N,14,0)</f>
        <v>0</v>
      </c>
      <c r="M18" s="13">
        <f>VLOOKUP(A:A,[1]TDSheet!$A:$O,15,0)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6"/>
      <c r="V18" s="16"/>
      <c r="W18" s="13">
        <f t="shared" si="13"/>
        <v>28.6</v>
      </c>
      <c r="X18" s="16"/>
      <c r="Y18" s="17">
        <f t="shared" si="14"/>
        <v>11.118881118881118</v>
      </c>
      <c r="Z18" s="13">
        <f t="shared" si="15"/>
        <v>11.118881118881118</v>
      </c>
      <c r="AA18" s="13"/>
      <c r="AB18" s="13"/>
      <c r="AC18" s="13">
        <v>0</v>
      </c>
      <c r="AD18" s="13">
        <f>VLOOKUP(A:A,[1]TDSheet!$A:$AD,30,0)</f>
        <v>0</v>
      </c>
      <c r="AE18" s="13">
        <f>VLOOKUP(A:A,[1]TDSheet!$A:$AE,31,0)</f>
        <v>27.4</v>
      </c>
      <c r="AF18" s="13">
        <f>VLOOKUP(A:A,[1]TDSheet!$A:$AF,32,0)</f>
        <v>31.2</v>
      </c>
      <c r="AG18" s="13">
        <f>VLOOKUP(A:A,[1]TDSheet!$A:$AG,33,0)</f>
        <v>33.6</v>
      </c>
      <c r="AH18" s="13">
        <f>VLOOKUP(A:A,[3]TDSheet!$A:$D,4,0)</f>
        <v>18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0</v>
      </c>
      <c r="AL18" s="13">
        <f t="shared" si="18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44</v>
      </c>
      <c r="D19" s="8">
        <v>344</v>
      </c>
      <c r="E19" s="8">
        <v>193</v>
      </c>
      <c r="F19" s="8">
        <v>189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194</v>
      </c>
      <c r="K19" s="13">
        <f t="shared" si="12"/>
        <v>-1</v>
      </c>
      <c r="L19" s="13">
        <f>VLOOKUP(A:A,[1]TDSheet!$A:$N,14,0)</f>
        <v>40</v>
      </c>
      <c r="M19" s="13">
        <f>VLOOKUP(A:A,[1]TDSheet!$A:$O,15,0)</f>
        <v>30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6"/>
      <c r="V19" s="16">
        <v>60</v>
      </c>
      <c r="W19" s="13">
        <f t="shared" si="13"/>
        <v>38.6</v>
      </c>
      <c r="X19" s="16"/>
      <c r="Y19" s="17">
        <f t="shared" si="14"/>
        <v>9.0414507772020727</v>
      </c>
      <c r="Z19" s="13">
        <f t="shared" si="15"/>
        <v>4.8963730569948183</v>
      </c>
      <c r="AA19" s="13"/>
      <c r="AB19" s="13"/>
      <c r="AC19" s="13">
        <v>0</v>
      </c>
      <c r="AD19" s="13">
        <f>VLOOKUP(A:A,[1]TDSheet!$A:$AD,30,0)</f>
        <v>0</v>
      </c>
      <c r="AE19" s="13">
        <f>VLOOKUP(A:A,[1]TDSheet!$A:$AE,31,0)</f>
        <v>48.8</v>
      </c>
      <c r="AF19" s="13">
        <f>VLOOKUP(A:A,[1]TDSheet!$A:$AF,32,0)</f>
        <v>61.2</v>
      </c>
      <c r="AG19" s="13">
        <f>VLOOKUP(A:A,[1]TDSheet!$A:$AG,33,0)</f>
        <v>40</v>
      </c>
      <c r="AH19" s="13">
        <f>VLOOKUP(A:A,[3]TDSheet!$A:$D,4,0)</f>
        <v>62</v>
      </c>
      <c r="AI19" s="13" t="str">
        <f>VLOOKUP(A:A,[1]TDSheet!$A:$AI,35,0)</f>
        <v>продмарт</v>
      </c>
      <c r="AJ19" s="13">
        <f t="shared" si="16"/>
        <v>0</v>
      </c>
      <c r="AK19" s="13">
        <f t="shared" si="17"/>
        <v>27</v>
      </c>
      <c r="AL19" s="13">
        <f t="shared" si="18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742</v>
      </c>
      <c r="D20" s="8">
        <v>1548</v>
      </c>
      <c r="E20" s="19">
        <v>609</v>
      </c>
      <c r="F20" s="20">
        <v>638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236</v>
      </c>
      <c r="K20" s="13">
        <f t="shared" si="12"/>
        <v>373</v>
      </c>
      <c r="L20" s="13">
        <f>VLOOKUP(A:A,[1]TDSheet!$A:$N,14,0)</f>
        <v>50</v>
      </c>
      <c r="M20" s="13">
        <f>VLOOKUP(A:A,[1]TDSheet!$A:$O,15,0)</f>
        <v>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6"/>
      <c r="V20" s="16">
        <v>260</v>
      </c>
      <c r="W20" s="13">
        <f t="shared" si="13"/>
        <v>117.8</v>
      </c>
      <c r="X20" s="16"/>
      <c r="Y20" s="17">
        <f t="shared" si="14"/>
        <v>8.8964346349745327</v>
      </c>
      <c r="Z20" s="13">
        <f t="shared" si="15"/>
        <v>5.4159592529711373</v>
      </c>
      <c r="AA20" s="13"/>
      <c r="AB20" s="13"/>
      <c r="AC20" s="13">
        <f>VLOOKUP(A:A,[4]TDSheet!$A:$D,4,0)</f>
        <v>20</v>
      </c>
      <c r="AD20" s="13">
        <f>VLOOKUP(A:A,[1]TDSheet!$A:$AD,30,0)</f>
        <v>0</v>
      </c>
      <c r="AE20" s="13">
        <f>VLOOKUP(A:A,[1]TDSheet!$A:$AE,31,0)</f>
        <v>107.4</v>
      </c>
      <c r="AF20" s="13">
        <f>VLOOKUP(A:A,[1]TDSheet!$A:$AF,32,0)</f>
        <v>168.2</v>
      </c>
      <c r="AG20" s="13">
        <f>VLOOKUP(A:A,[1]TDSheet!$A:$AG,33,0)</f>
        <v>125</v>
      </c>
      <c r="AH20" s="13">
        <f>VLOOKUP(A:A,[3]TDSheet!$A:$D,4,0)</f>
        <v>31</v>
      </c>
      <c r="AI20" s="13" t="e">
        <f>VLOOKUP(A:A,[1]TDSheet!$A:$AI,35,0)</f>
        <v>#N/A</v>
      </c>
      <c r="AJ20" s="13">
        <f t="shared" si="16"/>
        <v>0</v>
      </c>
      <c r="AK20" s="13">
        <f t="shared" si="17"/>
        <v>130</v>
      </c>
      <c r="AL20" s="13">
        <f t="shared" si="18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/>
      <c r="D21" s="8">
        <v>511</v>
      </c>
      <c r="E21" s="8">
        <v>323</v>
      </c>
      <c r="F21" s="8">
        <v>188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316</v>
      </c>
      <c r="K21" s="13">
        <f t="shared" si="12"/>
        <v>7</v>
      </c>
      <c r="L21" s="13">
        <f>VLOOKUP(A:A,[1]TDSheet!$A:$N,14,0)</f>
        <v>40</v>
      </c>
      <c r="M21" s="13">
        <f>VLOOKUP(A:A,[1]TDSheet!$A:$O,15,0)</f>
        <v>0</v>
      </c>
      <c r="N21" s="13">
        <f>VLOOKUP(A:A,[1]TDSheet!$A:$X,24,0)</f>
        <v>50</v>
      </c>
      <c r="O21" s="13"/>
      <c r="P21" s="13"/>
      <c r="Q21" s="13"/>
      <c r="R21" s="13"/>
      <c r="S21" s="13"/>
      <c r="T21" s="13"/>
      <c r="U21" s="16">
        <v>100</v>
      </c>
      <c r="V21" s="16">
        <v>60</v>
      </c>
      <c r="W21" s="13">
        <f t="shared" si="13"/>
        <v>50.2</v>
      </c>
      <c r="X21" s="16"/>
      <c r="Y21" s="17">
        <f t="shared" si="14"/>
        <v>8.7250996015936249</v>
      </c>
      <c r="Z21" s="13">
        <f t="shared" si="15"/>
        <v>3.7450199203187249</v>
      </c>
      <c r="AA21" s="13"/>
      <c r="AB21" s="13"/>
      <c r="AC21" s="13">
        <f>VLOOKUP(A:A,[4]TDSheet!$A:$D,4,0)</f>
        <v>72</v>
      </c>
      <c r="AD21" s="13">
        <f>VLOOKUP(A:A,[1]TDSheet!$A:$AD,30,0)</f>
        <v>0</v>
      </c>
      <c r="AE21" s="13">
        <f>VLOOKUP(A:A,[1]TDSheet!$A:$AE,31,0)</f>
        <v>40.799999999999997</v>
      </c>
      <c r="AF21" s="13">
        <f>VLOOKUP(A:A,[1]TDSheet!$A:$AF,32,0)</f>
        <v>50</v>
      </c>
      <c r="AG21" s="13">
        <f>VLOOKUP(A:A,[1]TDSheet!$A:$AG,33,0)</f>
        <v>49.4</v>
      </c>
      <c r="AH21" s="13">
        <f>VLOOKUP(A:A,[3]TDSheet!$A:$D,4,0)</f>
        <v>55</v>
      </c>
      <c r="AI21" s="13">
        <f>VLOOKUP(A:A,[1]TDSheet!$A:$AI,35,0)</f>
        <v>0</v>
      </c>
      <c r="AJ21" s="13">
        <f t="shared" si="16"/>
        <v>30</v>
      </c>
      <c r="AK21" s="13">
        <f t="shared" si="17"/>
        <v>18</v>
      </c>
      <c r="AL21" s="13">
        <f t="shared" si="18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43</v>
      </c>
      <c r="D22" s="8">
        <v>107</v>
      </c>
      <c r="E22" s="8">
        <v>71</v>
      </c>
      <c r="F22" s="8">
        <v>53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72</v>
      </c>
      <c r="K22" s="13">
        <f t="shared" si="12"/>
        <v>-1</v>
      </c>
      <c r="L22" s="13">
        <f>VLOOKUP(A:A,[1]TDSheet!$A:$N,14,0)</f>
        <v>20</v>
      </c>
      <c r="M22" s="13">
        <f>VLOOKUP(A:A,[1]TDSheet!$A:$O,15,0)</f>
        <v>0</v>
      </c>
      <c r="N22" s="13">
        <f>VLOOKUP(A:A,[1]TDSheet!$A:$X,24,0)</f>
        <v>20</v>
      </c>
      <c r="O22" s="13"/>
      <c r="P22" s="13"/>
      <c r="Q22" s="13"/>
      <c r="R22" s="13"/>
      <c r="S22" s="13"/>
      <c r="T22" s="13"/>
      <c r="U22" s="16"/>
      <c r="V22" s="16">
        <v>50</v>
      </c>
      <c r="W22" s="13">
        <f t="shared" si="13"/>
        <v>14.2</v>
      </c>
      <c r="X22" s="16"/>
      <c r="Y22" s="17">
        <f t="shared" si="14"/>
        <v>10.070422535211268</v>
      </c>
      <c r="Z22" s="13">
        <f t="shared" si="15"/>
        <v>3.7323943661971835</v>
      </c>
      <c r="AA22" s="13"/>
      <c r="AB22" s="13"/>
      <c r="AC22" s="13">
        <v>0</v>
      </c>
      <c r="AD22" s="13">
        <f>VLOOKUP(A:A,[1]TDSheet!$A:$AD,30,0)</f>
        <v>0</v>
      </c>
      <c r="AE22" s="13">
        <f>VLOOKUP(A:A,[1]TDSheet!$A:$AE,31,0)</f>
        <v>15</v>
      </c>
      <c r="AF22" s="13">
        <f>VLOOKUP(A:A,[1]TDSheet!$A:$AF,32,0)</f>
        <v>18.2</v>
      </c>
      <c r="AG22" s="13">
        <f>VLOOKUP(A:A,[1]TDSheet!$A:$AG,33,0)</f>
        <v>13.8</v>
      </c>
      <c r="AH22" s="13">
        <f>VLOOKUP(A:A,[3]TDSheet!$A:$D,4,0)</f>
        <v>14</v>
      </c>
      <c r="AI22" s="13">
        <f>VLOOKUP(A:A,[1]TDSheet!$A:$AI,35,0)</f>
        <v>0</v>
      </c>
      <c r="AJ22" s="13">
        <f t="shared" si="16"/>
        <v>0</v>
      </c>
      <c r="AK22" s="13">
        <f t="shared" si="17"/>
        <v>25</v>
      </c>
      <c r="AL22" s="13">
        <f t="shared" si="18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23</v>
      </c>
      <c r="D23" s="8">
        <v>20</v>
      </c>
      <c r="E23" s="8">
        <v>18</v>
      </c>
      <c r="F23" s="8">
        <v>5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3">
        <f>VLOOKUP(A:A,[2]TDSheet!$A:$F,6,0)</f>
        <v>51</v>
      </c>
      <c r="K23" s="13">
        <f t="shared" si="12"/>
        <v>-33</v>
      </c>
      <c r="L23" s="13">
        <f>VLOOKUP(A:A,[1]TDSheet!$A:$N,14,0)</f>
        <v>0</v>
      </c>
      <c r="M23" s="13">
        <f>VLOOKUP(A:A,[1]TDSheet!$A:$O,15,0)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6"/>
      <c r="V23" s="16"/>
      <c r="W23" s="13">
        <f t="shared" si="13"/>
        <v>3.6</v>
      </c>
      <c r="X23" s="16"/>
      <c r="Y23" s="17">
        <f t="shared" si="14"/>
        <v>1.3888888888888888</v>
      </c>
      <c r="Z23" s="13">
        <f t="shared" si="15"/>
        <v>1.3888888888888888</v>
      </c>
      <c r="AA23" s="13"/>
      <c r="AB23" s="13"/>
      <c r="AC23" s="13">
        <v>0</v>
      </c>
      <c r="AD23" s="13">
        <f>VLOOKUP(A:A,[1]TDSheet!$A:$AD,30,0)</f>
        <v>0</v>
      </c>
      <c r="AE23" s="13">
        <f>VLOOKUP(A:A,[1]TDSheet!$A:$AE,31,0)</f>
        <v>3.8</v>
      </c>
      <c r="AF23" s="13">
        <f>VLOOKUP(A:A,[1]TDSheet!$A:$AF,32,0)</f>
        <v>7.6</v>
      </c>
      <c r="AG23" s="13">
        <f>VLOOKUP(A:A,[1]TDSheet!$A:$AG,33,0)</f>
        <v>2</v>
      </c>
      <c r="AH23" s="13">
        <v>0</v>
      </c>
      <c r="AI23" s="13" t="str">
        <f>VLOOKUP(A:A,[1]TDSheet!$A:$AI,35,0)</f>
        <v>вывод</v>
      </c>
      <c r="AJ23" s="13">
        <f t="shared" si="16"/>
        <v>0</v>
      </c>
      <c r="AK23" s="13">
        <f t="shared" si="17"/>
        <v>0</v>
      </c>
      <c r="AL23" s="13">
        <f t="shared" si="18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849</v>
      </c>
      <c r="D24" s="8">
        <v>3080</v>
      </c>
      <c r="E24" s="8">
        <v>1315</v>
      </c>
      <c r="F24" s="8">
        <v>2440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1319</v>
      </c>
      <c r="K24" s="13">
        <f t="shared" si="12"/>
        <v>-4</v>
      </c>
      <c r="L24" s="13">
        <f>VLOOKUP(A:A,[1]TDSheet!$A:$N,14,0)</f>
        <v>0</v>
      </c>
      <c r="M24" s="13">
        <f>VLOOKUP(A:A,[1]TDSheet!$A:$O,15,0)</f>
        <v>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6"/>
      <c r="V24" s="16"/>
      <c r="W24" s="13">
        <f t="shared" si="13"/>
        <v>191</v>
      </c>
      <c r="X24" s="16">
        <v>1000</v>
      </c>
      <c r="Y24" s="17">
        <f t="shared" si="14"/>
        <v>18.01047120418848</v>
      </c>
      <c r="Z24" s="13">
        <f t="shared" si="15"/>
        <v>12.774869109947645</v>
      </c>
      <c r="AA24" s="13"/>
      <c r="AB24" s="13"/>
      <c r="AC24" s="13">
        <f>VLOOKUP(A:A,[4]TDSheet!$A:$D,4,0)</f>
        <v>360</v>
      </c>
      <c r="AD24" s="13">
        <f>VLOOKUP(A:A,[1]TDSheet!$A:$AD,30,0)</f>
        <v>0</v>
      </c>
      <c r="AE24" s="13">
        <f>VLOOKUP(A:A,[1]TDSheet!$A:$AE,31,0)</f>
        <v>183.2</v>
      </c>
      <c r="AF24" s="13">
        <f>VLOOKUP(A:A,[1]TDSheet!$A:$AF,32,0)</f>
        <v>274.60000000000002</v>
      </c>
      <c r="AG24" s="13">
        <f>VLOOKUP(A:A,[1]TDSheet!$A:$AG,33,0)</f>
        <v>205.4</v>
      </c>
      <c r="AH24" s="13">
        <f>VLOOKUP(A:A,[3]TDSheet!$A:$D,4,0)</f>
        <v>185</v>
      </c>
      <c r="AI24" s="13">
        <f>VLOOKUP(A:A,[1]TDSheet!$A:$AI,35,0)</f>
        <v>0</v>
      </c>
      <c r="AJ24" s="13">
        <f t="shared" si="16"/>
        <v>0</v>
      </c>
      <c r="AK24" s="13">
        <f t="shared" si="17"/>
        <v>0</v>
      </c>
      <c r="AL24" s="13">
        <f t="shared" si="18"/>
        <v>170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59</v>
      </c>
      <c r="D25" s="8">
        <v>510</v>
      </c>
      <c r="E25" s="8">
        <v>249</v>
      </c>
      <c r="F25" s="8">
        <v>198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239</v>
      </c>
      <c r="K25" s="13">
        <f t="shared" si="12"/>
        <v>10</v>
      </c>
      <c r="L25" s="13">
        <f>VLOOKUP(A:A,[1]TDSheet!$A:$N,14,0)</f>
        <v>50</v>
      </c>
      <c r="M25" s="13">
        <f>VLOOKUP(A:A,[1]TDSheet!$A:$O,15,0)</f>
        <v>0</v>
      </c>
      <c r="N25" s="13">
        <f>VLOOKUP(A:A,[1]TDSheet!$A:$X,24,0)</f>
        <v>40</v>
      </c>
      <c r="O25" s="13"/>
      <c r="P25" s="13"/>
      <c r="Q25" s="13"/>
      <c r="R25" s="13"/>
      <c r="S25" s="13"/>
      <c r="T25" s="13"/>
      <c r="U25" s="16"/>
      <c r="V25" s="16">
        <v>70</v>
      </c>
      <c r="W25" s="13">
        <f t="shared" si="13"/>
        <v>40.200000000000003</v>
      </c>
      <c r="X25" s="16"/>
      <c r="Y25" s="17">
        <f t="shared" si="14"/>
        <v>8.9054726368159205</v>
      </c>
      <c r="Z25" s="13">
        <f t="shared" si="15"/>
        <v>4.9253731343283578</v>
      </c>
      <c r="AA25" s="13"/>
      <c r="AB25" s="13"/>
      <c r="AC25" s="13">
        <f>VLOOKUP(A:A,[4]TDSheet!$A:$D,4,0)</f>
        <v>48</v>
      </c>
      <c r="AD25" s="13">
        <f>VLOOKUP(A:A,[1]TDSheet!$A:$AD,30,0)</f>
        <v>0</v>
      </c>
      <c r="AE25" s="13">
        <f>VLOOKUP(A:A,[1]TDSheet!$A:$AE,31,0)</f>
        <v>49.2</v>
      </c>
      <c r="AF25" s="13">
        <f>VLOOKUP(A:A,[1]TDSheet!$A:$AF,32,0)</f>
        <v>55.6</v>
      </c>
      <c r="AG25" s="13">
        <f>VLOOKUP(A:A,[1]TDSheet!$A:$AG,33,0)</f>
        <v>44.4</v>
      </c>
      <c r="AH25" s="13">
        <f>VLOOKUP(A:A,[3]TDSheet!$A:$D,4,0)</f>
        <v>34</v>
      </c>
      <c r="AI25" s="13" t="e">
        <f>VLOOKUP(A:A,[1]TDSheet!$A:$AI,35,0)</f>
        <v>#N/A</v>
      </c>
      <c r="AJ25" s="13">
        <f t="shared" si="16"/>
        <v>0</v>
      </c>
      <c r="AK25" s="13">
        <f t="shared" si="17"/>
        <v>26.6</v>
      </c>
      <c r="AL25" s="13">
        <f t="shared" si="18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117</v>
      </c>
      <c r="D26" s="8">
        <v>1799</v>
      </c>
      <c r="E26" s="8">
        <v>1027</v>
      </c>
      <c r="F26" s="8">
        <v>730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1028</v>
      </c>
      <c r="K26" s="13">
        <f t="shared" si="12"/>
        <v>-1</v>
      </c>
      <c r="L26" s="13">
        <f>VLOOKUP(A:A,[1]TDSheet!$A:$N,14,0)</f>
        <v>100</v>
      </c>
      <c r="M26" s="13">
        <f>VLOOKUP(A:A,[1]TDSheet!$A:$O,15,0)</f>
        <v>250</v>
      </c>
      <c r="N26" s="13">
        <f>VLOOKUP(A:A,[1]TDSheet!$A:$X,24,0)</f>
        <v>300</v>
      </c>
      <c r="O26" s="13"/>
      <c r="P26" s="13"/>
      <c r="Q26" s="13"/>
      <c r="R26" s="13"/>
      <c r="S26" s="13"/>
      <c r="T26" s="13"/>
      <c r="U26" s="16"/>
      <c r="V26" s="16">
        <v>300</v>
      </c>
      <c r="W26" s="13">
        <f t="shared" si="13"/>
        <v>188.6</v>
      </c>
      <c r="X26" s="16"/>
      <c r="Y26" s="17">
        <f t="shared" si="14"/>
        <v>8.9077412513255574</v>
      </c>
      <c r="Z26" s="13">
        <f t="shared" si="15"/>
        <v>3.8706256627783668</v>
      </c>
      <c r="AA26" s="13"/>
      <c r="AB26" s="13"/>
      <c r="AC26" s="13">
        <f>VLOOKUP(A:A,[4]TDSheet!$A:$D,4,0)</f>
        <v>84</v>
      </c>
      <c r="AD26" s="13">
        <f>VLOOKUP(A:A,[1]TDSheet!$A:$AD,30,0)</f>
        <v>0</v>
      </c>
      <c r="AE26" s="13">
        <f>VLOOKUP(A:A,[1]TDSheet!$A:$AE,31,0)</f>
        <v>152.4</v>
      </c>
      <c r="AF26" s="13">
        <f>VLOOKUP(A:A,[1]TDSheet!$A:$AF,32,0)</f>
        <v>200</v>
      </c>
      <c r="AG26" s="13">
        <f>VLOOKUP(A:A,[1]TDSheet!$A:$AG,33,0)</f>
        <v>186.4</v>
      </c>
      <c r="AH26" s="13">
        <f>VLOOKUP(A:A,[3]TDSheet!$A:$D,4,0)</f>
        <v>196</v>
      </c>
      <c r="AI26" s="13" t="str">
        <f>VLOOKUP(A:A,[1]TDSheet!$A:$AI,35,0)</f>
        <v>продмарт</v>
      </c>
      <c r="AJ26" s="13">
        <f t="shared" si="16"/>
        <v>0</v>
      </c>
      <c r="AK26" s="13">
        <f t="shared" si="17"/>
        <v>105</v>
      </c>
      <c r="AL26" s="13">
        <f t="shared" si="18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138</v>
      </c>
      <c r="D27" s="8">
        <v>352</v>
      </c>
      <c r="E27" s="8">
        <v>292</v>
      </c>
      <c r="F27" s="8">
        <v>195</v>
      </c>
      <c r="G27" s="1" t="str">
        <f>VLOOKUP(A:A,[1]TDSheet!$A:$G,7,0)</f>
        <v>н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292</v>
      </c>
      <c r="K27" s="13">
        <f t="shared" si="12"/>
        <v>0</v>
      </c>
      <c r="L27" s="13">
        <f>VLOOKUP(A:A,[1]TDSheet!$A:$N,14,0)</f>
        <v>0</v>
      </c>
      <c r="M27" s="13">
        <f>VLOOKUP(A:A,[1]TDSheet!$A:$O,15,0)</f>
        <v>50</v>
      </c>
      <c r="N27" s="13">
        <f>VLOOKUP(A:A,[1]TDSheet!$A:$X,24,0)</f>
        <v>50</v>
      </c>
      <c r="O27" s="13"/>
      <c r="P27" s="13"/>
      <c r="Q27" s="13"/>
      <c r="R27" s="13"/>
      <c r="S27" s="13"/>
      <c r="T27" s="13"/>
      <c r="U27" s="16"/>
      <c r="V27" s="16">
        <v>150</v>
      </c>
      <c r="W27" s="13">
        <f t="shared" si="13"/>
        <v>46.4</v>
      </c>
      <c r="X27" s="16"/>
      <c r="Y27" s="17">
        <f t="shared" si="14"/>
        <v>9.5905172413793114</v>
      </c>
      <c r="Z27" s="13">
        <f t="shared" si="15"/>
        <v>4.2025862068965516</v>
      </c>
      <c r="AA27" s="13"/>
      <c r="AB27" s="13"/>
      <c r="AC27" s="13">
        <v>0</v>
      </c>
      <c r="AD27" s="13">
        <f>VLOOKUP(A:A,[1]TDSheet!$A:$AD,30,0)</f>
        <v>60</v>
      </c>
      <c r="AE27" s="13">
        <f>VLOOKUP(A:A,[1]TDSheet!$A:$AE,31,0)</f>
        <v>46.8</v>
      </c>
      <c r="AF27" s="13">
        <f>VLOOKUP(A:A,[1]TDSheet!$A:$AF,32,0)</f>
        <v>60.8</v>
      </c>
      <c r="AG27" s="13">
        <f>VLOOKUP(A:A,[1]TDSheet!$A:$AG,33,0)</f>
        <v>32.6</v>
      </c>
      <c r="AH27" s="13">
        <f>VLOOKUP(A:A,[3]TDSheet!$A:$D,4,0)</f>
        <v>25</v>
      </c>
      <c r="AI27" s="13">
        <f>VLOOKUP(A:A,[1]TDSheet!$A:$AI,35,0)</f>
        <v>0</v>
      </c>
      <c r="AJ27" s="13">
        <f t="shared" si="16"/>
        <v>0</v>
      </c>
      <c r="AK27" s="13">
        <f t="shared" si="17"/>
        <v>52.5</v>
      </c>
      <c r="AL27" s="13">
        <f t="shared" si="18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110</v>
      </c>
      <c r="D28" s="8">
        <v>1690</v>
      </c>
      <c r="E28" s="8">
        <v>970</v>
      </c>
      <c r="F28" s="8">
        <v>706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968</v>
      </c>
      <c r="K28" s="13">
        <f t="shared" si="12"/>
        <v>2</v>
      </c>
      <c r="L28" s="13">
        <f>VLOOKUP(A:A,[1]TDSheet!$A:$N,14,0)</f>
        <v>100</v>
      </c>
      <c r="M28" s="13">
        <f>VLOOKUP(A:A,[1]TDSheet!$A:$O,15,0)</f>
        <v>0</v>
      </c>
      <c r="N28" s="13">
        <f>VLOOKUP(A:A,[1]TDSheet!$A:$X,24,0)</f>
        <v>150</v>
      </c>
      <c r="O28" s="13"/>
      <c r="P28" s="13"/>
      <c r="Q28" s="13"/>
      <c r="R28" s="13"/>
      <c r="S28" s="13"/>
      <c r="T28" s="13"/>
      <c r="U28" s="16"/>
      <c r="V28" s="16">
        <v>100</v>
      </c>
      <c r="W28" s="13">
        <f t="shared" si="13"/>
        <v>111.2</v>
      </c>
      <c r="X28" s="16"/>
      <c r="Y28" s="17">
        <f t="shared" si="14"/>
        <v>9.4964028776978413</v>
      </c>
      <c r="Z28" s="13">
        <f t="shared" si="15"/>
        <v>6.3489208633093526</v>
      </c>
      <c r="AA28" s="13"/>
      <c r="AB28" s="13"/>
      <c r="AC28" s="13">
        <f>VLOOKUP(A:A,[4]TDSheet!$A:$D,4,0)</f>
        <v>174</v>
      </c>
      <c r="AD28" s="13">
        <f>VLOOKUP(A:A,[1]TDSheet!$A:$AD,30,0)</f>
        <v>240</v>
      </c>
      <c r="AE28" s="13">
        <f>VLOOKUP(A:A,[1]TDSheet!$A:$AE,31,0)</f>
        <v>134.6</v>
      </c>
      <c r="AF28" s="13">
        <f>VLOOKUP(A:A,[1]TDSheet!$A:$AF,32,0)</f>
        <v>143</v>
      </c>
      <c r="AG28" s="13">
        <f>VLOOKUP(A:A,[1]TDSheet!$A:$AG,33,0)</f>
        <v>140.6</v>
      </c>
      <c r="AH28" s="13">
        <f>VLOOKUP(A:A,[3]TDSheet!$A:$D,4,0)</f>
        <v>97</v>
      </c>
      <c r="AI28" s="13">
        <f>VLOOKUP(A:A,[1]TDSheet!$A:$AI,35,0)</f>
        <v>0</v>
      </c>
      <c r="AJ28" s="13">
        <f t="shared" si="16"/>
        <v>0</v>
      </c>
      <c r="AK28" s="13">
        <f t="shared" si="17"/>
        <v>35</v>
      </c>
      <c r="AL28" s="13">
        <f t="shared" si="18"/>
        <v>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198</v>
      </c>
      <c r="D29" s="8">
        <v>1674</v>
      </c>
      <c r="E29" s="8">
        <v>955</v>
      </c>
      <c r="F29" s="8">
        <v>732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972</v>
      </c>
      <c r="K29" s="13">
        <f t="shared" si="12"/>
        <v>-17</v>
      </c>
      <c r="L29" s="13">
        <f>VLOOKUP(A:A,[1]TDSheet!$A:$N,14,0)</f>
        <v>150</v>
      </c>
      <c r="M29" s="13">
        <f>VLOOKUP(A:A,[1]TDSheet!$A:$O,15,0)</f>
        <v>0</v>
      </c>
      <c r="N29" s="13">
        <f>VLOOKUP(A:A,[1]TDSheet!$A:$X,24,0)</f>
        <v>250</v>
      </c>
      <c r="O29" s="13"/>
      <c r="P29" s="13"/>
      <c r="Q29" s="13"/>
      <c r="R29" s="13"/>
      <c r="S29" s="13"/>
      <c r="T29" s="13"/>
      <c r="U29" s="16"/>
      <c r="V29" s="16">
        <v>250</v>
      </c>
      <c r="W29" s="13">
        <f t="shared" si="13"/>
        <v>155</v>
      </c>
      <c r="X29" s="16"/>
      <c r="Y29" s="17">
        <f t="shared" si="14"/>
        <v>8.9161290322580644</v>
      </c>
      <c r="Z29" s="13">
        <f t="shared" si="15"/>
        <v>4.7225806451612904</v>
      </c>
      <c r="AA29" s="13"/>
      <c r="AB29" s="13"/>
      <c r="AC29" s="13">
        <f>VLOOKUP(A:A,[4]TDSheet!$A:$D,4,0)</f>
        <v>180</v>
      </c>
      <c r="AD29" s="13">
        <f>VLOOKUP(A:A,[1]TDSheet!$A:$AD,30,0)</f>
        <v>0</v>
      </c>
      <c r="AE29" s="13">
        <f>VLOOKUP(A:A,[1]TDSheet!$A:$AE,31,0)</f>
        <v>161</v>
      </c>
      <c r="AF29" s="13">
        <f>VLOOKUP(A:A,[1]TDSheet!$A:$AF,32,0)</f>
        <v>181.6</v>
      </c>
      <c r="AG29" s="13">
        <f>VLOOKUP(A:A,[1]TDSheet!$A:$AG,33,0)</f>
        <v>171.6</v>
      </c>
      <c r="AH29" s="13">
        <f>VLOOKUP(A:A,[3]TDSheet!$A:$D,4,0)</f>
        <v>146</v>
      </c>
      <c r="AI29" s="13" t="str">
        <f>VLOOKUP(A:A,[1]TDSheet!$A:$AI,35,0)</f>
        <v>продмарт</v>
      </c>
      <c r="AJ29" s="13">
        <f t="shared" si="16"/>
        <v>0</v>
      </c>
      <c r="AK29" s="13">
        <f t="shared" si="17"/>
        <v>87.5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194.227</v>
      </c>
      <c r="D30" s="8">
        <v>1465.874</v>
      </c>
      <c r="E30" s="8">
        <v>685.78599999999994</v>
      </c>
      <c r="F30" s="8">
        <v>411.75900000000001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679.55399999999997</v>
      </c>
      <c r="K30" s="13">
        <f t="shared" si="12"/>
        <v>6.2319999999999709</v>
      </c>
      <c r="L30" s="13">
        <f>VLOOKUP(A:A,[1]TDSheet!$A:$N,14,0)</f>
        <v>50</v>
      </c>
      <c r="M30" s="13">
        <f>VLOOKUP(A:A,[1]TDSheet!$A:$O,15,0)</f>
        <v>0</v>
      </c>
      <c r="N30" s="13">
        <f>VLOOKUP(A:A,[1]TDSheet!$A:$X,24,0)</f>
        <v>100</v>
      </c>
      <c r="O30" s="13"/>
      <c r="P30" s="13"/>
      <c r="Q30" s="13"/>
      <c r="R30" s="13"/>
      <c r="S30" s="13"/>
      <c r="T30" s="13"/>
      <c r="U30" s="16"/>
      <c r="V30" s="16">
        <v>120</v>
      </c>
      <c r="W30" s="13">
        <f t="shared" si="13"/>
        <v>77.06519999999999</v>
      </c>
      <c r="X30" s="16"/>
      <c r="Y30" s="17">
        <f t="shared" si="14"/>
        <v>8.8465221656467516</v>
      </c>
      <c r="Z30" s="13">
        <f t="shared" si="15"/>
        <v>5.3429952819171307</v>
      </c>
      <c r="AA30" s="13"/>
      <c r="AB30" s="13"/>
      <c r="AC30" s="13">
        <f>VLOOKUP(A:A,[4]TDSheet!$A:$D,4,0)</f>
        <v>300.45999999999998</v>
      </c>
      <c r="AD30" s="13">
        <f>VLOOKUP(A:A,[1]TDSheet!$A:$AD,30,0)</f>
        <v>0</v>
      </c>
      <c r="AE30" s="13">
        <f>VLOOKUP(A:A,[1]TDSheet!$A:$AE,31,0)</f>
        <v>105.60599999999999</v>
      </c>
      <c r="AF30" s="13">
        <f>VLOOKUP(A:A,[1]TDSheet!$A:$AF,32,0)</f>
        <v>120.5536</v>
      </c>
      <c r="AG30" s="13">
        <f>VLOOKUP(A:A,[1]TDSheet!$A:$AG,33,0)</f>
        <v>82.337600000000009</v>
      </c>
      <c r="AH30" s="13">
        <f>VLOOKUP(A:A,[3]TDSheet!$A:$D,4,0)</f>
        <v>74.680000000000007</v>
      </c>
      <c r="AI30" s="13" t="e">
        <f>VLOOKUP(A:A,[1]TDSheet!$A:$AI,35,0)</f>
        <v>#N/A</v>
      </c>
      <c r="AJ30" s="13">
        <f t="shared" si="16"/>
        <v>0</v>
      </c>
      <c r="AK30" s="13">
        <f t="shared" si="17"/>
        <v>120</v>
      </c>
      <c r="AL30" s="13">
        <f t="shared" si="18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2098.4380000000001</v>
      </c>
      <c r="D31" s="8">
        <v>12172.048000000001</v>
      </c>
      <c r="E31" s="8">
        <v>7178.067</v>
      </c>
      <c r="F31" s="8">
        <v>4426.5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7272.2049999999999</v>
      </c>
      <c r="K31" s="13">
        <f t="shared" si="12"/>
        <v>-94.13799999999992</v>
      </c>
      <c r="L31" s="13">
        <f>VLOOKUP(A:A,[1]TDSheet!$A:$N,14,0)</f>
        <v>1100</v>
      </c>
      <c r="M31" s="13">
        <f>VLOOKUP(A:A,[1]TDSheet!$A:$O,15,0)</f>
        <v>1300</v>
      </c>
      <c r="N31" s="13">
        <f>VLOOKUP(A:A,[1]TDSheet!$A:$X,24,0)</f>
        <v>1400</v>
      </c>
      <c r="O31" s="13"/>
      <c r="P31" s="13"/>
      <c r="Q31" s="13"/>
      <c r="R31" s="13"/>
      <c r="S31" s="13"/>
      <c r="T31" s="13"/>
      <c r="U31" s="16">
        <v>1000</v>
      </c>
      <c r="V31" s="16">
        <v>500</v>
      </c>
      <c r="W31" s="13">
        <f t="shared" si="13"/>
        <v>1093.0262</v>
      </c>
      <c r="X31" s="16">
        <v>1200</v>
      </c>
      <c r="Y31" s="17">
        <f t="shared" si="14"/>
        <v>9.9965581794837117</v>
      </c>
      <c r="Z31" s="13">
        <f t="shared" si="15"/>
        <v>4.0497656872268939</v>
      </c>
      <c r="AA31" s="13"/>
      <c r="AB31" s="13"/>
      <c r="AC31" s="13">
        <f>VLOOKUP(A:A,[4]TDSheet!$A:$D,4,0)</f>
        <v>1712.9359999999999</v>
      </c>
      <c r="AD31" s="13">
        <f>VLOOKUP(A:A,[1]TDSheet!$A:$AD,30,0)</f>
        <v>0</v>
      </c>
      <c r="AE31" s="13">
        <f>VLOOKUP(A:A,[1]TDSheet!$A:$AE,31,0)</f>
        <v>1016.1436</v>
      </c>
      <c r="AF31" s="13">
        <f>VLOOKUP(A:A,[1]TDSheet!$A:$AF,32,0)</f>
        <v>1151.7094000000002</v>
      </c>
      <c r="AG31" s="13">
        <f>VLOOKUP(A:A,[1]TDSheet!$A:$AG,33,0)</f>
        <v>1067.8601999999998</v>
      </c>
      <c r="AH31" s="13">
        <f>VLOOKUP(A:A,[3]TDSheet!$A:$D,4,0)</f>
        <v>1149.0899999999999</v>
      </c>
      <c r="AI31" s="13" t="str">
        <f>VLOOKUP(A:A,[1]TDSheet!$A:$AI,35,0)</f>
        <v>ябмарт</v>
      </c>
      <c r="AJ31" s="13">
        <f t="shared" si="16"/>
        <v>1000</v>
      </c>
      <c r="AK31" s="13">
        <f t="shared" si="17"/>
        <v>500</v>
      </c>
      <c r="AL31" s="13">
        <f t="shared" si="18"/>
        <v>1200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124.941</v>
      </c>
      <c r="D32" s="8">
        <v>600.91</v>
      </c>
      <c r="E32" s="8">
        <v>396.62</v>
      </c>
      <c r="F32" s="8">
        <v>200.65100000000001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390.64600000000002</v>
      </c>
      <c r="K32" s="13">
        <f t="shared" si="12"/>
        <v>5.9739999999999895</v>
      </c>
      <c r="L32" s="13">
        <f>VLOOKUP(A:A,[1]TDSheet!$A:$N,14,0)</f>
        <v>50</v>
      </c>
      <c r="M32" s="13">
        <f>VLOOKUP(A:A,[1]TDSheet!$A:$O,15,0)</f>
        <v>60</v>
      </c>
      <c r="N32" s="13">
        <f>VLOOKUP(A:A,[1]TDSheet!$A:$X,24,0)</f>
        <v>90</v>
      </c>
      <c r="O32" s="13"/>
      <c r="P32" s="13"/>
      <c r="Q32" s="13"/>
      <c r="R32" s="13"/>
      <c r="S32" s="13"/>
      <c r="T32" s="13"/>
      <c r="U32" s="16">
        <v>110</v>
      </c>
      <c r="V32" s="16">
        <v>50</v>
      </c>
      <c r="W32" s="13">
        <f t="shared" si="13"/>
        <v>63.379999999999995</v>
      </c>
      <c r="X32" s="16"/>
      <c r="Y32" s="17">
        <f t="shared" si="14"/>
        <v>8.8458662038497966</v>
      </c>
      <c r="Z32" s="13">
        <f t="shared" si="15"/>
        <v>3.1658409592931527</v>
      </c>
      <c r="AA32" s="13"/>
      <c r="AB32" s="13"/>
      <c r="AC32" s="13">
        <f>VLOOKUP(A:A,[4]TDSheet!$A:$D,4,0)</f>
        <v>79.72</v>
      </c>
      <c r="AD32" s="13">
        <f>VLOOKUP(A:A,[1]TDSheet!$A:$AD,30,0)</f>
        <v>0</v>
      </c>
      <c r="AE32" s="13">
        <f>VLOOKUP(A:A,[1]TDSheet!$A:$AE,31,0)</f>
        <v>66.877600000000001</v>
      </c>
      <c r="AF32" s="13">
        <f>VLOOKUP(A:A,[1]TDSheet!$A:$AF,32,0)</f>
        <v>72.739199999999997</v>
      </c>
      <c r="AG32" s="13">
        <f>VLOOKUP(A:A,[1]TDSheet!$A:$AG,33,0)</f>
        <v>57.9908</v>
      </c>
      <c r="AH32" s="13">
        <f>VLOOKUP(A:A,[3]TDSheet!$A:$D,4,0)</f>
        <v>45.134999999999998</v>
      </c>
      <c r="AI32" s="13" t="str">
        <f>VLOOKUP(A:A,[1]TDSheet!$A:$AI,35,0)</f>
        <v>зв60</v>
      </c>
      <c r="AJ32" s="13">
        <f t="shared" si="16"/>
        <v>110</v>
      </c>
      <c r="AK32" s="13">
        <f t="shared" si="17"/>
        <v>50</v>
      </c>
      <c r="AL32" s="13">
        <f t="shared" si="18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459.15899999999999</v>
      </c>
      <c r="D33" s="8">
        <v>2232.299</v>
      </c>
      <c r="E33" s="8">
        <v>903.00300000000004</v>
      </c>
      <c r="F33" s="8">
        <v>454.95499999999998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887.92399999999998</v>
      </c>
      <c r="K33" s="13">
        <f t="shared" si="12"/>
        <v>15.079000000000065</v>
      </c>
      <c r="L33" s="13">
        <f>VLOOKUP(A:A,[1]TDSheet!$A:$N,14,0)</f>
        <v>50</v>
      </c>
      <c r="M33" s="13">
        <f>VLOOKUP(A:A,[1]TDSheet!$A:$O,15,0)</f>
        <v>170</v>
      </c>
      <c r="N33" s="13">
        <f>VLOOKUP(A:A,[1]TDSheet!$A:$X,24,0)</f>
        <v>170</v>
      </c>
      <c r="O33" s="13"/>
      <c r="P33" s="13"/>
      <c r="Q33" s="13"/>
      <c r="R33" s="13"/>
      <c r="S33" s="13"/>
      <c r="T33" s="13"/>
      <c r="U33" s="16"/>
      <c r="V33" s="16">
        <v>120</v>
      </c>
      <c r="W33" s="13">
        <f t="shared" si="13"/>
        <v>109.7766</v>
      </c>
      <c r="X33" s="16"/>
      <c r="Y33" s="17">
        <f t="shared" si="14"/>
        <v>8.7901702184254198</v>
      </c>
      <c r="Z33" s="13">
        <f t="shared" si="15"/>
        <v>4.1443713869804677</v>
      </c>
      <c r="AA33" s="13"/>
      <c r="AB33" s="13"/>
      <c r="AC33" s="13">
        <f>VLOOKUP(A:A,[4]TDSheet!$A:$D,4,0)</f>
        <v>354.12</v>
      </c>
      <c r="AD33" s="13">
        <f>VLOOKUP(A:A,[1]TDSheet!$A:$AD,30,0)</f>
        <v>0</v>
      </c>
      <c r="AE33" s="13">
        <f>VLOOKUP(A:A,[1]TDSheet!$A:$AE,31,0)</f>
        <v>142.2432</v>
      </c>
      <c r="AF33" s="13">
        <f>VLOOKUP(A:A,[1]TDSheet!$A:$AF,32,0)</f>
        <v>189.28000000000003</v>
      </c>
      <c r="AG33" s="13">
        <f>VLOOKUP(A:A,[1]TDSheet!$A:$AG,33,0)</f>
        <v>107.16219999999998</v>
      </c>
      <c r="AH33" s="13">
        <f>VLOOKUP(A:A,[3]TDSheet!$A:$D,4,0)</f>
        <v>88.888000000000005</v>
      </c>
      <c r="AI33" s="13">
        <f>VLOOKUP(A:A,[1]TDSheet!$A:$AI,35,0)</f>
        <v>0</v>
      </c>
      <c r="AJ33" s="13">
        <f t="shared" si="16"/>
        <v>0</v>
      </c>
      <c r="AK33" s="13">
        <f t="shared" si="17"/>
        <v>120</v>
      </c>
      <c r="AL33" s="13">
        <f t="shared" si="18"/>
        <v>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68.558999999999997</v>
      </c>
      <c r="D34" s="8">
        <v>448.39100000000002</v>
      </c>
      <c r="E34" s="8">
        <v>257.89</v>
      </c>
      <c r="F34" s="8">
        <v>186.33600000000001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256.88200000000001</v>
      </c>
      <c r="K34" s="13">
        <f t="shared" si="12"/>
        <v>1.0079999999999814</v>
      </c>
      <c r="L34" s="13">
        <f>VLOOKUP(A:A,[1]TDSheet!$A:$N,14,0)</f>
        <v>50</v>
      </c>
      <c r="M34" s="13">
        <f>VLOOKUP(A:A,[1]TDSheet!$A:$O,15,0)</f>
        <v>0</v>
      </c>
      <c r="N34" s="13">
        <f>VLOOKUP(A:A,[1]TDSheet!$A:$X,24,0)</f>
        <v>50</v>
      </c>
      <c r="O34" s="13"/>
      <c r="P34" s="13"/>
      <c r="Q34" s="13"/>
      <c r="R34" s="13"/>
      <c r="S34" s="13"/>
      <c r="T34" s="13"/>
      <c r="U34" s="16">
        <v>50</v>
      </c>
      <c r="V34" s="16">
        <v>60</v>
      </c>
      <c r="W34" s="13">
        <f t="shared" si="13"/>
        <v>44.308</v>
      </c>
      <c r="X34" s="16"/>
      <c r="Y34" s="17">
        <f t="shared" si="14"/>
        <v>8.9450212151304509</v>
      </c>
      <c r="Z34" s="13">
        <f t="shared" si="15"/>
        <v>4.2054707953416992</v>
      </c>
      <c r="AA34" s="13"/>
      <c r="AB34" s="13"/>
      <c r="AC34" s="13">
        <f>VLOOKUP(A:A,[4]TDSheet!$A:$D,4,0)</f>
        <v>36.35</v>
      </c>
      <c r="AD34" s="13">
        <f>VLOOKUP(A:A,[1]TDSheet!$A:$AD,30,0)</f>
        <v>0</v>
      </c>
      <c r="AE34" s="13">
        <f>VLOOKUP(A:A,[1]TDSheet!$A:$AE,31,0)</f>
        <v>45.279999999999994</v>
      </c>
      <c r="AF34" s="13">
        <f>VLOOKUP(A:A,[1]TDSheet!$A:$AF,32,0)</f>
        <v>58.174999999999997</v>
      </c>
      <c r="AG34" s="13">
        <f>VLOOKUP(A:A,[1]TDSheet!$A:$AG,33,0)</f>
        <v>41.797600000000003</v>
      </c>
      <c r="AH34" s="13">
        <f>VLOOKUP(A:A,[3]TDSheet!$A:$D,4,0)</f>
        <v>34.020000000000003</v>
      </c>
      <c r="AI34" s="13">
        <f>VLOOKUP(A:A,[1]TDSheet!$A:$AI,35,0)</f>
        <v>0</v>
      </c>
      <c r="AJ34" s="13">
        <f t="shared" si="16"/>
        <v>50</v>
      </c>
      <c r="AK34" s="13">
        <f t="shared" si="17"/>
        <v>60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3891.94</v>
      </c>
      <c r="D35" s="8">
        <v>22189.254000000001</v>
      </c>
      <c r="E35" s="8">
        <v>12273.026</v>
      </c>
      <c r="F35" s="8">
        <v>7726.3990000000003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12013.992</v>
      </c>
      <c r="K35" s="13">
        <f t="shared" si="12"/>
        <v>259.03399999999965</v>
      </c>
      <c r="L35" s="13">
        <f>VLOOKUP(A:A,[1]TDSheet!$A:$N,14,0)</f>
        <v>1600</v>
      </c>
      <c r="M35" s="13">
        <f>VLOOKUP(A:A,[1]TDSheet!$A:$O,15,0)</f>
        <v>2100</v>
      </c>
      <c r="N35" s="13">
        <f>VLOOKUP(A:A,[1]TDSheet!$A:$X,24,0)</f>
        <v>2400</v>
      </c>
      <c r="O35" s="13"/>
      <c r="P35" s="13"/>
      <c r="Q35" s="13"/>
      <c r="R35" s="13"/>
      <c r="S35" s="13"/>
      <c r="T35" s="13"/>
      <c r="U35" s="16">
        <v>1900</v>
      </c>
      <c r="V35" s="16">
        <v>1600</v>
      </c>
      <c r="W35" s="13">
        <f t="shared" si="13"/>
        <v>1930.4482</v>
      </c>
      <c r="X35" s="16">
        <v>3700</v>
      </c>
      <c r="Y35" s="17">
        <f t="shared" si="14"/>
        <v>10.891977831883809</v>
      </c>
      <c r="Z35" s="13">
        <f t="shared" si="15"/>
        <v>4.0023860780102778</v>
      </c>
      <c r="AA35" s="13"/>
      <c r="AB35" s="13"/>
      <c r="AC35" s="13">
        <f>VLOOKUP(A:A,[4]TDSheet!$A:$D,4,0)</f>
        <v>2620.7849999999999</v>
      </c>
      <c r="AD35" s="13">
        <f>VLOOKUP(A:A,[1]TDSheet!$A:$AD,30,0)</f>
        <v>0</v>
      </c>
      <c r="AE35" s="13">
        <f>VLOOKUP(A:A,[1]TDSheet!$A:$AE,31,0)</f>
        <v>1517.1254000000001</v>
      </c>
      <c r="AF35" s="13">
        <f>VLOOKUP(A:A,[1]TDSheet!$A:$AF,32,0)</f>
        <v>2169.665</v>
      </c>
      <c r="AG35" s="13">
        <f>VLOOKUP(A:A,[1]TDSheet!$A:$AG,33,0)</f>
        <v>1844.6304</v>
      </c>
      <c r="AH35" s="13">
        <f>VLOOKUP(A:A,[3]TDSheet!$A:$D,4,0)</f>
        <v>2062.875</v>
      </c>
      <c r="AI35" s="13" t="str">
        <f>VLOOKUP(A:A,[1]TDSheet!$A:$AI,35,0)</f>
        <v>яб март</v>
      </c>
      <c r="AJ35" s="13">
        <f t="shared" si="16"/>
        <v>1900</v>
      </c>
      <c r="AK35" s="13">
        <f t="shared" si="17"/>
        <v>1600</v>
      </c>
      <c r="AL35" s="13">
        <f t="shared" si="18"/>
        <v>3700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20.661999999999999</v>
      </c>
      <c r="D36" s="8">
        <v>94.65</v>
      </c>
      <c r="E36" s="8">
        <v>63.966000000000001</v>
      </c>
      <c r="F36" s="8">
        <v>50.466000000000001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61.832000000000001</v>
      </c>
      <c r="K36" s="13">
        <f t="shared" si="12"/>
        <v>2.1340000000000003</v>
      </c>
      <c r="L36" s="13">
        <f>VLOOKUP(A:A,[1]TDSheet!$A:$N,14,0)</f>
        <v>10</v>
      </c>
      <c r="M36" s="13">
        <f>VLOOKUP(A:A,[1]TDSheet!$A:$O,15,0)</f>
        <v>20</v>
      </c>
      <c r="N36" s="13">
        <f>VLOOKUP(A:A,[1]TDSheet!$A:$X,24,0)</f>
        <v>20</v>
      </c>
      <c r="O36" s="13"/>
      <c r="P36" s="13"/>
      <c r="Q36" s="13"/>
      <c r="R36" s="13"/>
      <c r="S36" s="13"/>
      <c r="T36" s="13"/>
      <c r="U36" s="16"/>
      <c r="V36" s="16">
        <v>20</v>
      </c>
      <c r="W36" s="13">
        <f t="shared" si="13"/>
        <v>12.793200000000001</v>
      </c>
      <c r="X36" s="16"/>
      <c r="Y36" s="17">
        <f t="shared" si="14"/>
        <v>9.4164087171309756</v>
      </c>
      <c r="Z36" s="13">
        <f t="shared" si="15"/>
        <v>3.9447518994465809</v>
      </c>
      <c r="AA36" s="13"/>
      <c r="AB36" s="13"/>
      <c r="AC36" s="13">
        <v>0</v>
      </c>
      <c r="AD36" s="13">
        <f>VLOOKUP(A:A,[1]TDSheet!$A:$AD,30,0)</f>
        <v>0</v>
      </c>
      <c r="AE36" s="13">
        <f>VLOOKUP(A:A,[1]TDSheet!$A:$AE,31,0)</f>
        <v>14.099600000000001</v>
      </c>
      <c r="AF36" s="13">
        <f>VLOOKUP(A:A,[1]TDSheet!$A:$AF,32,0)</f>
        <v>16.148800000000001</v>
      </c>
      <c r="AG36" s="13">
        <f>VLOOKUP(A:A,[1]TDSheet!$A:$AG,33,0)</f>
        <v>11.216800000000001</v>
      </c>
      <c r="AH36" s="13">
        <f>VLOOKUP(A:A,[3]TDSheet!$A:$D,4,0)</f>
        <v>10.56</v>
      </c>
      <c r="AI36" s="13">
        <f>VLOOKUP(A:A,[1]TDSheet!$A:$AI,35,0)</f>
        <v>0</v>
      </c>
      <c r="AJ36" s="13">
        <f t="shared" si="16"/>
        <v>0</v>
      </c>
      <c r="AK36" s="13">
        <f t="shared" si="17"/>
        <v>20</v>
      </c>
      <c r="AL36" s="13">
        <f t="shared" si="18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247.89699999999999</v>
      </c>
      <c r="D37" s="8">
        <v>1844.222</v>
      </c>
      <c r="E37" s="8">
        <v>643.73299999999995</v>
      </c>
      <c r="F37" s="8">
        <v>399.983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630.44200000000001</v>
      </c>
      <c r="K37" s="13">
        <f t="shared" si="12"/>
        <v>13.29099999999994</v>
      </c>
      <c r="L37" s="13">
        <f>VLOOKUP(A:A,[1]TDSheet!$A:$N,14,0)</f>
        <v>90</v>
      </c>
      <c r="M37" s="13">
        <f>VLOOKUP(A:A,[1]TDSheet!$A:$O,15,0)</f>
        <v>60</v>
      </c>
      <c r="N37" s="13">
        <f>VLOOKUP(A:A,[1]TDSheet!$A:$X,24,0)</f>
        <v>140</v>
      </c>
      <c r="O37" s="13"/>
      <c r="P37" s="13"/>
      <c r="Q37" s="13"/>
      <c r="R37" s="13"/>
      <c r="S37" s="13"/>
      <c r="T37" s="13"/>
      <c r="U37" s="16"/>
      <c r="V37" s="16">
        <v>150</v>
      </c>
      <c r="W37" s="13">
        <f t="shared" si="13"/>
        <v>93.994599999999991</v>
      </c>
      <c r="X37" s="16"/>
      <c r="Y37" s="17">
        <f t="shared" si="14"/>
        <v>8.9365027352635149</v>
      </c>
      <c r="Z37" s="13">
        <f t="shared" si="15"/>
        <v>4.2553827560306656</v>
      </c>
      <c r="AA37" s="13"/>
      <c r="AB37" s="13"/>
      <c r="AC37" s="13">
        <f>VLOOKUP(A:A,[4]TDSheet!$A:$D,4,0)</f>
        <v>173.76</v>
      </c>
      <c r="AD37" s="13">
        <f>VLOOKUP(A:A,[1]TDSheet!$A:$AD,30,0)</f>
        <v>0</v>
      </c>
      <c r="AE37" s="13">
        <f>VLOOKUP(A:A,[1]TDSheet!$A:$AE,31,0)</f>
        <v>101.6096</v>
      </c>
      <c r="AF37" s="13">
        <f>VLOOKUP(A:A,[1]TDSheet!$A:$AF,32,0)</f>
        <v>138.1266</v>
      </c>
      <c r="AG37" s="13">
        <f>VLOOKUP(A:A,[1]TDSheet!$A:$AG,33,0)</f>
        <v>94.328800000000001</v>
      </c>
      <c r="AH37" s="13">
        <f>VLOOKUP(A:A,[3]TDSheet!$A:$D,4,0)</f>
        <v>79.2</v>
      </c>
      <c r="AI37" s="13">
        <f>VLOOKUP(A:A,[1]TDSheet!$A:$AI,35,0)</f>
        <v>0</v>
      </c>
      <c r="AJ37" s="13">
        <f t="shared" si="16"/>
        <v>0</v>
      </c>
      <c r="AK37" s="13">
        <f t="shared" si="17"/>
        <v>150</v>
      </c>
      <c r="AL37" s="13">
        <f t="shared" si="1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3403.37</v>
      </c>
      <c r="D38" s="8">
        <v>5784.4830000000002</v>
      </c>
      <c r="E38" s="8">
        <v>4007.4940000000001</v>
      </c>
      <c r="F38" s="8">
        <v>2168.7559999999999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3965.0129999999999</v>
      </c>
      <c r="K38" s="13">
        <f t="shared" si="12"/>
        <v>42.481000000000222</v>
      </c>
      <c r="L38" s="13">
        <f>VLOOKUP(A:A,[1]TDSheet!$A:$N,14,0)</f>
        <v>500</v>
      </c>
      <c r="M38" s="13">
        <f>VLOOKUP(A:A,[1]TDSheet!$A:$O,15,0)</f>
        <v>800</v>
      </c>
      <c r="N38" s="13">
        <f>VLOOKUP(A:A,[1]TDSheet!$A:$X,24,0)</f>
        <v>600</v>
      </c>
      <c r="O38" s="13"/>
      <c r="P38" s="13"/>
      <c r="Q38" s="13"/>
      <c r="R38" s="13"/>
      <c r="S38" s="13"/>
      <c r="T38" s="13"/>
      <c r="U38" s="16">
        <v>1000</v>
      </c>
      <c r="V38" s="16">
        <v>700</v>
      </c>
      <c r="W38" s="13">
        <f t="shared" si="13"/>
        <v>583.34179999999992</v>
      </c>
      <c r="X38" s="16">
        <v>1000</v>
      </c>
      <c r="Y38" s="17">
        <f t="shared" si="14"/>
        <v>11.603413299029832</v>
      </c>
      <c r="Z38" s="13">
        <f t="shared" si="15"/>
        <v>3.7178134671645342</v>
      </c>
      <c r="AA38" s="13"/>
      <c r="AB38" s="13"/>
      <c r="AC38" s="13">
        <f>VLOOKUP(A:A,[4]TDSheet!$A:$D,4,0)</f>
        <v>1090.7850000000001</v>
      </c>
      <c r="AD38" s="13">
        <f>VLOOKUP(A:A,[1]TDSheet!$A:$AD,30,0)</f>
        <v>0</v>
      </c>
      <c r="AE38" s="13">
        <f>VLOOKUP(A:A,[1]TDSheet!$A:$AE,31,0)</f>
        <v>1064.6496</v>
      </c>
      <c r="AF38" s="13">
        <f>VLOOKUP(A:A,[1]TDSheet!$A:$AF,32,0)</f>
        <v>722.99659999999994</v>
      </c>
      <c r="AG38" s="13">
        <f>VLOOKUP(A:A,[1]TDSheet!$A:$AG,33,0)</f>
        <v>559.93960000000004</v>
      </c>
      <c r="AH38" s="13">
        <f>VLOOKUP(A:A,[3]TDSheet!$A:$D,4,0)</f>
        <v>551.78899999999999</v>
      </c>
      <c r="AI38" s="13" t="str">
        <f>VLOOKUP(A:A,[1]TDSheet!$A:$AI,35,0)</f>
        <v>оконч</v>
      </c>
      <c r="AJ38" s="13">
        <f t="shared" si="16"/>
        <v>1000</v>
      </c>
      <c r="AK38" s="13">
        <f t="shared" si="17"/>
        <v>700</v>
      </c>
      <c r="AL38" s="13">
        <f t="shared" si="18"/>
        <v>1000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1838.0820000000001</v>
      </c>
      <c r="D39" s="8">
        <v>8169.2539999999999</v>
      </c>
      <c r="E39" s="8">
        <v>4550.259</v>
      </c>
      <c r="F39" s="8">
        <v>2741.913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4469.2820000000002</v>
      </c>
      <c r="K39" s="13">
        <f t="shared" si="12"/>
        <v>80.976999999999862</v>
      </c>
      <c r="L39" s="13">
        <f>VLOOKUP(A:A,[1]TDSheet!$A:$N,14,0)</f>
        <v>500</v>
      </c>
      <c r="M39" s="13">
        <f>VLOOKUP(A:A,[1]TDSheet!$A:$O,15,0)</f>
        <v>700</v>
      </c>
      <c r="N39" s="13">
        <f>VLOOKUP(A:A,[1]TDSheet!$A:$X,24,0)</f>
        <v>1000</v>
      </c>
      <c r="O39" s="13"/>
      <c r="P39" s="13"/>
      <c r="Q39" s="13"/>
      <c r="R39" s="13"/>
      <c r="S39" s="13"/>
      <c r="T39" s="13"/>
      <c r="U39" s="16">
        <v>1000</v>
      </c>
      <c r="V39" s="16">
        <v>700</v>
      </c>
      <c r="W39" s="13">
        <f t="shared" si="13"/>
        <v>694.89580000000001</v>
      </c>
      <c r="X39" s="16">
        <v>1000</v>
      </c>
      <c r="Y39" s="17">
        <f t="shared" si="14"/>
        <v>10.997207063274811</v>
      </c>
      <c r="Z39" s="13">
        <f t="shared" si="15"/>
        <v>3.945790145803155</v>
      </c>
      <c r="AA39" s="13"/>
      <c r="AB39" s="13"/>
      <c r="AC39" s="13">
        <f>VLOOKUP(A:A,[4]TDSheet!$A:$D,4,0)</f>
        <v>1075.78</v>
      </c>
      <c r="AD39" s="13">
        <f>VLOOKUP(A:A,[1]TDSheet!$A:$AD,30,0)</f>
        <v>0</v>
      </c>
      <c r="AE39" s="13">
        <f>VLOOKUP(A:A,[1]TDSheet!$A:$AE,31,0)</f>
        <v>978.798</v>
      </c>
      <c r="AF39" s="13">
        <f>VLOOKUP(A:A,[1]TDSheet!$A:$AF,32,0)</f>
        <v>838.8968000000001</v>
      </c>
      <c r="AG39" s="13">
        <f>VLOOKUP(A:A,[1]TDSheet!$A:$AG,33,0)</f>
        <v>702.8900000000001</v>
      </c>
      <c r="AH39" s="13">
        <f>VLOOKUP(A:A,[3]TDSheet!$A:$D,4,0)</f>
        <v>640.34100000000001</v>
      </c>
      <c r="AI39" s="13" t="str">
        <f>VLOOKUP(A:A,[1]TDSheet!$A:$AI,35,0)</f>
        <v>оконч</v>
      </c>
      <c r="AJ39" s="13">
        <f t="shared" si="16"/>
        <v>1000</v>
      </c>
      <c r="AK39" s="13">
        <f t="shared" si="17"/>
        <v>700</v>
      </c>
      <c r="AL39" s="13">
        <f t="shared" si="18"/>
        <v>1000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164.88900000000001</v>
      </c>
      <c r="D40" s="8">
        <v>726.25900000000001</v>
      </c>
      <c r="E40" s="8">
        <v>408.52800000000002</v>
      </c>
      <c r="F40" s="8">
        <v>220.46899999999999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395.01600000000002</v>
      </c>
      <c r="K40" s="13">
        <f t="shared" si="12"/>
        <v>13.512</v>
      </c>
      <c r="L40" s="13">
        <f>VLOOKUP(A:A,[1]TDSheet!$A:$N,14,0)</f>
        <v>60</v>
      </c>
      <c r="M40" s="13">
        <f>VLOOKUP(A:A,[1]TDSheet!$A:$O,15,0)</f>
        <v>70</v>
      </c>
      <c r="N40" s="13">
        <f>VLOOKUP(A:A,[1]TDSheet!$A:$X,24,0)</f>
        <v>70</v>
      </c>
      <c r="O40" s="13"/>
      <c r="P40" s="13"/>
      <c r="Q40" s="13"/>
      <c r="R40" s="13"/>
      <c r="S40" s="13"/>
      <c r="T40" s="13"/>
      <c r="U40" s="16"/>
      <c r="V40" s="16">
        <v>100</v>
      </c>
      <c r="W40" s="13">
        <f t="shared" si="13"/>
        <v>57.4876</v>
      </c>
      <c r="X40" s="16"/>
      <c r="Y40" s="17">
        <f t="shared" si="14"/>
        <v>9.0535872083718925</v>
      </c>
      <c r="Z40" s="13">
        <f t="shared" si="15"/>
        <v>3.8350705195555213</v>
      </c>
      <c r="AA40" s="13"/>
      <c r="AB40" s="13"/>
      <c r="AC40" s="13">
        <f>VLOOKUP(A:A,[4]TDSheet!$A:$D,4,0)</f>
        <v>121.09</v>
      </c>
      <c r="AD40" s="13">
        <f>VLOOKUP(A:A,[1]TDSheet!$A:$AD,30,0)</f>
        <v>0</v>
      </c>
      <c r="AE40" s="13">
        <f>VLOOKUP(A:A,[1]TDSheet!$A:$AE,31,0)</f>
        <v>63.058199999999999</v>
      </c>
      <c r="AF40" s="13">
        <f>VLOOKUP(A:A,[1]TDSheet!$A:$AF,32,0)</f>
        <v>84.004599999999996</v>
      </c>
      <c r="AG40" s="13">
        <f>VLOOKUP(A:A,[1]TDSheet!$A:$AG,33,0)</f>
        <v>56.85</v>
      </c>
      <c r="AH40" s="13">
        <f>VLOOKUP(A:A,[3]TDSheet!$A:$D,4,0)</f>
        <v>40.526000000000003</v>
      </c>
      <c r="AI40" s="13">
        <f>VLOOKUP(A:A,[1]TDSheet!$A:$AI,35,0)</f>
        <v>0</v>
      </c>
      <c r="AJ40" s="13">
        <f t="shared" si="16"/>
        <v>0</v>
      </c>
      <c r="AK40" s="13">
        <f t="shared" si="17"/>
        <v>100</v>
      </c>
      <c r="AL40" s="13">
        <f t="shared" si="18"/>
        <v>0</v>
      </c>
      <c r="AM40" s="13"/>
      <c r="AN40" s="13"/>
    </row>
    <row r="41" spans="1:40" s="1" customFormat="1" ht="21.95" customHeight="1" outlineLevel="1" x14ac:dyDescent="0.2">
      <c r="A41" s="7" t="s">
        <v>44</v>
      </c>
      <c r="B41" s="7" t="s">
        <v>8</v>
      </c>
      <c r="C41" s="8">
        <v>201.511</v>
      </c>
      <c r="D41" s="8">
        <v>759.59400000000005</v>
      </c>
      <c r="E41" s="8">
        <v>363.524</v>
      </c>
      <c r="F41" s="8">
        <v>372.95800000000003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349.11500000000001</v>
      </c>
      <c r="K41" s="13">
        <f t="shared" si="12"/>
        <v>14.408999999999992</v>
      </c>
      <c r="L41" s="13">
        <f>VLOOKUP(A:A,[1]TDSheet!$A:$N,14,0)</f>
        <v>60</v>
      </c>
      <c r="M41" s="13">
        <f>VLOOKUP(A:A,[1]TDSheet!$A:$O,15,0)</f>
        <v>0</v>
      </c>
      <c r="N41" s="13">
        <f>VLOOKUP(A:A,[1]TDSheet!$A:$X,24,0)</f>
        <v>50</v>
      </c>
      <c r="O41" s="13"/>
      <c r="P41" s="13"/>
      <c r="Q41" s="13"/>
      <c r="R41" s="13"/>
      <c r="S41" s="13"/>
      <c r="T41" s="13"/>
      <c r="U41" s="16"/>
      <c r="V41" s="16"/>
      <c r="W41" s="13">
        <f t="shared" si="13"/>
        <v>53.621799999999993</v>
      </c>
      <c r="X41" s="16"/>
      <c r="Y41" s="17">
        <f t="shared" si="14"/>
        <v>9.0067472557803008</v>
      </c>
      <c r="Z41" s="13">
        <f t="shared" si="15"/>
        <v>6.9553427896862861</v>
      </c>
      <c r="AA41" s="13"/>
      <c r="AB41" s="13"/>
      <c r="AC41" s="13">
        <f>VLOOKUP(A:A,[4]TDSheet!$A:$D,4,0)</f>
        <v>95.415000000000006</v>
      </c>
      <c r="AD41" s="13">
        <f>VLOOKUP(A:A,[1]TDSheet!$A:$AD,30,0)</f>
        <v>0</v>
      </c>
      <c r="AE41" s="13">
        <f>VLOOKUP(A:A,[1]TDSheet!$A:$AE,31,0)</f>
        <v>58.919799999999995</v>
      </c>
      <c r="AF41" s="13">
        <f>VLOOKUP(A:A,[1]TDSheet!$A:$AF,32,0)</f>
        <v>78.466399999999993</v>
      </c>
      <c r="AG41" s="13">
        <f>VLOOKUP(A:A,[1]TDSheet!$A:$AG,33,0)</f>
        <v>61.478400000000001</v>
      </c>
      <c r="AH41" s="13">
        <f>VLOOKUP(A:A,[3]TDSheet!$A:$D,4,0)</f>
        <v>36.08</v>
      </c>
      <c r="AI41" s="13">
        <f>VLOOKUP(A:A,[1]TDSheet!$A:$AI,35,0)</f>
        <v>0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20.870999999999999</v>
      </c>
      <c r="D42" s="8">
        <v>33.968000000000004</v>
      </c>
      <c r="E42" s="8">
        <v>19.847000000000001</v>
      </c>
      <c r="F42" s="8">
        <v>34.6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3">
        <f>VLOOKUP(A:A,[2]TDSheet!$A:$F,6,0)</f>
        <v>19.100999999999999</v>
      </c>
      <c r="K42" s="13">
        <f t="shared" si="12"/>
        <v>0.74600000000000222</v>
      </c>
      <c r="L42" s="13">
        <f>VLOOKUP(A:A,[1]TDSheet!$A:$N,14,0)</f>
        <v>0</v>
      </c>
      <c r="M42" s="13">
        <f>VLOOKUP(A:A,[1]TDSheet!$A:$O,15,0)</f>
        <v>30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6"/>
      <c r="V42" s="16"/>
      <c r="W42" s="13">
        <f t="shared" si="13"/>
        <v>3.9694000000000003</v>
      </c>
      <c r="X42" s="16"/>
      <c r="Y42" s="17">
        <f t="shared" si="14"/>
        <v>16.274499924421825</v>
      </c>
      <c r="Z42" s="13">
        <f t="shared" si="15"/>
        <v>8.7166826220587499</v>
      </c>
      <c r="AA42" s="13"/>
      <c r="AB42" s="13"/>
      <c r="AC42" s="13">
        <v>0</v>
      </c>
      <c r="AD42" s="13">
        <f>VLOOKUP(A:A,[1]TDSheet!$A:$AD,30,0)</f>
        <v>0</v>
      </c>
      <c r="AE42" s="13">
        <f>VLOOKUP(A:A,[1]TDSheet!$A:$AE,31,0)</f>
        <v>5.5095999999999998</v>
      </c>
      <c r="AF42" s="13">
        <f>VLOOKUP(A:A,[1]TDSheet!$A:$AF,32,0)</f>
        <v>4.734</v>
      </c>
      <c r="AG42" s="13">
        <f>VLOOKUP(A:A,[1]TDSheet!$A:$AG,33,0)</f>
        <v>4.6375999999999999</v>
      </c>
      <c r="AH42" s="13">
        <f>VLOOKUP(A:A,[3]TDSheet!$A:$D,4,0)</f>
        <v>2.25</v>
      </c>
      <c r="AI42" s="13" t="e">
        <f>VLOOKUP(A:A,[1]TDSheet!$A:$AI,35,0)</f>
        <v>#N/A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235.17099999999999</v>
      </c>
      <c r="D43" s="8">
        <v>1031.0930000000001</v>
      </c>
      <c r="E43" s="8">
        <v>668.48699999999997</v>
      </c>
      <c r="F43" s="8">
        <v>308.59500000000003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635.65899999999999</v>
      </c>
      <c r="K43" s="13">
        <f t="shared" si="12"/>
        <v>32.827999999999975</v>
      </c>
      <c r="L43" s="13">
        <f>VLOOKUP(A:A,[1]TDSheet!$A:$N,14,0)</f>
        <v>50</v>
      </c>
      <c r="M43" s="13">
        <f>VLOOKUP(A:A,[1]TDSheet!$A:$O,15,0)</f>
        <v>300</v>
      </c>
      <c r="N43" s="13">
        <f>VLOOKUP(A:A,[1]TDSheet!$A:$X,24,0)</f>
        <v>150</v>
      </c>
      <c r="O43" s="13"/>
      <c r="P43" s="13"/>
      <c r="Q43" s="13"/>
      <c r="R43" s="13"/>
      <c r="S43" s="13"/>
      <c r="T43" s="13"/>
      <c r="U43" s="16"/>
      <c r="V43" s="16">
        <v>200</v>
      </c>
      <c r="W43" s="13">
        <f t="shared" si="13"/>
        <v>113.69739999999999</v>
      </c>
      <c r="X43" s="16"/>
      <c r="Y43" s="17">
        <f t="shared" si="14"/>
        <v>8.8708712776193668</v>
      </c>
      <c r="Z43" s="13">
        <f t="shared" si="15"/>
        <v>2.7141781606263651</v>
      </c>
      <c r="AA43" s="13"/>
      <c r="AB43" s="13"/>
      <c r="AC43" s="13">
        <f>VLOOKUP(A:A,[4]TDSheet!$A:$D,4,0)</f>
        <v>100</v>
      </c>
      <c r="AD43" s="13">
        <f>VLOOKUP(A:A,[1]TDSheet!$A:$AD,30,0)</f>
        <v>0</v>
      </c>
      <c r="AE43" s="13">
        <f>VLOOKUP(A:A,[1]TDSheet!$A:$AE,31,0)</f>
        <v>101.471</v>
      </c>
      <c r="AF43" s="13">
        <f>VLOOKUP(A:A,[1]TDSheet!$A:$AF,32,0)</f>
        <v>144.49179999999998</v>
      </c>
      <c r="AG43" s="13">
        <f>VLOOKUP(A:A,[1]TDSheet!$A:$AG,33,0)</f>
        <v>104.5998</v>
      </c>
      <c r="AH43" s="13">
        <f>VLOOKUP(A:A,[3]TDSheet!$A:$D,4,0)</f>
        <v>96.138000000000005</v>
      </c>
      <c r="AI43" s="13">
        <f>VLOOKUP(A:A,[1]TDSheet!$A:$AI,35,0)</f>
        <v>0</v>
      </c>
      <c r="AJ43" s="13">
        <f t="shared" si="16"/>
        <v>0</v>
      </c>
      <c r="AK43" s="13">
        <f t="shared" si="17"/>
        <v>200</v>
      </c>
      <c r="AL43" s="13">
        <f t="shared" si="18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26.844999999999999</v>
      </c>
      <c r="D44" s="8">
        <v>406.49099999999999</v>
      </c>
      <c r="E44" s="8">
        <v>137.428</v>
      </c>
      <c r="F44" s="8">
        <v>43.771999999999998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137.14400000000001</v>
      </c>
      <c r="K44" s="13">
        <f t="shared" si="12"/>
        <v>0.28399999999999181</v>
      </c>
      <c r="L44" s="13">
        <f>VLOOKUP(A:A,[1]TDSheet!$A:$N,14,0)</f>
        <v>0</v>
      </c>
      <c r="M44" s="13">
        <f>VLOOKUP(A:A,[1]TDSheet!$A:$O,15,0)</f>
        <v>10</v>
      </c>
      <c r="N44" s="13">
        <f>VLOOKUP(A:A,[1]TDSheet!$A:$X,24,0)</f>
        <v>10</v>
      </c>
      <c r="O44" s="13"/>
      <c r="P44" s="13"/>
      <c r="Q44" s="13"/>
      <c r="R44" s="13"/>
      <c r="S44" s="13"/>
      <c r="T44" s="13"/>
      <c r="U44" s="16"/>
      <c r="V44" s="16">
        <v>10</v>
      </c>
      <c r="W44" s="13">
        <f t="shared" si="13"/>
        <v>7.497399999999999</v>
      </c>
      <c r="X44" s="16"/>
      <c r="Y44" s="17">
        <f t="shared" si="14"/>
        <v>9.8396777549550514</v>
      </c>
      <c r="Z44" s="13">
        <f t="shared" si="15"/>
        <v>5.8382906074105696</v>
      </c>
      <c r="AA44" s="13"/>
      <c r="AB44" s="13"/>
      <c r="AC44" s="13">
        <f>VLOOKUP(A:A,[4]TDSheet!$A:$D,4,0)</f>
        <v>99.941000000000003</v>
      </c>
      <c r="AD44" s="13">
        <f>VLOOKUP(A:A,[1]TDSheet!$A:$AD,30,0)</f>
        <v>0</v>
      </c>
      <c r="AE44" s="13">
        <f>VLOOKUP(A:A,[1]TDSheet!$A:$AE,31,0)</f>
        <v>8.3313999999999986</v>
      </c>
      <c r="AF44" s="13">
        <f>VLOOKUP(A:A,[1]TDSheet!$A:$AF,32,0)</f>
        <v>10.565800000000005</v>
      </c>
      <c r="AG44" s="13">
        <f>VLOOKUP(A:A,[1]TDSheet!$A:$AG,33,0)</f>
        <v>7.6869999999999949</v>
      </c>
      <c r="AH44" s="13">
        <f>VLOOKUP(A:A,[3]TDSheet!$A:$D,4,0)</f>
        <v>8.0299999999999994</v>
      </c>
      <c r="AI44" s="13">
        <f>VLOOKUP(A:A,[1]TDSheet!$A:$AI,35,0)</f>
        <v>0</v>
      </c>
      <c r="AJ44" s="13">
        <f t="shared" si="16"/>
        <v>0</v>
      </c>
      <c r="AK44" s="13">
        <f t="shared" si="17"/>
        <v>10</v>
      </c>
      <c r="AL44" s="13">
        <f t="shared" si="1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32.881999999999998</v>
      </c>
      <c r="D45" s="8">
        <v>406.84300000000002</v>
      </c>
      <c r="E45" s="8">
        <v>217.46799999999999</v>
      </c>
      <c r="F45" s="8">
        <v>80.747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260.80200000000002</v>
      </c>
      <c r="K45" s="13">
        <f t="shared" si="12"/>
        <v>-43.334000000000032</v>
      </c>
      <c r="L45" s="13">
        <f>VLOOKUP(A:A,[1]TDSheet!$A:$N,14,0)</f>
        <v>0</v>
      </c>
      <c r="M45" s="13">
        <f>VLOOKUP(A:A,[1]TDSheet!$A:$O,15,0)</f>
        <v>10</v>
      </c>
      <c r="N45" s="13">
        <f>VLOOKUP(A:A,[1]TDSheet!$A:$X,24,0)</f>
        <v>20</v>
      </c>
      <c r="O45" s="13"/>
      <c r="P45" s="13"/>
      <c r="Q45" s="13"/>
      <c r="R45" s="13"/>
      <c r="S45" s="13"/>
      <c r="T45" s="13"/>
      <c r="U45" s="16">
        <v>30</v>
      </c>
      <c r="V45" s="16">
        <v>50</v>
      </c>
      <c r="W45" s="13">
        <f t="shared" si="13"/>
        <v>19.704999999999998</v>
      </c>
      <c r="X45" s="16"/>
      <c r="Y45" s="17">
        <f t="shared" si="14"/>
        <v>9.6801319462065489</v>
      </c>
      <c r="Z45" s="13">
        <f t="shared" si="15"/>
        <v>4.097792438467394</v>
      </c>
      <c r="AA45" s="13"/>
      <c r="AB45" s="13"/>
      <c r="AC45" s="13">
        <f>VLOOKUP(A:A,[4]TDSheet!$A:$D,4,0)</f>
        <v>118.943</v>
      </c>
      <c r="AD45" s="13">
        <f>VLOOKUP(A:A,[1]TDSheet!$A:$AD,30,0)</f>
        <v>0</v>
      </c>
      <c r="AE45" s="13">
        <f>VLOOKUP(A:A,[1]TDSheet!$A:$AE,31,0)</f>
        <v>25.753599999999999</v>
      </c>
      <c r="AF45" s="13">
        <f>VLOOKUP(A:A,[1]TDSheet!$A:$AF,32,0)</f>
        <v>14.344400000000002</v>
      </c>
      <c r="AG45" s="13">
        <f>VLOOKUP(A:A,[1]TDSheet!$A:$AG,33,0)</f>
        <v>24.541800000000002</v>
      </c>
      <c r="AH45" s="13">
        <f>VLOOKUP(A:A,[3]TDSheet!$A:$D,4,0)</f>
        <v>28.38</v>
      </c>
      <c r="AI45" s="13" t="str">
        <f>VLOOKUP(A:A,[1]TDSheet!$A:$AI,35,0)</f>
        <v>увел</v>
      </c>
      <c r="AJ45" s="13">
        <f t="shared" si="16"/>
        <v>30</v>
      </c>
      <c r="AK45" s="13">
        <f t="shared" si="17"/>
        <v>50</v>
      </c>
      <c r="AL45" s="13">
        <f t="shared" si="18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74.965000000000003</v>
      </c>
      <c r="D46" s="8">
        <v>250.346</v>
      </c>
      <c r="E46" s="8">
        <v>189.988</v>
      </c>
      <c r="F46" s="8">
        <v>83.207999999999998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198.99100000000001</v>
      </c>
      <c r="K46" s="13">
        <f t="shared" si="12"/>
        <v>-9.0030000000000143</v>
      </c>
      <c r="L46" s="13">
        <f>VLOOKUP(A:A,[1]TDSheet!$A:$N,14,0)</f>
        <v>0</v>
      </c>
      <c r="M46" s="13">
        <f>VLOOKUP(A:A,[1]TDSheet!$A:$O,15,0)</f>
        <v>60</v>
      </c>
      <c r="N46" s="13">
        <f>VLOOKUP(A:A,[1]TDSheet!$A:$X,24,0)</f>
        <v>50</v>
      </c>
      <c r="O46" s="13"/>
      <c r="P46" s="13"/>
      <c r="Q46" s="13"/>
      <c r="R46" s="13"/>
      <c r="S46" s="13"/>
      <c r="T46" s="13"/>
      <c r="U46" s="16"/>
      <c r="V46" s="16">
        <v>30</v>
      </c>
      <c r="W46" s="13">
        <f t="shared" si="13"/>
        <v>26.876200000000001</v>
      </c>
      <c r="X46" s="16"/>
      <c r="Y46" s="17">
        <f t="shared" si="14"/>
        <v>8.3050431236558744</v>
      </c>
      <c r="Z46" s="13">
        <f t="shared" si="15"/>
        <v>3.0959733890951844</v>
      </c>
      <c r="AA46" s="13"/>
      <c r="AB46" s="13"/>
      <c r="AC46" s="13">
        <f>VLOOKUP(A:A,[4]TDSheet!$A:$D,4,0)</f>
        <v>55.606999999999999</v>
      </c>
      <c r="AD46" s="13">
        <f>VLOOKUP(A:A,[1]TDSheet!$A:$AD,30,0)</f>
        <v>0</v>
      </c>
      <c r="AE46" s="13">
        <f>VLOOKUP(A:A,[1]TDSheet!$A:$AE,31,0)</f>
        <v>24.729800000000001</v>
      </c>
      <c r="AF46" s="13">
        <f>VLOOKUP(A:A,[1]TDSheet!$A:$AF,32,0)</f>
        <v>29.918399999999998</v>
      </c>
      <c r="AG46" s="13">
        <f>VLOOKUP(A:A,[1]TDSheet!$A:$AG,33,0)</f>
        <v>24.237399999999997</v>
      </c>
      <c r="AH46" s="13">
        <f>VLOOKUP(A:A,[3]TDSheet!$A:$D,4,0)</f>
        <v>17.64</v>
      </c>
      <c r="AI46" s="13" t="str">
        <f>VLOOKUP(A:A,[1]TDSheet!$A:$AI,35,0)</f>
        <v>увел</v>
      </c>
      <c r="AJ46" s="13">
        <f t="shared" si="16"/>
        <v>0</v>
      </c>
      <c r="AK46" s="13">
        <f t="shared" si="17"/>
        <v>30</v>
      </c>
      <c r="AL46" s="13">
        <f t="shared" si="18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33.542999999999999</v>
      </c>
      <c r="D47" s="8">
        <v>4039.8150000000001</v>
      </c>
      <c r="E47" s="8">
        <v>1608.0429999999999</v>
      </c>
      <c r="F47" s="8">
        <v>777.08699999999999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1579.3330000000001</v>
      </c>
      <c r="K47" s="13">
        <f t="shared" si="12"/>
        <v>28.709999999999809</v>
      </c>
      <c r="L47" s="13">
        <f>VLOOKUP(A:A,[1]TDSheet!$A:$N,14,0)</f>
        <v>0</v>
      </c>
      <c r="M47" s="13">
        <f>VLOOKUP(A:A,[1]TDSheet!$A:$O,15,0)</f>
        <v>350</v>
      </c>
      <c r="N47" s="13">
        <f>VLOOKUP(A:A,[1]TDSheet!$A:$X,24,0)</f>
        <v>400</v>
      </c>
      <c r="O47" s="13"/>
      <c r="P47" s="13"/>
      <c r="Q47" s="13"/>
      <c r="R47" s="13"/>
      <c r="S47" s="13"/>
      <c r="T47" s="13"/>
      <c r="U47" s="16"/>
      <c r="V47" s="16">
        <v>500</v>
      </c>
      <c r="W47" s="13">
        <f t="shared" si="13"/>
        <v>253.68339999999998</v>
      </c>
      <c r="X47" s="16"/>
      <c r="Y47" s="17">
        <f t="shared" si="14"/>
        <v>7.9906174389021913</v>
      </c>
      <c r="Z47" s="13">
        <f t="shared" si="15"/>
        <v>3.0632158036355555</v>
      </c>
      <c r="AA47" s="13"/>
      <c r="AB47" s="13"/>
      <c r="AC47" s="13">
        <f>VLOOKUP(A:A,[4]TDSheet!$A:$D,4,0)</f>
        <v>339.62599999999998</v>
      </c>
      <c r="AD47" s="13">
        <f>VLOOKUP(A:A,[1]TDSheet!$A:$AD,30,0)</f>
        <v>0</v>
      </c>
      <c r="AE47" s="13">
        <f>VLOOKUP(A:A,[1]TDSheet!$A:$AE,31,0)</f>
        <v>205.05280000000002</v>
      </c>
      <c r="AF47" s="13">
        <f>VLOOKUP(A:A,[1]TDSheet!$A:$AF,32,0)</f>
        <v>238.97659999999996</v>
      </c>
      <c r="AG47" s="13">
        <f>VLOOKUP(A:A,[1]TDSheet!$A:$AG,33,0)</f>
        <v>251.22219999999999</v>
      </c>
      <c r="AH47" s="13">
        <f>VLOOKUP(A:A,[3]TDSheet!$A:$D,4,0)</f>
        <v>276.70800000000003</v>
      </c>
      <c r="AI47" s="13">
        <f>VLOOKUP(A:A,[1]TDSheet!$A:$AI,35,0)</f>
        <v>0</v>
      </c>
      <c r="AJ47" s="13">
        <f t="shared" si="16"/>
        <v>0</v>
      </c>
      <c r="AK47" s="13">
        <f t="shared" si="17"/>
        <v>500</v>
      </c>
      <c r="AL47" s="13">
        <f t="shared" si="18"/>
        <v>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48.442</v>
      </c>
      <c r="D48" s="8">
        <v>90.394000000000005</v>
      </c>
      <c r="E48" s="8">
        <v>74.751999999999995</v>
      </c>
      <c r="F48" s="8">
        <v>64.084000000000003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71.751999999999995</v>
      </c>
      <c r="K48" s="13">
        <f t="shared" si="12"/>
        <v>3</v>
      </c>
      <c r="L48" s="13">
        <f>VLOOKUP(A:A,[1]TDSheet!$A:$N,14,0)</f>
        <v>0</v>
      </c>
      <c r="M48" s="13">
        <f>VLOOKUP(A:A,[1]TDSheet!$A:$O,15,0)</f>
        <v>40</v>
      </c>
      <c r="N48" s="13">
        <f>VLOOKUP(A:A,[1]TDSheet!$A:$X,24,0)</f>
        <v>30</v>
      </c>
      <c r="O48" s="13"/>
      <c r="P48" s="13"/>
      <c r="Q48" s="13"/>
      <c r="R48" s="13"/>
      <c r="S48" s="13"/>
      <c r="T48" s="13"/>
      <c r="U48" s="16"/>
      <c r="V48" s="16"/>
      <c r="W48" s="13">
        <f t="shared" si="13"/>
        <v>14.950399999999998</v>
      </c>
      <c r="X48" s="16"/>
      <c r="Y48" s="17">
        <f t="shared" si="14"/>
        <v>8.9685894691780828</v>
      </c>
      <c r="Z48" s="13">
        <f t="shared" si="15"/>
        <v>4.2864404965753433</v>
      </c>
      <c r="AA48" s="13"/>
      <c r="AB48" s="13"/>
      <c r="AC48" s="13">
        <v>0</v>
      </c>
      <c r="AD48" s="13">
        <f>VLOOKUP(A:A,[1]TDSheet!$A:$AD,30,0)</f>
        <v>0</v>
      </c>
      <c r="AE48" s="13">
        <f>VLOOKUP(A:A,[1]TDSheet!$A:$AE,31,0)</f>
        <v>14.850800000000001</v>
      </c>
      <c r="AF48" s="13">
        <f>VLOOKUP(A:A,[1]TDSheet!$A:$AF,32,0)</f>
        <v>17.067799999999998</v>
      </c>
      <c r="AG48" s="13">
        <f>VLOOKUP(A:A,[1]TDSheet!$A:$AG,33,0)</f>
        <v>13.372</v>
      </c>
      <c r="AH48" s="13">
        <f>VLOOKUP(A:A,[3]TDSheet!$A:$D,4,0)</f>
        <v>13.4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62.682000000000002</v>
      </c>
      <c r="D49" s="8">
        <v>625.50900000000001</v>
      </c>
      <c r="E49" s="8">
        <v>227.041</v>
      </c>
      <c r="F49" s="8">
        <v>246.602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3">
        <f>VLOOKUP(A:A,[2]TDSheet!$A:$F,6,0)</f>
        <v>245.83</v>
      </c>
      <c r="K49" s="13">
        <f t="shared" si="12"/>
        <v>-18.789000000000016</v>
      </c>
      <c r="L49" s="13">
        <f>VLOOKUP(A:A,[1]TDSheet!$A:$N,14,0)</f>
        <v>30</v>
      </c>
      <c r="M49" s="13">
        <f>VLOOKUP(A:A,[1]TDSheet!$A:$O,15,0)</f>
        <v>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6"/>
      <c r="V49" s="16"/>
      <c r="W49" s="13">
        <f t="shared" si="13"/>
        <v>26.314599999999995</v>
      </c>
      <c r="X49" s="16"/>
      <c r="Y49" s="17">
        <f t="shared" si="14"/>
        <v>10.511351113070312</v>
      </c>
      <c r="Z49" s="13">
        <f t="shared" si="15"/>
        <v>9.3712995827411412</v>
      </c>
      <c r="AA49" s="13"/>
      <c r="AB49" s="13"/>
      <c r="AC49" s="13">
        <f>VLOOKUP(A:A,[4]TDSheet!$A:$D,4,0)</f>
        <v>95.468000000000004</v>
      </c>
      <c r="AD49" s="13">
        <f>VLOOKUP(A:A,[1]TDSheet!$A:$AD,30,0)</f>
        <v>0</v>
      </c>
      <c r="AE49" s="13">
        <f>VLOOKUP(A:A,[1]TDSheet!$A:$AE,31,0)</f>
        <v>36.872399999999999</v>
      </c>
      <c r="AF49" s="13">
        <f>VLOOKUP(A:A,[1]TDSheet!$A:$AF,32,0)</f>
        <v>50.589999999999996</v>
      </c>
      <c r="AG49" s="13">
        <f>VLOOKUP(A:A,[1]TDSheet!$A:$AG,33,0)</f>
        <v>39.696599999999997</v>
      </c>
      <c r="AH49" s="13">
        <f>VLOOKUP(A:A,[3]TDSheet!$A:$D,4,0)</f>
        <v>26.03</v>
      </c>
      <c r="AI49" s="13" t="str">
        <f>VLOOKUP(A:A,[1]TDSheet!$A:$AI,35,0)</f>
        <v>увел</v>
      </c>
      <c r="AJ49" s="13">
        <f t="shared" si="16"/>
        <v>0</v>
      </c>
      <c r="AK49" s="13">
        <f t="shared" si="17"/>
        <v>0</v>
      </c>
      <c r="AL49" s="13">
        <f t="shared" si="18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28.934000000000001</v>
      </c>
      <c r="D50" s="8">
        <v>321.62700000000001</v>
      </c>
      <c r="E50" s="8">
        <v>223.08099999999999</v>
      </c>
      <c r="F50" s="8">
        <v>47.96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227.178</v>
      </c>
      <c r="K50" s="13">
        <f t="shared" si="12"/>
        <v>-4.0970000000000084</v>
      </c>
      <c r="L50" s="13">
        <f>VLOOKUP(A:A,[1]TDSheet!$A:$N,14,0)</f>
        <v>0</v>
      </c>
      <c r="M50" s="13">
        <f>VLOOKUP(A:A,[1]TDSheet!$A:$O,15,0)</f>
        <v>60</v>
      </c>
      <c r="N50" s="13">
        <f>VLOOKUP(A:A,[1]TDSheet!$A:$X,24,0)</f>
        <v>50</v>
      </c>
      <c r="O50" s="13"/>
      <c r="P50" s="13"/>
      <c r="Q50" s="13"/>
      <c r="R50" s="13"/>
      <c r="S50" s="13"/>
      <c r="T50" s="13"/>
      <c r="U50" s="16">
        <v>30</v>
      </c>
      <c r="V50" s="16">
        <v>60</v>
      </c>
      <c r="W50" s="13">
        <f t="shared" si="13"/>
        <v>35.092599999999997</v>
      </c>
      <c r="X50" s="16"/>
      <c r="Y50" s="17">
        <f t="shared" si="14"/>
        <v>7.0658771364903146</v>
      </c>
      <c r="Z50" s="13">
        <f t="shared" si="15"/>
        <v>1.3666698962174362</v>
      </c>
      <c r="AA50" s="13"/>
      <c r="AB50" s="13"/>
      <c r="AC50" s="13">
        <f>VLOOKUP(A:A,[4]TDSheet!$A:$D,4,0)</f>
        <v>47.618000000000002</v>
      </c>
      <c r="AD50" s="13">
        <f>VLOOKUP(A:A,[1]TDSheet!$A:$AD,30,0)</f>
        <v>0</v>
      </c>
      <c r="AE50" s="13">
        <f>VLOOKUP(A:A,[1]TDSheet!$A:$AE,31,0)</f>
        <v>19.565799999999999</v>
      </c>
      <c r="AF50" s="13">
        <f>VLOOKUP(A:A,[1]TDSheet!$A:$AF,32,0)</f>
        <v>30.485599999999998</v>
      </c>
      <c r="AG50" s="13">
        <f>VLOOKUP(A:A,[1]TDSheet!$A:$AG,33,0)</f>
        <v>24.6</v>
      </c>
      <c r="AH50" s="13">
        <f>VLOOKUP(A:A,[3]TDSheet!$A:$D,4,0)</f>
        <v>33.119999999999997</v>
      </c>
      <c r="AI50" s="13" t="str">
        <f>VLOOKUP(A:A,[1]TDSheet!$A:$AI,35,0)</f>
        <v>увел</v>
      </c>
      <c r="AJ50" s="13">
        <f t="shared" si="16"/>
        <v>30</v>
      </c>
      <c r="AK50" s="13">
        <f t="shared" si="17"/>
        <v>60</v>
      </c>
      <c r="AL50" s="13">
        <f t="shared" si="18"/>
        <v>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118.73099999999999</v>
      </c>
      <c r="D51" s="8">
        <v>658.95699999999999</v>
      </c>
      <c r="E51" s="8">
        <v>340.392</v>
      </c>
      <c r="F51" s="8">
        <v>288.55900000000003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334.38099999999997</v>
      </c>
      <c r="K51" s="13">
        <f t="shared" si="12"/>
        <v>6.0110000000000241</v>
      </c>
      <c r="L51" s="13">
        <f>VLOOKUP(A:A,[1]TDSheet!$A:$N,14,0)</f>
        <v>50</v>
      </c>
      <c r="M51" s="13">
        <f>VLOOKUP(A:A,[1]TDSheet!$A:$O,15,0)</f>
        <v>0</v>
      </c>
      <c r="N51" s="13">
        <f>VLOOKUP(A:A,[1]TDSheet!$A:$X,24,0)</f>
        <v>80</v>
      </c>
      <c r="O51" s="13"/>
      <c r="P51" s="13"/>
      <c r="Q51" s="13"/>
      <c r="R51" s="13"/>
      <c r="S51" s="13"/>
      <c r="T51" s="13"/>
      <c r="U51" s="16"/>
      <c r="V51" s="16">
        <v>100</v>
      </c>
      <c r="W51" s="13">
        <f t="shared" si="13"/>
        <v>57.761400000000002</v>
      </c>
      <c r="X51" s="16"/>
      <c r="Y51" s="17">
        <f t="shared" si="14"/>
        <v>8.9776044209454753</v>
      </c>
      <c r="Z51" s="13">
        <f t="shared" si="15"/>
        <v>4.9957064752585643</v>
      </c>
      <c r="AA51" s="13"/>
      <c r="AB51" s="13"/>
      <c r="AC51" s="13">
        <f>VLOOKUP(A:A,[4]TDSheet!$A:$D,4,0)</f>
        <v>51.585000000000001</v>
      </c>
      <c r="AD51" s="13">
        <f>VLOOKUP(A:A,[1]TDSheet!$A:$AD,30,0)</f>
        <v>0</v>
      </c>
      <c r="AE51" s="13">
        <f>VLOOKUP(A:A,[1]TDSheet!$A:$AE,31,0)</f>
        <v>59.840200000000003</v>
      </c>
      <c r="AF51" s="13">
        <f>VLOOKUP(A:A,[1]TDSheet!$A:$AF,32,0)</f>
        <v>82.534200000000013</v>
      </c>
      <c r="AG51" s="13">
        <f>VLOOKUP(A:A,[1]TDSheet!$A:$AG,33,0)</f>
        <v>62.847400000000007</v>
      </c>
      <c r="AH51" s="13">
        <f>VLOOKUP(A:A,[3]TDSheet!$A:$D,4,0)</f>
        <v>43.615000000000002</v>
      </c>
      <c r="AI51" s="13">
        <f>VLOOKUP(A:A,[1]TDSheet!$A:$AI,35,0)</f>
        <v>0</v>
      </c>
      <c r="AJ51" s="13">
        <f t="shared" si="16"/>
        <v>0</v>
      </c>
      <c r="AK51" s="13">
        <f t="shared" si="17"/>
        <v>100</v>
      </c>
      <c r="AL51" s="13">
        <f t="shared" si="18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114.258</v>
      </c>
      <c r="D52" s="8">
        <v>649.702</v>
      </c>
      <c r="E52" s="8">
        <v>370.62299999999999</v>
      </c>
      <c r="F52" s="8">
        <v>185.76900000000001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369.72</v>
      </c>
      <c r="K52" s="13">
        <f t="shared" si="12"/>
        <v>0.90299999999996317</v>
      </c>
      <c r="L52" s="13">
        <f>VLOOKUP(A:A,[1]TDSheet!$A:$N,14,0)</f>
        <v>50</v>
      </c>
      <c r="M52" s="13">
        <f>VLOOKUP(A:A,[1]TDSheet!$A:$O,15,0)</f>
        <v>80</v>
      </c>
      <c r="N52" s="13">
        <f>VLOOKUP(A:A,[1]TDSheet!$A:$X,24,0)</f>
        <v>80</v>
      </c>
      <c r="O52" s="13"/>
      <c r="P52" s="13"/>
      <c r="Q52" s="13"/>
      <c r="R52" s="13"/>
      <c r="S52" s="13"/>
      <c r="T52" s="13"/>
      <c r="U52" s="16"/>
      <c r="V52" s="16">
        <v>80</v>
      </c>
      <c r="W52" s="13">
        <f t="shared" si="13"/>
        <v>50.899799999999999</v>
      </c>
      <c r="X52" s="16"/>
      <c r="Y52" s="17">
        <f t="shared" si="14"/>
        <v>9.3471683582253764</v>
      </c>
      <c r="Z52" s="13">
        <f t="shared" si="15"/>
        <v>3.6496999988212138</v>
      </c>
      <c r="AA52" s="13"/>
      <c r="AB52" s="13"/>
      <c r="AC52" s="13">
        <f>VLOOKUP(A:A,[4]TDSheet!$A:$D,4,0)</f>
        <v>116.124</v>
      </c>
      <c r="AD52" s="13">
        <f>VLOOKUP(A:A,[1]TDSheet!$A:$AD,30,0)</f>
        <v>0</v>
      </c>
      <c r="AE52" s="13">
        <f>VLOOKUP(A:A,[1]TDSheet!$A:$AE,31,0)</f>
        <v>49.261000000000003</v>
      </c>
      <c r="AF52" s="13">
        <f>VLOOKUP(A:A,[1]TDSheet!$A:$AF,32,0)</f>
        <v>64.694800000000001</v>
      </c>
      <c r="AG52" s="13">
        <f>VLOOKUP(A:A,[1]TDSheet!$A:$AG,33,0)</f>
        <v>48.016399999999997</v>
      </c>
      <c r="AH52" s="13">
        <f>VLOOKUP(A:A,[3]TDSheet!$A:$D,4,0)</f>
        <v>27.69</v>
      </c>
      <c r="AI52" s="13" t="str">
        <f>VLOOKUP(A:A,[1]TDSheet!$A:$AI,35,0)</f>
        <v>зв50</v>
      </c>
      <c r="AJ52" s="13">
        <f t="shared" si="16"/>
        <v>0</v>
      </c>
      <c r="AK52" s="13">
        <f t="shared" si="17"/>
        <v>80</v>
      </c>
      <c r="AL52" s="13">
        <f t="shared" si="18"/>
        <v>0</v>
      </c>
      <c r="AM52" s="13"/>
      <c r="AN52" s="13"/>
    </row>
    <row r="53" spans="1:40" s="1" customFormat="1" ht="21.95" customHeight="1" outlineLevel="1" x14ac:dyDescent="0.2">
      <c r="A53" s="7" t="s">
        <v>56</v>
      </c>
      <c r="B53" s="7" t="s">
        <v>8</v>
      </c>
      <c r="C53" s="8">
        <v>115.79900000000001</v>
      </c>
      <c r="D53" s="8">
        <v>776.46900000000005</v>
      </c>
      <c r="E53" s="8">
        <v>347.625</v>
      </c>
      <c r="F53" s="8">
        <v>405.72300000000001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345.08800000000002</v>
      </c>
      <c r="K53" s="13">
        <f t="shared" si="12"/>
        <v>2.5369999999999777</v>
      </c>
      <c r="L53" s="13">
        <f>VLOOKUP(A:A,[1]TDSheet!$A:$N,14,0)</f>
        <v>0</v>
      </c>
      <c r="M53" s="13">
        <f>VLOOKUP(A:A,[1]TDSheet!$A:$O,15,0)</f>
        <v>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6"/>
      <c r="V53" s="16">
        <v>50</v>
      </c>
      <c r="W53" s="13">
        <f t="shared" si="13"/>
        <v>48.003</v>
      </c>
      <c r="X53" s="16"/>
      <c r="Y53" s="17">
        <f t="shared" si="14"/>
        <v>9.4936358144282647</v>
      </c>
      <c r="Z53" s="13">
        <f t="shared" si="15"/>
        <v>8.4520342478595083</v>
      </c>
      <c r="AA53" s="13"/>
      <c r="AB53" s="13"/>
      <c r="AC53" s="13">
        <f>VLOOKUP(A:A,[4]TDSheet!$A:$D,4,0)</f>
        <v>107.61</v>
      </c>
      <c r="AD53" s="13">
        <f>VLOOKUP(A:A,[1]TDSheet!$A:$AD,30,0)</f>
        <v>0</v>
      </c>
      <c r="AE53" s="13">
        <f>VLOOKUP(A:A,[1]TDSheet!$A:$AE,31,0)</f>
        <v>50.110199999999999</v>
      </c>
      <c r="AF53" s="13">
        <f>VLOOKUP(A:A,[1]TDSheet!$A:$AF,32,0)</f>
        <v>65.278800000000004</v>
      </c>
      <c r="AG53" s="13">
        <f>VLOOKUP(A:A,[1]TDSheet!$A:$AG,33,0)</f>
        <v>48.946599999999997</v>
      </c>
      <c r="AH53" s="13">
        <f>VLOOKUP(A:A,[3]TDSheet!$A:$D,4,0)</f>
        <v>37.630000000000003</v>
      </c>
      <c r="AI53" s="13">
        <f>VLOOKUP(A:A,[1]TDSheet!$A:$AI,35,0)</f>
        <v>0</v>
      </c>
      <c r="AJ53" s="13">
        <f t="shared" si="16"/>
        <v>0</v>
      </c>
      <c r="AK53" s="13">
        <f t="shared" si="17"/>
        <v>50</v>
      </c>
      <c r="AL53" s="13">
        <f t="shared" si="18"/>
        <v>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666</v>
      </c>
      <c r="D54" s="8">
        <v>5121</v>
      </c>
      <c r="E54" s="19">
        <v>2267</v>
      </c>
      <c r="F54" s="20">
        <v>1569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1780</v>
      </c>
      <c r="K54" s="13">
        <f t="shared" si="12"/>
        <v>487</v>
      </c>
      <c r="L54" s="13">
        <f>VLOOKUP(A:A,[1]TDSheet!$A:$N,14,0)</f>
        <v>400</v>
      </c>
      <c r="M54" s="13">
        <f>VLOOKUP(A:A,[1]TDSheet!$A:$O,15,0)</f>
        <v>150</v>
      </c>
      <c r="N54" s="13">
        <f>VLOOKUP(A:A,[1]TDSheet!$A:$X,24,0)</f>
        <v>550</v>
      </c>
      <c r="O54" s="13"/>
      <c r="P54" s="13"/>
      <c r="Q54" s="13"/>
      <c r="R54" s="13"/>
      <c r="S54" s="13"/>
      <c r="T54" s="13"/>
      <c r="U54" s="16"/>
      <c r="V54" s="16">
        <v>600</v>
      </c>
      <c r="W54" s="13">
        <f t="shared" si="13"/>
        <v>369.4</v>
      </c>
      <c r="X54" s="16"/>
      <c r="Y54" s="17">
        <f t="shared" si="14"/>
        <v>8.8494856524093137</v>
      </c>
      <c r="Z54" s="13">
        <f t="shared" si="15"/>
        <v>4.2474282620465624</v>
      </c>
      <c r="AA54" s="13"/>
      <c r="AB54" s="13"/>
      <c r="AC54" s="13">
        <f>VLOOKUP(A:A,[4]TDSheet!$A:$D,4,0)</f>
        <v>420</v>
      </c>
      <c r="AD54" s="13">
        <f>VLOOKUP(A:A,[1]TDSheet!$A:$AD,30,0)</f>
        <v>0</v>
      </c>
      <c r="AE54" s="13">
        <f>VLOOKUP(A:A,[1]TDSheet!$A:$AE,31,0)</f>
        <v>356</v>
      </c>
      <c r="AF54" s="13">
        <f>VLOOKUP(A:A,[1]TDSheet!$A:$AF,32,0)</f>
        <v>445.2</v>
      </c>
      <c r="AG54" s="13">
        <f>VLOOKUP(A:A,[1]TDSheet!$A:$AG,33,0)</f>
        <v>401.8</v>
      </c>
      <c r="AH54" s="13">
        <f>VLOOKUP(A:A,[3]TDSheet!$A:$D,4,0)</f>
        <v>211</v>
      </c>
      <c r="AI54" s="13" t="str">
        <f>VLOOKUP(A:A,[1]TDSheet!$A:$AI,35,0)</f>
        <v>ск-150</v>
      </c>
      <c r="AJ54" s="13">
        <f t="shared" si="16"/>
        <v>0</v>
      </c>
      <c r="AK54" s="13">
        <f t="shared" si="17"/>
        <v>210</v>
      </c>
      <c r="AL54" s="13">
        <f t="shared" si="18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1719</v>
      </c>
      <c r="D55" s="8">
        <v>11001</v>
      </c>
      <c r="E55" s="19">
        <v>5456</v>
      </c>
      <c r="F55" s="20">
        <v>2932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3">
        <f>VLOOKUP(A:A,[2]TDSheet!$A:$F,6,0)</f>
        <v>4310</v>
      </c>
      <c r="K55" s="13">
        <f t="shared" si="12"/>
        <v>1146</v>
      </c>
      <c r="L55" s="13">
        <f>VLOOKUP(A:A,[1]TDSheet!$A:$N,14,0)</f>
        <v>800</v>
      </c>
      <c r="M55" s="13">
        <f>VLOOKUP(A:A,[1]TDSheet!$A:$O,15,0)</f>
        <v>1200</v>
      </c>
      <c r="N55" s="13">
        <f>VLOOKUP(A:A,[1]TDSheet!$A:$X,24,0)</f>
        <v>1300</v>
      </c>
      <c r="O55" s="13"/>
      <c r="P55" s="13"/>
      <c r="Q55" s="13"/>
      <c r="R55" s="13"/>
      <c r="S55" s="13"/>
      <c r="T55" s="13"/>
      <c r="U55" s="16"/>
      <c r="V55" s="16">
        <v>1500</v>
      </c>
      <c r="W55" s="13">
        <f t="shared" si="13"/>
        <v>881.2</v>
      </c>
      <c r="X55" s="16"/>
      <c r="Y55" s="17">
        <f t="shared" si="14"/>
        <v>8.7743985474353146</v>
      </c>
      <c r="Z55" s="13">
        <f t="shared" si="15"/>
        <v>3.3272809804811621</v>
      </c>
      <c r="AA55" s="13"/>
      <c r="AB55" s="13"/>
      <c r="AC55" s="13">
        <f>VLOOKUP(A:A,[4]TDSheet!$A:$D,4,0)</f>
        <v>540</v>
      </c>
      <c r="AD55" s="13">
        <f>VLOOKUP(A:A,[1]TDSheet!$A:$AD,30,0)</f>
        <v>510</v>
      </c>
      <c r="AE55" s="13">
        <f>VLOOKUP(A:A,[1]TDSheet!$A:$AE,31,0)</f>
        <v>773.8</v>
      </c>
      <c r="AF55" s="13">
        <f>VLOOKUP(A:A,[1]TDSheet!$A:$AF,32,0)</f>
        <v>988.2</v>
      </c>
      <c r="AG55" s="13">
        <f>VLOOKUP(A:A,[1]TDSheet!$A:$AG,33,0)</f>
        <v>862.8</v>
      </c>
      <c r="AH55" s="13">
        <f>VLOOKUP(A:A,[3]TDSheet!$A:$D,4,0)</f>
        <v>579</v>
      </c>
      <c r="AI55" s="13" t="str">
        <f>VLOOKUP(A:A,[1]TDSheet!$A:$AI,35,0)</f>
        <v>ск-250</v>
      </c>
      <c r="AJ55" s="13">
        <f t="shared" si="16"/>
        <v>0</v>
      </c>
      <c r="AK55" s="13">
        <f t="shared" si="17"/>
        <v>600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364</v>
      </c>
      <c r="D56" s="8">
        <v>19002</v>
      </c>
      <c r="E56" s="8">
        <v>5101</v>
      </c>
      <c r="F56" s="8">
        <v>2281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3">
        <f>VLOOKUP(A:A,[2]TDSheet!$A:$F,6,0)</f>
        <v>5069</v>
      </c>
      <c r="K56" s="13">
        <f t="shared" si="12"/>
        <v>32</v>
      </c>
      <c r="L56" s="13">
        <f>VLOOKUP(A:A,[1]TDSheet!$A:$N,14,0)</f>
        <v>700</v>
      </c>
      <c r="M56" s="13">
        <f>VLOOKUP(A:A,[1]TDSheet!$A:$O,15,0)</f>
        <v>1000</v>
      </c>
      <c r="N56" s="13">
        <f>VLOOKUP(A:A,[1]TDSheet!$A:$X,24,0)</f>
        <v>1200</v>
      </c>
      <c r="O56" s="13"/>
      <c r="P56" s="13"/>
      <c r="Q56" s="13"/>
      <c r="R56" s="13"/>
      <c r="S56" s="13"/>
      <c r="T56" s="13"/>
      <c r="U56" s="16"/>
      <c r="V56" s="16">
        <v>1800</v>
      </c>
      <c r="W56" s="13">
        <f t="shared" si="13"/>
        <v>788.2</v>
      </c>
      <c r="X56" s="16"/>
      <c r="Y56" s="17">
        <f t="shared" si="14"/>
        <v>8.8568891144379602</v>
      </c>
      <c r="Z56" s="13">
        <f t="shared" si="15"/>
        <v>2.8939355493529559</v>
      </c>
      <c r="AA56" s="13"/>
      <c r="AB56" s="13"/>
      <c r="AC56" s="13">
        <f>VLOOKUP(A:A,[4]TDSheet!$A:$D,4,0)</f>
        <v>440</v>
      </c>
      <c r="AD56" s="13">
        <f>VLOOKUP(A:A,[1]TDSheet!$A:$AD,30,0)</f>
        <v>720</v>
      </c>
      <c r="AE56" s="13">
        <f>VLOOKUP(A:A,[1]TDSheet!$A:$AE,31,0)</f>
        <v>590</v>
      </c>
      <c r="AF56" s="13">
        <f>VLOOKUP(A:A,[1]TDSheet!$A:$AF,32,0)</f>
        <v>809.8</v>
      </c>
      <c r="AG56" s="13">
        <f>VLOOKUP(A:A,[1]TDSheet!$A:$AG,33,0)</f>
        <v>753.6</v>
      </c>
      <c r="AH56" s="13">
        <f>VLOOKUP(A:A,[3]TDSheet!$A:$D,4,0)</f>
        <v>992</v>
      </c>
      <c r="AI56" s="13" t="str">
        <f>VLOOKUP(A:A,[1]TDSheet!$A:$AI,35,0)</f>
        <v>продмарт</v>
      </c>
      <c r="AJ56" s="13">
        <f t="shared" si="16"/>
        <v>0</v>
      </c>
      <c r="AK56" s="13">
        <f t="shared" si="17"/>
        <v>810</v>
      </c>
      <c r="AL56" s="13">
        <f t="shared" si="1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681.149</v>
      </c>
      <c r="D57" s="8">
        <v>1572.29</v>
      </c>
      <c r="E57" s="19">
        <v>945</v>
      </c>
      <c r="F57" s="20">
        <v>604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529.70399999999995</v>
      </c>
      <c r="K57" s="13">
        <f t="shared" si="12"/>
        <v>415.29600000000005</v>
      </c>
      <c r="L57" s="13">
        <f>VLOOKUP(A:A,[1]TDSheet!$A:$N,14,0)</f>
        <v>150</v>
      </c>
      <c r="M57" s="13">
        <f>VLOOKUP(A:A,[1]TDSheet!$A:$O,15,0)</f>
        <v>150</v>
      </c>
      <c r="N57" s="13">
        <f>VLOOKUP(A:A,[1]TDSheet!$A:$X,24,0)</f>
        <v>250</v>
      </c>
      <c r="O57" s="13"/>
      <c r="P57" s="13"/>
      <c r="Q57" s="13"/>
      <c r="R57" s="13"/>
      <c r="S57" s="13"/>
      <c r="T57" s="13"/>
      <c r="U57" s="16"/>
      <c r="V57" s="16">
        <v>320</v>
      </c>
      <c r="W57" s="13">
        <f t="shared" si="13"/>
        <v>167.58539999999999</v>
      </c>
      <c r="X57" s="16"/>
      <c r="Y57" s="17">
        <f t="shared" si="14"/>
        <v>8.7955155998076204</v>
      </c>
      <c r="Z57" s="13">
        <f t="shared" si="15"/>
        <v>3.6041325795683874</v>
      </c>
      <c r="AA57" s="13"/>
      <c r="AB57" s="13"/>
      <c r="AC57" s="13">
        <f>VLOOKUP(A:A,[4]TDSheet!$A:$D,4,0)</f>
        <v>107.07299999999999</v>
      </c>
      <c r="AD57" s="13">
        <f>VLOOKUP(A:A,[1]TDSheet!$A:$AD,30,0)</f>
        <v>0</v>
      </c>
      <c r="AE57" s="13">
        <f>VLOOKUP(A:A,[1]TDSheet!$A:$AE,31,0)</f>
        <v>168.6</v>
      </c>
      <c r="AF57" s="13">
        <f>VLOOKUP(A:A,[1]TDSheet!$A:$AF,32,0)</f>
        <v>220.42200000000003</v>
      </c>
      <c r="AG57" s="13">
        <f>VLOOKUP(A:A,[1]TDSheet!$A:$AG,33,0)</f>
        <v>162.25140000000002</v>
      </c>
      <c r="AH57" s="13">
        <f>VLOOKUP(A:A,[3]TDSheet!$A:$D,4,0)</f>
        <v>52.65</v>
      </c>
      <c r="AI57" s="13">
        <f>VLOOKUP(A:A,[1]TDSheet!$A:$AI,35,0)</f>
        <v>0</v>
      </c>
      <c r="AJ57" s="13">
        <f t="shared" si="16"/>
        <v>0</v>
      </c>
      <c r="AK57" s="13">
        <f t="shared" si="17"/>
        <v>320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427</v>
      </c>
      <c r="D58" s="8">
        <v>1005</v>
      </c>
      <c r="E58" s="8">
        <v>320</v>
      </c>
      <c r="F58" s="8">
        <v>1109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3">
        <f>VLOOKUP(A:A,[2]TDSheet!$A:$F,6,0)</f>
        <v>323</v>
      </c>
      <c r="K58" s="13">
        <f t="shared" si="12"/>
        <v>-3</v>
      </c>
      <c r="L58" s="13">
        <f>VLOOKUP(A:A,[1]TDSheet!$A:$N,14,0)</f>
        <v>0</v>
      </c>
      <c r="M58" s="13">
        <f>VLOOKUP(A:A,[1]TDSheet!$A:$O,15,0)</f>
        <v>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6"/>
      <c r="V58" s="16"/>
      <c r="W58" s="13">
        <f t="shared" si="13"/>
        <v>64</v>
      </c>
      <c r="X58" s="16"/>
      <c r="Y58" s="17">
        <f t="shared" si="14"/>
        <v>17.328125</v>
      </c>
      <c r="Z58" s="13">
        <f t="shared" si="15"/>
        <v>17.328125</v>
      </c>
      <c r="AA58" s="13"/>
      <c r="AB58" s="13"/>
      <c r="AC58" s="13">
        <v>0</v>
      </c>
      <c r="AD58" s="13">
        <f>VLOOKUP(A:A,[1]TDSheet!$A:$AD,30,0)</f>
        <v>0</v>
      </c>
      <c r="AE58" s="13">
        <f>VLOOKUP(A:A,[1]TDSheet!$A:$AE,31,0)</f>
        <v>71.599999999999994</v>
      </c>
      <c r="AF58" s="13">
        <f>VLOOKUP(A:A,[1]TDSheet!$A:$AF,32,0)</f>
        <v>92</v>
      </c>
      <c r="AG58" s="13">
        <f>VLOOKUP(A:A,[1]TDSheet!$A:$AG,33,0)</f>
        <v>80</v>
      </c>
      <c r="AH58" s="13">
        <f>VLOOKUP(A:A,[3]TDSheet!$A:$D,4,0)</f>
        <v>41</v>
      </c>
      <c r="AI58" s="13">
        <f>VLOOKUP(A:A,[1]TDSheet!$A:$AI,35,0)</f>
        <v>0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49</v>
      </c>
      <c r="D59" s="8">
        <v>203</v>
      </c>
      <c r="E59" s="8">
        <v>144</v>
      </c>
      <c r="F59" s="8">
        <v>16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3">
        <f>VLOOKUP(A:A,[2]TDSheet!$A:$F,6,0)</f>
        <v>154</v>
      </c>
      <c r="K59" s="13">
        <f t="shared" si="12"/>
        <v>-10</v>
      </c>
      <c r="L59" s="13">
        <f>VLOOKUP(A:A,[1]TDSheet!$A:$N,14,0)</f>
        <v>10</v>
      </c>
      <c r="M59" s="13">
        <f>VLOOKUP(A:A,[1]TDSheet!$A:$O,15,0)</f>
        <v>30</v>
      </c>
      <c r="N59" s="13">
        <f>VLOOKUP(A:A,[1]TDSheet!$A:$X,24,0)</f>
        <v>20</v>
      </c>
      <c r="O59" s="13"/>
      <c r="P59" s="13"/>
      <c r="Q59" s="13"/>
      <c r="R59" s="13"/>
      <c r="S59" s="13"/>
      <c r="T59" s="13"/>
      <c r="U59" s="16">
        <v>30</v>
      </c>
      <c r="V59" s="16">
        <v>30</v>
      </c>
      <c r="W59" s="13">
        <f t="shared" si="13"/>
        <v>14.8</v>
      </c>
      <c r="X59" s="16"/>
      <c r="Y59" s="17">
        <f t="shared" si="14"/>
        <v>9.1891891891891895</v>
      </c>
      <c r="Z59" s="13">
        <f t="shared" si="15"/>
        <v>1.0810810810810809</v>
      </c>
      <c r="AA59" s="13"/>
      <c r="AB59" s="13"/>
      <c r="AC59" s="13">
        <f>VLOOKUP(A:A,[4]TDSheet!$A:$D,4,0)</f>
        <v>70</v>
      </c>
      <c r="AD59" s="13">
        <f>VLOOKUP(A:A,[1]TDSheet!$A:$AD,30,0)</f>
        <v>0</v>
      </c>
      <c r="AE59" s="13">
        <f>VLOOKUP(A:A,[1]TDSheet!$A:$AE,31,0)</f>
        <v>7.4</v>
      </c>
      <c r="AF59" s="13">
        <f>VLOOKUP(A:A,[1]TDSheet!$A:$AF,32,0)</f>
        <v>16.2</v>
      </c>
      <c r="AG59" s="13">
        <f>VLOOKUP(A:A,[1]TDSheet!$A:$AG,33,0)</f>
        <v>10.199999999999999</v>
      </c>
      <c r="AH59" s="13">
        <f>VLOOKUP(A:A,[3]TDSheet!$A:$D,4,0)</f>
        <v>13</v>
      </c>
      <c r="AI59" s="13" t="str">
        <f>VLOOKUP(A:A,[1]TDSheet!$A:$AI,35,0)</f>
        <v>увел</v>
      </c>
      <c r="AJ59" s="13">
        <f t="shared" si="16"/>
        <v>12</v>
      </c>
      <c r="AK59" s="13">
        <f t="shared" si="17"/>
        <v>12</v>
      </c>
      <c r="AL59" s="13">
        <f t="shared" si="18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292</v>
      </c>
      <c r="D60" s="8">
        <v>2421</v>
      </c>
      <c r="E60" s="8">
        <v>1362</v>
      </c>
      <c r="F60" s="8">
        <v>923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1382</v>
      </c>
      <c r="K60" s="13">
        <f t="shared" si="12"/>
        <v>-20</v>
      </c>
      <c r="L60" s="13">
        <f>VLOOKUP(A:A,[1]TDSheet!$A:$N,14,0)</f>
        <v>200</v>
      </c>
      <c r="M60" s="13">
        <f>VLOOKUP(A:A,[1]TDSheet!$A:$O,15,0)</f>
        <v>100</v>
      </c>
      <c r="N60" s="13">
        <f>VLOOKUP(A:A,[1]TDSheet!$A:$X,24,0)</f>
        <v>300</v>
      </c>
      <c r="O60" s="13"/>
      <c r="P60" s="13"/>
      <c r="Q60" s="13"/>
      <c r="R60" s="13"/>
      <c r="S60" s="13"/>
      <c r="T60" s="13"/>
      <c r="U60" s="16"/>
      <c r="V60" s="16">
        <v>500</v>
      </c>
      <c r="W60" s="13">
        <f t="shared" si="13"/>
        <v>225.6</v>
      </c>
      <c r="X60" s="16"/>
      <c r="Y60" s="17">
        <f t="shared" si="14"/>
        <v>8.9671985815602842</v>
      </c>
      <c r="Z60" s="13">
        <f t="shared" si="15"/>
        <v>4.0913120567375891</v>
      </c>
      <c r="AA60" s="13"/>
      <c r="AB60" s="13"/>
      <c r="AC60" s="13">
        <f>VLOOKUP(A:A,[4]TDSheet!$A:$D,4,0)</f>
        <v>234</v>
      </c>
      <c r="AD60" s="13">
        <f>VLOOKUP(A:A,[1]TDSheet!$A:$AD,30,0)</f>
        <v>0</v>
      </c>
      <c r="AE60" s="13">
        <f>VLOOKUP(A:A,[1]TDSheet!$A:$AE,31,0)</f>
        <v>218.6</v>
      </c>
      <c r="AF60" s="13">
        <f>VLOOKUP(A:A,[1]TDSheet!$A:$AF,32,0)</f>
        <v>276</v>
      </c>
      <c r="AG60" s="13">
        <f>VLOOKUP(A:A,[1]TDSheet!$A:$AG,33,0)</f>
        <v>235.2</v>
      </c>
      <c r="AH60" s="13">
        <f>VLOOKUP(A:A,[3]TDSheet!$A:$D,4,0)</f>
        <v>194</v>
      </c>
      <c r="AI60" s="13">
        <f>VLOOKUP(A:A,[1]TDSheet!$A:$AI,35,0)</f>
        <v>0</v>
      </c>
      <c r="AJ60" s="13">
        <f t="shared" si="16"/>
        <v>0</v>
      </c>
      <c r="AK60" s="13">
        <f t="shared" si="17"/>
        <v>175</v>
      </c>
      <c r="AL60" s="13">
        <f t="shared" si="18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61.673999999999999</v>
      </c>
      <c r="D61" s="8">
        <v>325.74700000000001</v>
      </c>
      <c r="E61" s="8">
        <v>214.578</v>
      </c>
      <c r="F61" s="8">
        <v>169.18700000000001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207.047</v>
      </c>
      <c r="K61" s="13">
        <f t="shared" si="12"/>
        <v>7.5310000000000059</v>
      </c>
      <c r="L61" s="13">
        <f>VLOOKUP(A:A,[1]TDSheet!$A:$N,14,0)</f>
        <v>50</v>
      </c>
      <c r="M61" s="13">
        <f>VLOOKUP(A:A,[1]TDSheet!$A:$O,15,0)</f>
        <v>30</v>
      </c>
      <c r="N61" s="13">
        <f>VLOOKUP(A:A,[1]TDSheet!$A:$X,24,0)</f>
        <v>60</v>
      </c>
      <c r="O61" s="13"/>
      <c r="P61" s="13"/>
      <c r="Q61" s="13"/>
      <c r="R61" s="13"/>
      <c r="S61" s="13"/>
      <c r="T61" s="13"/>
      <c r="U61" s="16"/>
      <c r="V61" s="16">
        <v>70</v>
      </c>
      <c r="W61" s="13">
        <f t="shared" si="13"/>
        <v>42.915599999999998</v>
      </c>
      <c r="X61" s="16"/>
      <c r="Y61" s="17">
        <f t="shared" si="14"/>
        <v>8.8356448470952298</v>
      </c>
      <c r="Z61" s="13">
        <f t="shared" si="15"/>
        <v>3.9423193430827022</v>
      </c>
      <c r="AA61" s="13"/>
      <c r="AB61" s="13"/>
      <c r="AC61" s="13">
        <v>0</v>
      </c>
      <c r="AD61" s="13">
        <f>VLOOKUP(A:A,[1]TDSheet!$A:$AD,30,0)</f>
        <v>0</v>
      </c>
      <c r="AE61" s="13">
        <f>VLOOKUP(A:A,[1]TDSheet!$A:$AE,31,0)</f>
        <v>39.398000000000003</v>
      </c>
      <c r="AF61" s="13">
        <f>VLOOKUP(A:A,[1]TDSheet!$A:$AF,32,0)</f>
        <v>45.478199999999994</v>
      </c>
      <c r="AG61" s="13">
        <f>VLOOKUP(A:A,[1]TDSheet!$A:$AG,33,0)</f>
        <v>42.712600000000002</v>
      </c>
      <c r="AH61" s="13">
        <f>VLOOKUP(A:A,[3]TDSheet!$A:$D,4,0)</f>
        <v>51.48</v>
      </c>
      <c r="AI61" s="13">
        <f>VLOOKUP(A:A,[1]TDSheet!$A:$AI,35,0)</f>
        <v>0</v>
      </c>
      <c r="AJ61" s="13">
        <f t="shared" si="16"/>
        <v>0</v>
      </c>
      <c r="AK61" s="13">
        <f t="shared" si="17"/>
        <v>70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483</v>
      </c>
      <c r="D62" s="8">
        <v>7219</v>
      </c>
      <c r="E62" s="8">
        <v>2905</v>
      </c>
      <c r="F62" s="8">
        <v>1981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2906</v>
      </c>
      <c r="K62" s="13">
        <f t="shared" si="12"/>
        <v>-1</v>
      </c>
      <c r="L62" s="13">
        <f>VLOOKUP(A:A,[1]TDSheet!$A:$N,14,0)</f>
        <v>400</v>
      </c>
      <c r="M62" s="13">
        <f>VLOOKUP(A:A,[1]TDSheet!$A:$O,15,0)</f>
        <v>500</v>
      </c>
      <c r="N62" s="13">
        <f>VLOOKUP(A:A,[1]TDSheet!$A:$X,24,0)</f>
        <v>700</v>
      </c>
      <c r="O62" s="13"/>
      <c r="P62" s="13"/>
      <c r="Q62" s="13"/>
      <c r="R62" s="13"/>
      <c r="S62" s="13"/>
      <c r="T62" s="13"/>
      <c r="U62" s="16"/>
      <c r="V62" s="16">
        <v>800</v>
      </c>
      <c r="W62" s="13">
        <f t="shared" si="13"/>
        <v>493.4</v>
      </c>
      <c r="X62" s="16"/>
      <c r="Y62" s="17">
        <f t="shared" si="14"/>
        <v>8.8792055127685448</v>
      </c>
      <c r="Z62" s="13">
        <f t="shared" si="15"/>
        <v>4.0149979732468584</v>
      </c>
      <c r="AA62" s="13"/>
      <c r="AB62" s="13"/>
      <c r="AC62" s="13">
        <f>VLOOKUP(A:A,[4]TDSheet!$A:$D,4,0)</f>
        <v>438</v>
      </c>
      <c r="AD62" s="13">
        <f>VLOOKUP(A:A,[1]TDSheet!$A:$AD,30,0)</f>
        <v>0</v>
      </c>
      <c r="AE62" s="13">
        <f>VLOOKUP(A:A,[1]TDSheet!$A:$AE,31,0)</f>
        <v>523.79999999999995</v>
      </c>
      <c r="AF62" s="13">
        <f>VLOOKUP(A:A,[1]TDSheet!$A:$AF,32,0)</f>
        <v>582.20000000000005</v>
      </c>
      <c r="AG62" s="13">
        <f>VLOOKUP(A:A,[1]TDSheet!$A:$AG,33,0)</f>
        <v>514</v>
      </c>
      <c r="AH62" s="13">
        <f>VLOOKUP(A:A,[3]TDSheet!$A:$D,4,0)</f>
        <v>411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320</v>
      </c>
      <c r="AL62" s="13">
        <f t="shared" si="18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261</v>
      </c>
      <c r="D63" s="8">
        <v>7349</v>
      </c>
      <c r="E63" s="8">
        <v>4020</v>
      </c>
      <c r="F63" s="8">
        <v>2675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4057</v>
      </c>
      <c r="K63" s="13">
        <f t="shared" si="12"/>
        <v>-37</v>
      </c>
      <c r="L63" s="13">
        <f>VLOOKUP(A:A,[1]TDSheet!$A:$N,14,0)</f>
        <v>650</v>
      </c>
      <c r="M63" s="13">
        <f>VLOOKUP(A:A,[1]TDSheet!$A:$O,15,0)</f>
        <v>600</v>
      </c>
      <c r="N63" s="13">
        <f>VLOOKUP(A:A,[1]TDSheet!$A:$X,24,0)</f>
        <v>1000</v>
      </c>
      <c r="O63" s="13"/>
      <c r="P63" s="13"/>
      <c r="Q63" s="13"/>
      <c r="R63" s="13"/>
      <c r="S63" s="13"/>
      <c r="T63" s="13"/>
      <c r="U63" s="16"/>
      <c r="V63" s="16">
        <v>1000</v>
      </c>
      <c r="W63" s="13">
        <f t="shared" si="13"/>
        <v>666</v>
      </c>
      <c r="X63" s="16"/>
      <c r="Y63" s="17">
        <f t="shared" si="14"/>
        <v>8.8963963963963959</v>
      </c>
      <c r="Z63" s="13">
        <f t="shared" si="15"/>
        <v>4.0165165165165169</v>
      </c>
      <c r="AA63" s="13"/>
      <c r="AB63" s="13"/>
      <c r="AC63" s="13">
        <f>VLOOKUP(A:A,[4]TDSheet!$A:$D,4,0)</f>
        <v>690</v>
      </c>
      <c r="AD63" s="13">
        <f>VLOOKUP(A:A,[1]TDSheet!$A:$AD,30,0)</f>
        <v>0</v>
      </c>
      <c r="AE63" s="13">
        <f>VLOOKUP(A:A,[1]TDSheet!$A:$AE,31,0)</f>
        <v>570.6</v>
      </c>
      <c r="AF63" s="13">
        <f>VLOOKUP(A:A,[1]TDSheet!$A:$AF,32,0)</f>
        <v>741.4</v>
      </c>
      <c r="AG63" s="13">
        <f>VLOOKUP(A:A,[1]TDSheet!$A:$AG,33,0)</f>
        <v>702.8</v>
      </c>
      <c r="AH63" s="13">
        <f>VLOOKUP(A:A,[3]TDSheet!$A:$D,4,0)</f>
        <v>653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400</v>
      </c>
      <c r="AL63" s="13">
        <f t="shared" si="18"/>
        <v>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21.122</v>
      </c>
      <c r="D64" s="8">
        <v>154.77199999999999</v>
      </c>
      <c r="E64" s="8">
        <v>74.007999999999996</v>
      </c>
      <c r="F64" s="8">
        <v>101.886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71.102999999999994</v>
      </c>
      <c r="K64" s="13">
        <f t="shared" si="12"/>
        <v>2.9050000000000011</v>
      </c>
      <c r="L64" s="13">
        <f>VLOOKUP(A:A,[1]TDSheet!$A:$N,14,0)</f>
        <v>20</v>
      </c>
      <c r="M64" s="13">
        <f>VLOOKUP(A:A,[1]TDSheet!$A:$O,15,0)</f>
        <v>0</v>
      </c>
      <c r="N64" s="13">
        <f>VLOOKUP(A:A,[1]TDSheet!$A:$X,24,0)</f>
        <v>20</v>
      </c>
      <c r="O64" s="13"/>
      <c r="P64" s="13"/>
      <c r="Q64" s="13"/>
      <c r="R64" s="13"/>
      <c r="S64" s="13"/>
      <c r="T64" s="13"/>
      <c r="U64" s="16"/>
      <c r="V64" s="16"/>
      <c r="W64" s="13">
        <f t="shared" si="13"/>
        <v>14.801599999999999</v>
      </c>
      <c r="X64" s="16"/>
      <c r="Y64" s="17">
        <f t="shared" si="14"/>
        <v>9.5858555831801979</v>
      </c>
      <c r="Z64" s="13">
        <f t="shared" si="15"/>
        <v>6.8834450329694086</v>
      </c>
      <c r="AA64" s="13"/>
      <c r="AB64" s="13"/>
      <c r="AC64" s="13">
        <v>0</v>
      </c>
      <c r="AD64" s="13">
        <f>VLOOKUP(A:A,[1]TDSheet!$A:$AD,30,0)</f>
        <v>0</v>
      </c>
      <c r="AE64" s="13">
        <f>VLOOKUP(A:A,[1]TDSheet!$A:$AE,31,0)</f>
        <v>17.1282</v>
      </c>
      <c r="AF64" s="13">
        <f>VLOOKUP(A:A,[1]TDSheet!$A:$AF,32,0)</f>
        <v>21.756599999999999</v>
      </c>
      <c r="AG64" s="13">
        <f>VLOOKUP(A:A,[1]TDSheet!$A:$AG,33,0)</f>
        <v>18.149999999999999</v>
      </c>
      <c r="AH64" s="13">
        <f>VLOOKUP(A:A,[3]TDSheet!$A:$D,4,0)</f>
        <v>17.16</v>
      </c>
      <c r="AI64" s="13">
        <f>VLOOKUP(A:A,[1]TDSheet!$A:$AI,35,0)</f>
        <v>0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409.25</v>
      </c>
      <c r="D65" s="8">
        <v>648.44799999999998</v>
      </c>
      <c r="E65" s="19">
        <v>353</v>
      </c>
      <c r="F65" s="20">
        <v>324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105.916</v>
      </c>
      <c r="K65" s="13">
        <f t="shared" si="12"/>
        <v>247.084</v>
      </c>
      <c r="L65" s="13">
        <f>VLOOKUP(A:A,[1]TDSheet!$A:$N,14,0)</f>
        <v>70</v>
      </c>
      <c r="M65" s="13">
        <f>VLOOKUP(A:A,[1]TDSheet!$A:$O,15,0)</f>
        <v>0</v>
      </c>
      <c r="N65" s="13">
        <f>VLOOKUP(A:A,[1]TDSheet!$A:$X,24,0)</f>
        <v>100</v>
      </c>
      <c r="O65" s="13"/>
      <c r="P65" s="13"/>
      <c r="Q65" s="13"/>
      <c r="R65" s="13"/>
      <c r="S65" s="13"/>
      <c r="T65" s="13"/>
      <c r="U65" s="16"/>
      <c r="V65" s="16">
        <v>130</v>
      </c>
      <c r="W65" s="13">
        <f t="shared" si="13"/>
        <v>70.599999999999994</v>
      </c>
      <c r="X65" s="16"/>
      <c r="Y65" s="17">
        <f t="shared" si="14"/>
        <v>8.8385269121813046</v>
      </c>
      <c r="Z65" s="13">
        <f t="shared" si="15"/>
        <v>4.5892351274787542</v>
      </c>
      <c r="AA65" s="13"/>
      <c r="AB65" s="13"/>
      <c r="AC65" s="13">
        <v>0</v>
      </c>
      <c r="AD65" s="13">
        <f>VLOOKUP(A:A,[1]TDSheet!$A:$AD,30,0)</f>
        <v>0</v>
      </c>
      <c r="AE65" s="13">
        <f>VLOOKUP(A:A,[1]TDSheet!$A:$AE,31,0)</f>
        <v>83.6</v>
      </c>
      <c r="AF65" s="13">
        <f>VLOOKUP(A:A,[1]TDSheet!$A:$AF,32,0)</f>
        <v>104.2</v>
      </c>
      <c r="AG65" s="13">
        <f>VLOOKUP(A:A,[1]TDSheet!$A:$AG,33,0)</f>
        <v>76.748400000000004</v>
      </c>
      <c r="AH65" s="13">
        <f>VLOOKUP(A:A,[3]TDSheet!$A:$D,4,0)</f>
        <v>12.154999999999999</v>
      </c>
      <c r="AI65" s="13">
        <f>VLOOKUP(A:A,[1]TDSheet!$A:$AI,35,0)</f>
        <v>0</v>
      </c>
      <c r="AJ65" s="13">
        <f t="shared" si="16"/>
        <v>0</v>
      </c>
      <c r="AK65" s="13">
        <f t="shared" si="17"/>
        <v>130</v>
      </c>
      <c r="AL65" s="13">
        <f t="shared" si="18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428</v>
      </c>
      <c r="D66" s="8">
        <v>2472</v>
      </c>
      <c r="E66" s="8">
        <v>1516</v>
      </c>
      <c r="F66" s="8">
        <v>932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1536</v>
      </c>
      <c r="K66" s="13">
        <f t="shared" si="12"/>
        <v>-20</v>
      </c>
      <c r="L66" s="13">
        <f>VLOOKUP(A:A,[1]TDSheet!$A:$N,14,0)</f>
        <v>200</v>
      </c>
      <c r="M66" s="13">
        <f>VLOOKUP(A:A,[1]TDSheet!$A:$O,15,0)</f>
        <v>200</v>
      </c>
      <c r="N66" s="13">
        <f>VLOOKUP(A:A,[1]TDSheet!$A:$X,24,0)</f>
        <v>350</v>
      </c>
      <c r="O66" s="13"/>
      <c r="P66" s="13"/>
      <c r="Q66" s="13"/>
      <c r="R66" s="13"/>
      <c r="S66" s="13"/>
      <c r="T66" s="13"/>
      <c r="U66" s="16"/>
      <c r="V66" s="16">
        <v>400</v>
      </c>
      <c r="W66" s="13">
        <f t="shared" si="13"/>
        <v>234.8</v>
      </c>
      <c r="X66" s="16"/>
      <c r="Y66" s="17">
        <f t="shared" si="14"/>
        <v>8.8671209540034059</v>
      </c>
      <c r="Z66" s="13">
        <f t="shared" si="15"/>
        <v>3.9693356047700168</v>
      </c>
      <c r="AA66" s="13"/>
      <c r="AB66" s="13"/>
      <c r="AC66" s="13">
        <f>VLOOKUP(A:A,[4]TDSheet!$A:$D,4,0)</f>
        <v>342</v>
      </c>
      <c r="AD66" s="13">
        <f>VLOOKUP(A:A,[1]TDSheet!$A:$AD,30,0)</f>
        <v>0</v>
      </c>
      <c r="AE66" s="13">
        <f>VLOOKUP(A:A,[1]TDSheet!$A:$AE,31,0)</f>
        <v>237.4</v>
      </c>
      <c r="AF66" s="13">
        <f>VLOOKUP(A:A,[1]TDSheet!$A:$AF,32,0)</f>
        <v>320</v>
      </c>
      <c r="AG66" s="13">
        <f>VLOOKUP(A:A,[1]TDSheet!$A:$AG,33,0)</f>
        <v>245.6</v>
      </c>
      <c r="AH66" s="13">
        <f>VLOOKUP(A:A,[3]TDSheet!$A:$D,4,0)</f>
        <v>159</v>
      </c>
      <c r="AI66" s="13">
        <f>VLOOKUP(A:A,[1]TDSheet!$A:$AI,35,0)</f>
        <v>0</v>
      </c>
      <c r="AJ66" s="13">
        <f t="shared" si="16"/>
        <v>0</v>
      </c>
      <c r="AK66" s="13">
        <f t="shared" si="17"/>
        <v>140</v>
      </c>
      <c r="AL66" s="13">
        <f t="shared" si="18"/>
        <v>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472</v>
      </c>
      <c r="D67" s="8">
        <v>3206</v>
      </c>
      <c r="E67" s="8">
        <v>1940</v>
      </c>
      <c r="F67" s="8">
        <v>1278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1961</v>
      </c>
      <c r="K67" s="13">
        <f t="shared" si="12"/>
        <v>-21</v>
      </c>
      <c r="L67" s="13">
        <f>VLOOKUP(A:A,[1]TDSheet!$A:$N,14,0)</f>
        <v>300</v>
      </c>
      <c r="M67" s="13">
        <f>VLOOKUP(A:A,[1]TDSheet!$A:$O,15,0)</f>
        <v>120</v>
      </c>
      <c r="N67" s="13">
        <f>VLOOKUP(A:A,[1]TDSheet!$A:$X,24,0)</f>
        <v>500</v>
      </c>
      <c r="O67" s="13"/>
      <c r="P67" s="13"/>
      <c r="Q67" s="13"/>
      <c r="R67" s="13"/>
      <c r="S67" s="13"/>
      <c r="T67" s="13"/>
      <c r="U67" s="16"/>
      <c r="V67" s="16">
        <v>700</v>
      </c>
      <c r="W67" s="13">
        <f t="shared" si="13"/>
        <v>325.60000000000002</v>
      </c>
      <c r="X67" s="16"/>
      <c r="Y67" s="17">
        <f t="shared" si="14"/>
        <v>8.9004914004914006</v>
      </c>
      <c r="Z67" s="13">
        <f t="shared" si="15"/>
        <v>3.9250614250614246</v>
      </c>
      <c r="AA67" s="13"/>
      <c r="AB67" s="13"/>
      <c r="AC67" s="13">
        <f>VLOOKUP(A:A,[4]TDSheet!$A:$D,4,0)</f>
        <v>312</v>
      </c>
      <c r="AD67" s="13">
        <f>VLOOKUP(A:A,[1]TDSheet!$A:$AD,30,0)</f>
        <v>0</v>
      </c>
      <c r="AE67" s="13">
        <f>VLOOKUP(A:A,[1]TDSheet!$A:$AE,31,0)</f>
        <v>310</v>
      </c>
      <c r="AF67" s="13">
        <f>VLOOKUP(A:A,[1]TDSheet!$A:$AF,32,0)</f>
        <v>413.4</v>
      </c>
      <c r="AG67" s="13">
        <f>VLOOKUP(A:A,[1]TDSheet!$A:$AG,33,0)</f>
        <v>337.2</v>
      </c>
      <c r="AH67" s="13">
        <f>VLOOKUP(A:A,[3]TDSheet!$A:$D,4,0)</f>
        <v>281</v>
      </c>
      <c r="AI67" s="13">
        <f>VLOOKUP(A:A,[1]TDSheet!$A:$AI,35,0)</f>
        <v>0</v>
      </c>
      <c r="AJ67" s="13">
        <f t="shared" si="16"/>
        <v>0</v>
      </c>
      <c r="AK67" s="13">
        <f t="shared" si="17"/>
        <v>244.99999999999997</v>
      </c>
      <c r="AL67" s="13">
        <f t="shared" si="1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197</v>
      </c>
      <c r="D68" s="8">
        <v>1619</v>
      </c>
      <c r="E68" s="8">
        <v>1028</v>
      </c>
      <c r="F68" s="8">
        <v>606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1057</v>
      </c>
      <c r="K68" s="13">
        <f t="shared" si="12"/>
        <v>-29</v>
      </c>
      <c r="L68" s="13">
        <f>VLOOKUP(A:A,[1]TDSheet!$A:$N,14,0)</f>
        <v>180</v>
      </c>
      <c r="M68" s="13">
        <f>VLOOKUP(A:A,[1]TDSheet!$A:$O,15,0)</f>
        <v>250</v>
      </c>
      <c r="N68" s="13">
        <f>VLOOKUP(A:A,[1]TDSheet!$A:$X,24,0)</f>
        <v>300</v>
      </c>
      <c r="O68" s="13"/>
      <c r="P68" s="13"/>
      <c r="Q68" s="13"/>
      <c r="R68" s="13"/>
      <c r="S68" s="13"/>
      <c r="T68" s="13"/>
      <c r="U68" s="16"/>
      <c r="V68" s="16">
        <v>350</v>
      </c>
      <c r="W68" s="13">
        <f t="shared" si="13"/>
        <v>192.4</v>
      </c>
      <c r="X68" s="16"/>
      <c r="Y68" s="17">
        <f t="shared" si="14"/>
        <v>8.7629937629937622</v>
      </c>
      <c r="Z68" s="13">
        <f t="shared" si="15"/>
        <v>3.1496881496881497</v>
      </c>
      <c r="AA68" s="13"/>
      <c r="AB68" s="13"/>
      <c r="AC68" s="13">
        <f>VLOOKUP(A:A,[4]TDSheet!$A:$D,4,0)</f>
        <v>66</v>
      </c>
      <c r="AD68" s="13">
        <f>VLOOKUP(A:A,[1]TDSheet!$A:$AD,30,0)</f>
        <v>0</v>
      </c>
      <c r="AE68" s="13">
        <f>VLOOKUP(A:A,[1]TDSheet!$A:$AE,31,0)</f>
        <v>173</v>
      </c>
      <c r="AF68" s="13">
        <f>VLOOKUP(A:A,[1]TDSheet!$A:$AF,32,0)</f>
        <v>197.4</v>
      </c>
      <c r="AG68" s="13">
        <f>VLOOKUP(A:A,[1]TDSheet!$A:$AG,33,0)</f>
        <v>183.2</v>
      </c>
      <c r="AH68" s="13">
        <f>VLOOKUP(A:A,[3]TDSheet!$A:$D,4,0)</f>
        <v>150</v>
      </c>
      <c r="AI68" s="13">
        <f>VLOOKUP(A:A,[1]TDSheet!$A:$AI,35,0)</f>
        <v>0</v>
      </c>
      <c r="AJ68" s="13">
        <f t="shared" si="16"/>
        <v>0</v>
      </c>
      <c r="AK68" s="13">
        <f t="shared" si="17"/>
        <v>140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15.755000000000001</v>
      </c>
      <c r="D69" s="8">
        <v>848.43899999999996</v>
      </c>
      <c r="E69" s="8">
        <v>250.73599999999999</v>
      </c>
      <c r="F69" s="8">
        <v>264.57400000000001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252.6</v>
      </c>
      <c r="K69" s="13">
        <f t="shared" si="12"/>
        <v>-1.8640000000000043</v>
      </c>
      <c r="L69" s="13">
        <f>VLOOKUP(A:A,[1]TDSheet!$A:$N,14,0)</f>
        <v>40</v>
      </c>
      <c r="M69" s="13">
        <f>VLOOKUP(A:A,[1]TDSheet!$A:$O,15,0)</f>
        <v>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6"/>
      <c r="V69" s="16"/>
      <c r="W69" s="13">
        <f t="shared" si="13"/>
        <v>30.448199999999996</v>
      </c>
      <c r="X69" s="16"/>
      <c r="Y69" s="17">
        <f t="shared" si="14"/>
        <v>10.003021525081945</v>
      </c>
      <c r="Z69" s="13">
        <f t="shared" si="15"/>
        <v>8.6893149677156636</v>
      </c>
      <c r="AA69" s="13"/>
      <c r="AB69" s="13"/>
      <c r="AC69" s="13">
        <f>VLOOKUP(A:A,[4]TDSheet!$A:$D,4,0)</f>
        <v>98.495000000000005</v>
      </c>
      <c r="AD69" s="13">
        <f>VLOOKUP(A:A,[1]TDSheet!$A:$AD,30,0)</f>
        <v>0</v>
      </c>
      <c r="AE69" s="13">
        <f>VLOOKUP(A:A,[1]TDSheet!$A:$AE,31,0)</f>
        <v>42.760199999999998</v>
      </c>
      <c r="AF69" s="13">
        <f>VLOOKUP(A:A,[1]TDSheet!$A:$AF,32,0)</f>
        <v>40.587400000000002</v>
      </c>
      <c r="AG69" s="13">
        <f>VLOOKUP(A:A,[1]TDSheet!$A:$AG,33,0)</f>
        <v>41.181200000000004</v>
      </c>
      <c r="AH69" s="13">
        <f>VLOOKUP(A:A,[3]TDSheet!$A:$D,4,0)</f>
        <v>28.202999999999999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290.524</v>
      </c>
      <c r="D70" s="8">
        <v>3349.8020000000001</v>
      </c>
      <c r="E70" s="8">
        <v>959.73699999999997</v>
      </c>
      <c r="F70" s="8">
        <v>1117.242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946.14800000000002</v>
      </c>
      <c r="K70" s="13">
        <f t="shared" si="12"/>
        <v>13.588999999999942</v>
      </c>
      <c r="L70" s="13">
        <f>VLOOKUP(A:A,[1]TDSheet!$A:$N,14,0)</f>
        <v>0</v>
      </c>
      <c r="M70" s="13">
        <f>VLOOKUP(A:A,[1]TDSheet!$A:$O,15,0)</f>
        <v>100</v>
      </c>
      <c r="N70" s="13">
        <f>VLOOKUP(A:A,[1]TDSheet!$A:$X,24,0)</f>
        <v>250</v>
      </c>
      <c r="O70" s="13"/>
      <c r="P70" s="13"/>
      <c r="Q70" s="13"/>
      <c r="R70" s="13"/>
      <c r="S70" s="13"/>
      <c r="T70" s="13"/>
      <c r="U70" s="16"/>
      <c r="V70" s="16">
        <v>50</v>
      </c>
      <c r="W70" s="13">
        <f t="shared" si="13"/>
        <v>157.24039999999999</v>
      </c>
      <c r="X70" s="16"/>
      <c r="Y70" s="17">
        <f t="shared" si="14"/>
        <v>9.6491868501988041</v>
      </c>
      <c r="Z70" s="13">
        <f t="shared" si="15"/>
        <v>7.1053113576409119</v>
      </c>
      <c r="AA70" s="13"/>
      <c r="AB70" s="13"/>
      <c r="AC70" s="13">
        <f>VLOOKUP(A:A,[4]TDSheet!$A:$D,4,0)</f>
        <v>173.535</v>
      </c>
      <c r="AD70" s="13">
        <f>VLOOKUP(A:A,[1]TDSheet!$A:$AD,30,0)</f>
        <v>0</v>
      </c>
      <c r="AE70" s="13">
        <f>VLOOKUP(A:A,[1]TDSheet!$A:$AE,31,0)</f>
        <v>129.578</v>
      </c>
      <c r="AF70" s="13">
        <f>VLOOKUP(A:A,[1]TDSheet!$A:$AF,32,0)</f>
        <v>174.2816</v>
      </c>
      <c r="AG70" s="13">
        <f>VLOOKUP(A:A,[1]TDSheet!$A:$AG,33,0)</f>
        <v>191.26840000000001</v>
      </c>
      <c r="AH70" s="13">
        <f>VLOOKUP(A:A,[3]TDSheet!$A:$D,4,0)</f>
        <v>142.04300000000001</v>
      </c>
      <c r="AI70" s="13" t="str">
        <f>VLOOKUP(A:A,[1]TDSheet!$A:$AI,35,0)</f>
        <v>ябмарт</v>
      </c>
      <c r="AJ70" s="13">
        <f t="shared" si="16"/>
        <v>0</v>
      </c>
      <c r="AK70" s="13">
        <f t="shared" si="17"/>
        <v>50</v>
      </c>
      <c r="AL70" s="13">
        <f t="shared" si="18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43.366999999999997</v>
      </c>
      <c r="D71" s="8">
        <v>276.01499999999999</v>
      </c>
      <c r="E71" s="8">
        <v>179.434</v>
      </c>
      <c r="F71" s="8">
        <v>139.94800000000001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171.191</v>
      </c>
      <c r="K71" s="13">
        <f t="shared" si="12"/>
        <v>8.242999999999995</v>
      </c>
      <c r="L71" s="13">
        <f>VLOOKUP(A:A,[1]TDSheet!$A:$N,14,0)</f>
        <v>20</v>
      </c>
      <c r="M71" s="13">
        <f>VLOOKUP(A:A,[1]TDSheet!$A:$O,15,0)</f>
        <v>0</v>
      </c>
      <c r="N71" s="13">
        <f>VLOOKUP(A:A,[1]TDSheet!$A:$X,24,0)</f>
        <v>0</v>
      </c>
      <c r="O71" s="13"/>
      <c r="P71" s="13"/>
      <c r="Q71" s="13"/>
      <c r="R71" s="13"/>
      <c r="S71" s="13"/>
      <c r="T71" s="13"/>
      <c r="U71" s="16"/>
      <c r="V71" s="16"/>
      <c r="W71" s="13">
        <f t="shared" si="13"/>
        <v>14.3888</v>
      </c>
      <c r="X71" s="16"/>
      <c r="Y71" s="17">
        <f t="shared" si="14"/>
        <v>11.116145891248749</v>
      </c>
      <c r="Z71" s="13">
        <f t="shared" si="15"/>
        <v>9.7261759146002458</v>
      </c>
      <c r="AA71" s="13"/>
      <c r="AB71" s="13"/>
      <c r="AC71" s="13">
        <f>VLOOKUP(A:A,[4]TDSheet!$A:$D,4,0)</f>
        <v>107.49</v>
      </c>
      <c r="AD71" s="13">
        <f>VLOOKUP(A:A,[1]TDSheet!$A:$AD,30,0)</f>
        <v>0</v>
      </c>
      <c r="AE71" s="13">
        <f>VLOOKUP(A:A,[1]TDSheet!$A:$AE,31,0)</f>
        <v>18.8476</v>
      </c>
      <c r="AF71" s="13">
        <f>VLOOKUP(A:A,[1]TDSheet!$A:$AF,32,0)</f>
        <v>27.543200000000002</v>
      </c>
      <c r="AG71" s="13">
        <f>VLOOKUP(A:A,[1]TDSheet!$A:$AG,33,0)</f>
        <v>19.811799999999998</v>
      </c>
      <c r="AH71" s="13">
        <f>VLOOKUP(A:A,[3]TDSheet!$A:$D,4,0)</f>
        <v>12</v>
      </c>
      <c r="AI71" s="13" t="str">
        <f>VLOOKUP(A:A,[1]TDSheet!$A:$AI,35,0)</f>
        <v>увел</v>
      </c>
      <c r="AJ71" s="13">
        <f t="shared" si="16"/>
        <v>0</v>
      </c>
      <c r="AK71" s="13">
        <f t="shared" si="17"/>
        <v>0</v>
      </c>
      <c r="AL71" s="13">
        <f t="shared" si="1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430.54</v>
      </c>
      <c r="D72" s="8">
        <v>5135.1279999999997</v>
      </c>
      <c r="E72" s="8">
        <v>2615.8049999999998</v>
      </c>
      <c r="F72" s="8">
        <v>1340.183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2562.6120000000001</v>
      </c>
      <c r="K72" s="13">
        <f t="shared" ref="K72:K120" si="19">E72-J72</f>
        <v>53.192999999999756</v>
      </c>
      <c r="L72" s="13">
        <f>VLOOKUP(A:A,[1]TDSheet!$A:$N,14,0)</f>
        <v>350</v>
      </c>
      <c r="M72" s="13">
        <f>VLOOKUP(A:A,[1]TDSheet!$A:$O,15,0)</f>
        <v>350</v>
      </c>
      <c r="N72" s="13">
        <f>VLOOKUP(A:A,[1]TDSheet!$A:$X,24,0)</f>
        <v>550</v>
      </c>
      <c r="O72" s="13"/>
      <c r="P72" s="13"/>
      <c r="Q72" s="13"/>
      <c r="R72" s="13"/>
      <c r="S72" s="13"/>
      <c r="T72" s="13"/>
      <c r="U72" s="16"/>
      <c r="V72" s="16">
        <v>650</v>
      </c>
      <c r="W72" s="13">
        <f t="shared" ref="W72:W120" si="20">(E72-AC72-AD72)/5</f>
        <v>367.93340000000001</v>
      </c>
      <c r="X72" s="16"/>
      <c r="Y72" s="17">
        <f t="shared" ref="Y72:Y120" si="21">(F72+L72+M72+N72+U72+V72+X72)/W72</f>
        <v>8.8064388826890951</v>
      </c>
      <c r="Z72" s="13">
        <f t="shared" ref="Z72:Z120" si="22">F72/W72</f>
        <v>3.6424608366622873</v>
      </c>
      <c r="AA72" s="13"/>
      <c r="AB72" s="13"/>
      <c r="AC72" s="13">
        <f>VLOOKUP(A:A,[4]TDSheet!$A:$D,4,0)</f>
        <v>776.13800000000003</v>
      </c>
      <c r="AD72" s="13">
        <f>VLOOKUP(A:A,[1]TDSheet!$A:$AD,30,0)</f>
        <v>0</v>
      </c>
      <c r="AE72" s="13">
        <f>VLOOKUP(A:A,[1]TDSheet!$A:$AE,31,0)</f>
        <v>411.99400000000003</v>
      </c>
      <c r="AF72" s="13">
        <f>VLOOKUP(A:A,[1]TDSheet!$A:$AF,32,0)</f>
        <v>436.48860000000002</v>
      </c>
      <c r="AG72" s="13">
        <f>VLOOKUP(A:A,[1]TDSheet!$A:$AG,33,0)</f>
        <v>364.37139999999999</v>
      </c>
      <c r="AH72" s="13">
        <f>VLOOKUP(A:A,[3]TDSheet!$A:$D,4,0)</f>
        <v>460.78399999999999</v>
      </c>
      <c r="AI72" s="13" t="str">
        <f>VLOOKUP(A:A,[1]TDSheet!$A:$AI,35,0)</f>
        <v>янвак</v>
      </c>
      <c r="AJ72" s="13">
        <f t="shared" ref="AJ72:AJ120" si="23">U72*H72</f>
        <v>0</v>
      </c>
      <c r="AK72" s="13">
        <f t="shared" ref="AK72:AK120" si="24">V72*H72</f>
        <v>650</v>
      </c>
      <c r="AL72" s="13">
        <f t="shared" ref="AL72:AL120" si="2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1017</v>
      </c>
      <c r="D73" s="8">
        <v>5995</v>
      </c>
      <c r="E73" s="8">
        <v>4218</v>
      </c>
      <c r="F73" s="8">
        <v>1905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4262</v>
      </c>
      <c r="K73" s="13">
        <f t="shared" si="19"/>
        <v>-44</v>
      </c>
      <c r="L73" s="13">
        <f>VLOOKUP(A:A,[1]TDSheet!$A:$N,14,0)</f>
        <v>500</v>
      </c>
      <c r="M73" s="13">
        <f>VLOOKUP(A:A,[1]TDSheet!$A:$O,15,0)</f>
        <v>900</v>
      </c>
      <c r="N73" s="13">
        <f>VLOOKUP(A:A,[1]TDSheet!$A:$X,24,0)</f>
        <v>1200</v>
      </c>
      <c r="O73" s="13"/>
      <c r="P73" s="13"/>
      <c r="Q73" s="13"/>
      <c r="R73" s="13"/>
      <c r="S73" s="13"/>
      <c r="T73" s="13"/>
      <c r="U73" s="16"/>
      <c r="V73" s="16">
        <v>800</v>
      </c>
      <c r="W73" s="13">
        <f t="shared" si="20"/>
        <v>609.6</v>
      </c>
      <c r="X73" s="16">
        <v>500</v>
      </c>
      <c r="Y73" s="17">
        <f t="shared" si="21"/>
        <v>9.5226377952755907</v>
      </c>
      <c r="Z73" s="13">
        <f t="shared" si="22"/>
        <v>3.125</v>
      </c>
      <c r="AA73" s="13"/>
      <c r="AB73" s="13"/>
      <c r="AC73" s="13">
        <f>VLOOKUP(A:A,[4]TDSheet!$A:$D,4,0)</f>
        <v>520</v>
      </c>
      <c r="AD73" s="13">
        <f>VLOOKUP(A:A,[1]TDSheet!$A:$AD,30,0)</f>
        <v>650</v>
      </c>
      <c r="AE73" s="13">
        <f>VLOOKUP(A:A,[1]TDSheet!$A:$AE,31,0)</f>
        <v>573.79999999999995</v>
      </c>
      <c r="AF73" s="13">
        <f>VLOOKUP(A:A,[1]TDSheet!$A:$AF,32,0)</f>
        <v>650.79999999999995</v>
      </c>
      <c r="AG73" s="13">
        <f>VLOOKUP(A:A,[1]TDSheet!$A:$AG,33,0)</f>
        <v>610</v>
      </c>
      <c r="AH73" s="13">
        <f>VLOOKUP(A:A,[3]TDSheet!$A:$D,4,0)</f>
        <v>573</v>
      </c>
      <c r="AI73" s="13" t="str">
        <f>VLOOKUP(A:A,[1]TDSheet!$A:$AI,35,0)</f>
        <v>ябмарт</v>
      </c>
      <c r="AJ73" s="13">
        <f t="shared" si="23"/>
        <v>0</v>
      </c>
      <c r="AK73" s="13">
        <f t="shared" si="24"/>
        <v>360</v>
      </c>
      <c r="AL73" s="13">
        <f t="shared" si="25"/>
        <v>225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1670</v>
      </c>
      <c r="D74" s="8">
        <v>5580</v>
      </c>
      <c r="E74" s="8">
        <v>4683</v>
      </c>
      <c r="F74" s="8">
        <v>1962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4674</v>
      </c>
      <c r="K74" s="13">
        <f t="shared" si="19"/>
        <v>9</v>
      </c>
      <c r="L74" s="13">
        <f>VLOOKUP(A:A,[1]TDSheet!$A:$N,14,0)</f>
        <v>500</v>
      </c>
      <c r="M74" s="13">
        <f>VLOOKUP(A:A,[1]TDSheet!$A:$O,15,0)</f>
        <v>600</v>
      </c>
      <c r="N74" s="13">
        <f>VLOOKUP(A:A,[1]TDSheet!$A:$X,24,0)</f>
        <v>1000</v>
      </c>
      <c r="O74" s="13"/>
      <c r="P74" s="13"/>
      <c r="Q74" s="13"/>
      <c r="R74" s="13"/>
      <c r="S74" s="13"/>
      <c r="T74" s="13"/>
      <c r="U74" s="16">
        <v>500</v>
      </c>
      <c r="V74" s="16">
        <v>1200</v>
      </c>
      <c r="W74" s="13">
        <f t="shared" si="20"/>
        <v>640.6</v>
      </c>
      <c r="X74" s="16">
        <v>500</v>
      </c>
      <c r="Y74" s="17">
        <f t="shared" si="21"/>
        <v>9.775210739931314</v>
      </c>
      <c r="Z74" s="13">
        <f t="shared" si="22"/>
        <v>3.0627536684358412</v>
      </c>
      <c r="AA74" s="13"/>
      <c r="AB74" s="13"/>
      <c r="AC74" s="13">
        <f>VLOOKUP(A:A,[4]TDSheet!$A:$D,4,0)</f>
        <v>580</v>
      </c>
      <c r="AD74" s="13">
        <f>VLOOKUP(A:A,[1]TDSheet!$A:$AD,30,0)</f>
        <v>900</v>
      </c>
      <c r="AE74" s="13">
        <f>VLOOKUP(A:A,[1]TDSheet!$A:$AE,31,0)</f>
        <v>792.4</v>
      </c>
      <c r="AF74" s="13">
        <f>VLOOKUP(A:A,[1]TDSheet!$A:$AF,32,0)</f>
        <v>682.2</v>
      </c>
      <c r="AG74" s="13">
        <f>VLOOKUP(A:A,[1]TDSheet!$A:$AG,33,0)</f>
        <v>539</v>
      </c>
      <c r="AH74" s="13">
        <f>VLOOKUP(A:A,[3]TDSheet!$A:$D,4,0)</f>
        <v>449</v>
      </c>
      <c r="AI74" s="13" t="str">
        <f>VLOOKUP(A:A,[1]TDSheet!$A:$AI,35,0)</f>
        <v>?</v>
      </c>
      <c r="AJ74" s="13">
        <f t="shared" si="23"/>
        <v>225</v>
      </c>
      <c r="AK74" s="13">
        <f t="shared" si="24"/>
        <v>540</v>
      </c>
      <c r="AL74" s="13">
        <f t="shared" si="25"/>
        <v>225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214</v>
      </c>
      <c r="D75" s="8">
        <v>2772</v>
      </c>
      <c r="E75" s="8">
        <v>1182</v>
      </c>
      <c r="F75" s="8">
        <v>1546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1173</v>
      </c>
      <c r="K75" s="13">
        <f t="shared" si="19"/>
        <v>9</v>
      </c>
      <c r="L75" s="13">
        <f>VLOOKUP(A:A,[1]TDSheet!$A:$N,14,0)</f>
        <v>220</v>
      </c>
      <c r="M75" s="13">
        <f>VLOOKUP(A:A,[1]TDSheet!$A:$O,15,0)</f>
        <v>100</v>
      </c>
      <c r="N75" s="13">
        <f>VLOOKUP(A:A,[1]TDSheet!$A:$X,24,0)</f>
        <v>300</v>
      </c>
      <c r="O75" s="13"/>
      <c r="P75" s="13"/>
      <c r="Q75" s="13"/>
      <c r="R75" s="13"/>
      <c r="S75" s="13"/>
      <c r="T75" s="13"/>
      <c r="U75" s="16"/>
      <c r="V75" s="16"/>
      <c r="W75" s="13">
        <f t="shared" si="20"/>
        <v>207.6</v>
      </c>
      <c r="X75" s="16"/>
      <c r="Y75" s="17">
        <f t="shared" si="21"/>
        <v>10.433526011560694</v>
      </c>
      <c r="Z75" s="13">
        <f t="shared" si="22"/>
        <v>7.4470134874759157</v>
      </c>
      <c r="AA75" s="13"/>
      <c r="AB75" s="13"/>
      <c r="AC75" s="13">
        <f>VLOOKUP(A:A,[4]TDSheet!$A:$D,4,0)</f>
        <v>144</v>
      </c>
      <c r="AD75" s="13">
        <f>VLOOKUP(A:A,[1]TDSheet!$A:$AD,30,0)</f>
        <v>0</v>
      </c>
      <c r="AE75" s="13">
        <f>VLOOKUP(A:A,[1]TDSheet!$A:$AE,31,0)</f>
        <v>205.8</v>
      </c>
      <c r="AF75" s="13">
        <f>VLOOKUP(A:A,[1]TDSheet!$A:$AF,32,0)</f>
        <v>280.8</v>
      </c>
      <c r="AG75" s="13">
        <f>VLOOKUP(A:A,[1]TDSheet!$A:$AG,33,0)</f>
        <v>241.8</v>
      </c>
      <c r="AH75" s="13">
        <f>VLOOKUP(A:A,[3]TDSheet!$A:$D,4,0)</f>
        <v>213</v>
      </c>
      <c r="AI75" s="13" t="str">
        <f>VLOOKUP(A:A,[1]TDSheet!$A:$AI,35,0)</f>
        <v>промарт</v>
      </c>
      <c r="AJ75" s="13">
        <f t="shared" si="23"/>
        <v>0</v>
      </c>
      <c r="AK75" s="13">
        <f t="shared" si="24"/>
        <v>0</v>
      </c>
      <c r="AL75" s="13">
        <f t="shared" si="25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50</v>
      </c>
      <c r="D76" s="8">
        <v>1037</v>
      </c>
      <c r="E76" s="8">
        <v>540</v>
      </c>
      <c r="F76" s="8">
        <v>261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552</v>
      </c>
      <c r="K76" s="13">
        <f t="shared" si="19"/>
        <v>-12</v>
      </c>
      <c r="L76" s="13">
        <f>VLOOKUP(A:A,[1]TDSheet!$A:$N,14,0)</f>
        <v>60</v>
      </c>
      <c r="M76" s="13">
        <f>VLOOKUP(A:A,[1]TDSheet!$A:$O,15,0)</f>
        <v>90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6"/>
      <c r="V76" s="16">
        <v>70</v>
      </c>
      <c r="W76" s="13">
        <f t="shared" si="20"/>
        <v>66</v>
      </c>
      <c r="X76" s="16"/>
      <c r="Y76" s="17">
        <f t="shared" si="21"/>
        <v>8.8030303030303028</v>
      </c>
      <c r="Z76" s="13">
        <f t="shared" si="22"/>
        <v>3.9545454545454546</v>
      </c>
      <c r="AA76" s="13"/>
      <c r="AB76" s="13"/>
      <c r="AC76" s="13">
        <f>VLOOKUP(A:A,[4]TDSheet!$A:$D,4,0)</f>
        <v>210</v>
      </c>
      <c r="AD76" s="13">
        <f>VLOOKUP(A:A,[1]TDSheet!$A:$AD,30,0)</f>
        <v>0</v>
      </c>
      <c r="AE76" s="13">
        <f>VLOOKUP(A:A,[1]TDSheet!$A:$AE,31,0)</f>
        <v>66.2</v>
      </c>
      <c r="AF76" s="13">
        <f>VLOOKUP(A:A,[1]TDSheet!$A:$AF,32,0)</f>
        <v>75.2</v>
      </c>
      <c r="AG76" s="13">
        <f>VLOOKUP(A:A,[1]TDSheet!$A:$AG,33,0)</f>
        <v>67.599999999999994</v>
      </c>
      <c r="AH76" s="13">
        <f>VLOOKUP(A:A,[3]TDSheet!$A:$D,4,0)</f>
        <v>45</v>
      </c>
      <c r="AI76" s="13" t="e">
        <f>VLOOKUP(A:A,[1]TDSheet!$A:$AI,35,0)</f>
        <v>#N/A</v>
      </c>
      <c r="AJ76" s="13">
        <f t="shared" si="23"/>
        <v>0</v>
      </c>
      <c r="AK76" s="13">
        <f t="shared" si="24"/>
        <v>28</v>
      </c>
      <c r="AL76" s="13">
        <f t="shared" si="25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121</v>
      </c>
      <c r="D77" s="8">
        <v>995</v>
      </c>
      <c r="E77" s="8">
        <v>544</v>
      </c>
      <c r="F77" s="8">
        <v>287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561</v>
      </c>
      <c r="K77" s="13">
        <f t="shared" si="19"/>
        <v>-17</v>
      </c>
      <c r="L77" s="13">
        <f>VLOOKUP(A:A,[1]TDSheet!$A:$N,14,0)</f>
        <v>60</v>
      </c>
      <c r="M77" s="13">
        <f>VLOOKUP(A:A,[1]TDSheet!$A:$O,15,0)</f>
        <v>60</v>
      </c>
      <c r="N77" s="13">
        <f>VLOOKUP(A:A,[1]TDSheet!$A:$X,24,0)</f>
        <v>100</v>
      </c>
      <c r="O77" s="13"/>
      <c r="P77" s="13"/>
      <c r="Q77" s="13"/>
      <c r="R77" s="13"/>
      <c r="S77" s="13"/>
      <c r="T77" s="13"/>
      <c r="U77" s="16"/>
      <c r="V77" s="16">
        <v>90</v>
      </c>
      <c r="W77" s="13">
        <f t="shared" si="20"/>
        <v>68</v>
      </c>
      <c r="X77" s="16"/>
      <c r="Y77" s="17">
        <f t="shared" si="21"/>
        <v>8.7794117647058822</v>
      </c>
      <c r="Z77" s="13">
        <f t="shared" si="22"/>
        <v>4.2205882352941178</v>
      </c>
      <c r="AA77" s="13"/>
      <c r="AB77" s="13"/>
      <c r="AC77" s="13">
        <f>VLOOKUP(A:A,[4]TDSheet!$A:$D,4,0)</f>
        <v>204</v>
      </c>
      <c r="AD77" s="13">
        <f>VLOOKUP(A:A,[1]TDSheet!$A:$AD,30,0)</f>
        <v>0</v>
      </c>
      <c r="AE77" s="13">
        <f>VLOOKUP(A:A,[1]TDSheet!$A:$AE,31,0)</f>
        <v>69.2</v>
      </c>
      <c r="AF77" s="13">
        <f>VLOOKUP(A:A,[1]TDSheet!$A:$AF,32,0)</f>
        <v>84.6</v>
      </c>
      <c r="AG77" s="13">
        <f>VLOOKUP(A:A,[1]TDSheet!$A:$AG,33,0)</f>
        <v>71.2</v>
      </c>
      <c r="AH77" s="13">
        <f>VLOOKUP(A:A,[3]TDSheet!$A:$D,4,0)</f>
        <v>42</v>
      </c>
      <c r="AI77" s="13" t="e">
        <f>VLOOKUP(A:A,[1]TDSheet!$A:$AI,35,0)</f>
        <v>#N/A</v>
      </c>
      <c r="AJ77" s="13">
        <f t="shared" si="23"/>
        <v>0</v>
      </c>
      <c r="AK77" s="13">
        <f t="shared" si="24"/>
        <v>36</v>
      </c>
      <c r="AL77" s="13">
        <f t="shared" si="25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239.93199999999999</v>
      </c>
      <c r="D78" s="8">
        <v>3194.7179999999998</v>
      </c>
      <c r="E78" s="8">
        <v>1119.8240000000001</v>
      </c>
      <c r="F78" s="8">
        <v>755.173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3">
        <f>VLOOKUP(A:A,[2]TDSheet!$A:$F,6,0)</f>
        <v>1121.6479999999999</v>
      </c>
      <c r="K78" s="13">
        <f t="shared" si="19"/>
        <v>-1.8239999999998417</v>
      </c>
      <c r="L78" s="13">
        <f>VLOOKUP(A:A,[1]TDSheet!$A:$N,14,0)</f>
        <v>100</v>
      </c>
      <c r="M78" s="13">
        <f>VLOOKUP(A:A,[1]TDSheet!$A:$O,15,0)</f>
        <v>200</v>
      </c>
      <c r="N78" s="13">
        <f>VLOOKUP(A:A,[1]TDSheet!$A:$X,24,0)</f>
        <v>150</v>
      </c>
      <c r="O78" s="13"/>
      <c r="P78" s="13"/>
      <c r="Q78" s="13"/>
      <c r="R78" s="13"/>
      <c r="S78" s="13"/>
      <c r="T78" s="13"/>
      <c r="U78" s="16"/>
      <c r="V78" s="16">
        <v>400</v>
      </c>
      <c r="W78" s="13">
        <f t="shared" si="20"/>
        <v>160.1498</v>
      </c>
      <c r="X78" s="16"/>
      <c r="Y78" s="17">
        <f t="shared" si="21"/>
        <v>10.022947265622561</v>
      </c>
      <c r="Z78" s="13">
        <f t="shared" si="22"/>
        <v>4.7154164413567798</v>
      </c>
      <c r="AA78" s="13"/>
      <c r="AB78" s="13"/>
      <c r="AC78" s="13">
        <f>VLOOKUP(A:A,[4]TDSheet!$A:$D,4,0)</f>
        <v>319.07499999999999</v>
      </c>
      <c r="AD78" s="13">
        <f>VLOOKUP(A:A,[1]TDSheet!$A:$AD,30,0)</f>
        <v>0</v>
      </c>
      <c r="AE78" s="13">
        <f>VLOOKUP(A:A,[1]TDSheet!$A:$AE,31,0)</f>
        <v>234.00059999999999</v>
      </c>
      <c r="AF78" s="13">
        <f>VLOOKUP(A:A,[1]TDSheet!$A:$AF,32,0)</f>
        <v>203.27980000000002</v>
      </c>
      <c r="AG78" s="13">
        <f>VLOOKUP(A:A,[1]TDSheet!$A:$AG,33,0)</f>
        <v>169.73239999999998</v>
      </c>
      <c r="AH78" s="13">
        <f>VLOOKUP(A:A,[3]TDSheet!$A:$D,4,0)</f>
        <v>189.50399999999999</v>
      </c>
      <c r="AI78" s="13" t="str">
        <f>VLOOKUP(A:A,[1]TDSheet!$A:$AI,35,0)</f>
        <v>оконч</v>
      </c>
      <c r="AJ78" s="13">
        <f t="shared" si="23"/>
        <v>0</v>
      </c>
      <c r="AK78" s="13">
        <f t="shared" si="24"/>
        <v>400</v>
      </c>
      <c r="AL78" s="13">
        <f t="shared" si="25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468</v>
      </c>
      <c r="D79" s="8">
        <v>806</v>
      </c>
      <c r="E79" s="8">
        <v>241</v>
      </c>
      <c r="F79" s="8">
        <v>1029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3">
        <f>VLOOKUP(A:A,[2]TDSheet!$A:$F,6,0)</f>
        <v>245</v>
      </c>
      <c r="K79" s="13">
        <f t="shared" si="19"/>
        <v>-4</v>
      </c>
      <c r="L79" s="13">
        <f>VLOOKUP(A:A,[1]TDSheet!$A:$N,14,0)</f>
        <v>0</v>
      </c>
      <c r="M79" s="13">
        <f>VLOOKUP(A:A,[1]TDSheet!$A:$O,15,0)</f>
        <v>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6"/>
      <c r="V79" s="16"/>
      <c r="W79" s="13">
        <f t="shared" si="20"/>
        <v>48.2</v>
      </c>
      <c r="X79" s="16"/>
      <c r="Y79" s="17">
        <f t="shared" si="21"/>
        <v>21.348547717842322</v>
      </c>
      <c r="Z79" s="13">
        <f t="shared" si="22"/>
        <v>21.348547717842322</v>
      </c>
      <c r="AA79" s="13"/>
      <c r="AB79" s="13"/>
      <c r="AC79" s="13">
        <v>0</v>
      </c>
      <c r="AD79" s="13">
        <f>VLOOKUP(A:A,[1]TDSheet!$A:$AD,30,0)</f>
        <v>0</v>
      </c>
      <c r="AE79" s="13">
        <f>VLOOKUP(A:A,[1]TDSheet!$A:$AE,31,0)</f>
        <v>56.2</v>
      </c>
      <c r="AF79" s="13">
        <f>VLOOKUP(A:A,[1]TDSheet!$A:$AF,32,0)</f>
        <v>66.2</v>
      </c>
      <c r="AG79" s="13">
        <f>VLOOKUP(A:A,[1]TDSheet!$A:$AG,33,0)</f>
        <v>62</v>
      </c>
      <c r="AH79" s="13">
        <f>VLOOKUP(A:A,[3]TDSheet!$A:$D,4,0)</f>
        <v>30</v>
      </c>
      <c r="AI79" s="13" t="e">
        <f>VLOOKUP(A:A,[1]TDSheet!$A:$AI,35,0)</f>
        <v>#N/A</v>
      </c>
      <c r="AJ79" s="13">
        <f t="shared" si="23"/>
        <v>0</v>
      </c>
      <c r="AK79" s="13">
        <f t="shared" si="24"/>
        <v>0</v>
      </c>
      <c r="AL79" s="13">
        <f t="shared" si="25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41.662999999999997</v>
      </c>
      <c r="D80" s="8">
        <v>407.41800000000001</v>
      </c>
      <c r="E80" s="8">
        <v>215.96</v>
      </c>
      <c r="F80" s="8">
        <v>185.35900000000001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211.375</v>
      </c>
      <c r="K80" s="13">
        <f t="shared" si="19"/>
        <v>4.585000000000008</v>
      </c>
      <c r="L80" s="13">
        <f>VLOOKUP(A:A,[1]TDSheet!$A:$N,14,0)</f>
        <v>30</v>
      </c>
      <c r="M80" s="13">
        <f>VLOOKUP(A:A,[1]TDSheet!$A:$O,15,0)</f>
        <v>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6"/>
      <c r="V80" s="16">
        <v>30</v>
      </c>
      <c r="W80" s="13">
        <f t="shared" si="20"/>
        <v>24.968</v>
      </c>
      <c r="X80" s="16"/>
      <c r="Y80" s="17">
        <f t="shared" si="21"/>
        <v>9.8269384812560077</v>
      </c>
      <c r="Z80" s="13">
        <f t="shared" si="22"/>
        <v>7.4238625440563926</v>
      </c>
      <c r="AA80" s="13"/>
      <c r="AB80" s="13"/>
      <c r="AC80" s="13">
        <f>VLOOKUP(A:A,[4]TDSheet!$A:$D,4,0)</f>
        <v>91.12</v>
      </c>
      <c r="AD80" s="13">
        <f>VLOOKUP(A:A,[1]TDSheet!$A:$AD,30,0)</f>
        <v>0</v>
      </c>
      <c r="AE80" s="13">
        <f>VLOOKUP(A:A,[1]TDSheet!$A:$AE,31,0)</f>
        <v>27.7134</v>
      </c>
      <c r="AF80" s="13">
        <f>VLOOKUP(A:A,[1]TDSheet!$A:$AF,32,0)</f>
        <v>30.226400000000002</v>
      </c>
      <c r="AG80" s="13">
        <f>VLOOKUP(A:A,[1]TDSheet!$A:$AG,33,0)</f>
        <v>28.538400000000003</v>
      </c>
      <c r="AH80" s="13">
        <f>VLOOKUP(A:A,[3]TDSheet!$A:$D,4,0)</f>
        <v>17.614999999999998</v>
      </c>
      <c r="AI80" s="13" t="e">
        <f>VLOOKUP(A:A,[1]TDSheet!$A:$AI,35,0)</f>
        <v>#N/A</v>
      </c>
      <c r="AJ80" s="13">
        <f t="shared" si="23"/>
        <v>0</v>
      </c>
      <c r="AK80" s="13">
        <f t="shared" si="24"/>
        <v>30</v>
      </c>
      <c r="AL80" s="13">
        <f t="shared" si="25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328</v>
      </c>
      <c r="D81" s="8">
        <v>11064</v>
      </c>
      <c r="E81" s="8">
        <v>4067</v>
      </c>
      <c r="F81" s="8">
        <v>1644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4043</v>
      </c>
      <c r="K81" s="13">
        <f t="shared" si="19"/>
        <v>24</v>
      </c>
      <c r="L81" s="13">
        <f>VLOOKUP(A:A,[1]TDSheet!$A:$N,14,0)</f>
        <v>400</v>
      </c>
      <c r="M81" s="13">
        <f>VLOOKUP(A:A,[1]TDSheet!$A:$O,15,0)</f>
        <v>800</v>
      </c>
      <c r="N81" s="13">
        <f>VLOOKUP(A:A,[1]TDSheet!$A:$X,24,0)</f>
        <v>700</v>
      </c>
      <c r="O81" s="13"/>
      <c r="P81" s="13"/>
      <c r="Q81" s="13"/>
      <c r="R81" s="13"/>
      <c r="S81" s="13"/>
      <c r="T81" s="13"/>
      <c r="U81" s="16">
        <v>200</v>
      </c>
      <c r="V81" s="16">
        <v>1000</v>
      </c>
      <c r="W81" s="13">
        <f t="shared" si="20"/>
        <v>535</v>
      </c>
      <c r="X81" s="16"/>
      <c r="Y81" s="17">
        <f t="shared" si="21"/>
        <v>8.867289719626168</v>
      </c>
      <c r="Z81" s="13">
        <f t="shared" si="22"/>
        <v>3.0728971962616822</v>
      </c>
      <c r="AA81" s="13"/>
      <c r="AB81" s="13"/>
      <c r="AC81" s="13">
        <f>VLOOKUP(A:A,[4]TDSheet!$A:$D,4,0)</f>
        <v>684</v>
      </c>
      <c r="AD81" s="13">
        <f>VLOOKUP(A:A,[1]TDSheet!$A:$AD,30,0)</f>
        <v>708</v>
      </c>
      <c r="AE81" s="13">
        <f>VLOOKUP(A:A,[1]TDSheet!$A:$AE,31,0)</f>
        <v>498.8</v>
      </c>
      <c r="AF81" s="13">
        <f>VLOOKUP(A:A,[1]TDSheet!$A:$AF,32,0)</f>
        <v>571.20000000000005</v>
      </c>
      <c r="AG81" s="13">
        <f>VLOOKUP(A:A,[1]TDSheet!$A:$AG,33,0)</f>
        <v>499.8</v>
      </c>
      <c r="AH81" s="13">
        <f>VLOOKUP(A:A,[3]TDSheet!$A:$D,4,0)</f>
        <v>575</v>
      </c>
      <c r="AI81" s="13" t="str">
        <f>VLOOKUP(A:A,[1]TDSheet!$A:$AI,35,0)</f>
        <v>склад</v>
      </c>
      <c r="AJ81" s="13">
        <f t="shared" si="23"/>
        <v>80</v>
      </c>
      <c r="AK81" s="13">
        <f t="shared" si="24"/>
        <v>400</v>
      </c>
      <c r="AL81" s="13">
        <f t="shared" si="25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216</v>
      </c>
      <c r="D82" s="8">
        <v>6390</v>
      </c>
      <c r="E82" s="8">
        <v>2547</v>
      </c>
      <c r="F82" s="8">
        <v>1400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2545</v>
      </c>
      <c r="K82" s="13">
        <f t="shared" si="19"/>
        <v>2</v>
      </c>
      <c r="L82" s="13">
        <f>VLOOKUP(A:A,[1]TDSheet!$A:$N,14,0)</f>
        <v>300</v>
      </c>
      <c r="M82" s="13">
        <f>VLOOKUP(A:A,[1]TDSheet!$A:$O,15,0)</f>
        <v>300</v>
      </c>
      <c r="N82" s="13">
        <f>VLOOKUP(A:A,[1]TDSheet!$A:$X,24,0)</f>
        <v>550</v>
      </c>
      <c r="O82" s="13"/>
      <c r="P82" s="13"/>
      <c r="Q82" s="13"/>
      <c r="R82" s="13"/>
      <c r="S82" s="13"/>
      <c r="T82" s="13"/>
      <c r="U82" s="16"/>
      <c r="V82" s="16">
        <v>700</v>
      </c>
      <c r="W82" s="13">
        <f t="shared" si="20"/>
        <v>372.6</v>
      </c>
      <c r="X82" s="16"/>
      <c r="Y82" s="17">
        <f t="shared" si="21"/>
        <v>8.7224906065485772</v>
      </c>
      <c r="Z82" s="13">
        <f t="shared" si="22"/>
        <v>3.7573805689747717</v>
      </c>
      <c r="AA82" s="13"/>
      <c r="AB82" s="13"/>
      <c r="AC82" s="13">
        <f>VLOOKUP(A:A,[4]TDSheet!$A:$D,4,0)</f>
        <v>684</v>
      </c>
      <c r="AD82" s="13">
        <f>VLOOKUP(A:A,[1]TDSheet!$A:$AD,30,0)</f>
        <v>0</v>
      </c>
      <c r="AE82" s="13">
        <f>VLOOKUP(A:A,[1]TDSheet!$A:$AE,31,0)</f>
        <v>333.8</v>
      </c>
      <c r="AF82" s="13">
        <f>VLOOKUP(A:A,[1]TDSheet!$A:$AF,32,0)</f>
        <v>425.6</v>
      </c>
      <c r="AG82" s="13">
        <f>VLOOKUP(A:A,[1]TDSheet!$A:$AG,33,0)</f>
        <v>383.8</v>
      </c>
      <c r="AH82" s="13">
        <f>VLOOKUP(A:A,[3]TDSheet!$A:$D,4,0)</f>
        <v>325</v>
      </c>
      <c r="AI82" s="13" t="str">
        <f>VLOOKUP(A:A,[1]TDSheet!$A:$AI,35,0)</f>
        <v>склад</v>
      </c>
      <c r="AJ82" s="13">
        <f t="shared" si="23"/>
        <v>0</v>
      </c>
      <c r="AK82" s="13">
        <f t="shared" si="24"/>
        <v>280</v>
      </c>
      <c r="AL82" s="13">
        <f t="shared" si="25"/>
        <v>0</v>
      </c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158.22200000000001</v>
      </c>
      <c r="D83" s="8">
        <v>956.76499999999999</v>
      </c>
      <c r="E83" s="8">
        <v>558.08100000000002</v>
      </c>
      <c r="F83" s="8">
        <v>342.30500000000001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551.27200000000005</v>
      </c>
      <c r="K83" s="13">
        <f t="shared" si="19"/>
        <v>6.8089999999999691</v>
      </c>
      <c r="L83" s="13">
        <f>VLOOKUP(A:A,[1]TDSheet!$A:$N,14,0)</f>
        <v>80</v>
      </c>
      <c r="M83" s="13">
        <f>VLOOKUP(A:A,[1]TDSheet!$A:$O,15,0)</f>
        <v>100</v>
      </c>
      <c r="N83" s="13">
        <f>VLOOKUP(A:A,[1]TDSheet!$A:$X,24,0)</f>
        <v>80</v>
      </c>
      <c r="O83" s="13"/>
      <c r="P83" s="13"/>
      <c r="Q83" s="13"/>
      <c r="R83" s="13"/>
      <c r="S83" s="13"/>
      <c r="T83" s="13"/>
      <c r="U83" s="16"/>
      <c r="V83" s="16">
        <v>150</v>
      </c>
      <c r="W83" s="13">
        <f t="shared" si="20"/>
        <v>83.709800000000001</v>
      </c>
      <c r="X83" s="16"/>
      <c r="Y83" s="17">
        <f t="shared" si="21"/>
        <v>8.9870600574843102</v>
      </c>
      <c r="Z83" s="13">
        <f t="shared" si="22"/>
        <v>4.0891866902083152</v>
      </c>
      <c r="AA83" s="13"/>
      <c r="AB83" s="13"/>
      <c r="AC83" s="13">
        <f>VLOOKUP(A:A,[4]TDSheet!$A:$D,4,0)</f>
        <v>139.53200000000001</v>
      </c>
      <c r="AD83" s="13">
        <f>VLOOKUP(A:A,[1]TDSheet!$A:$AD,30,0)</f>
        <v>0</v>
      </c>
      <c r="AE83" s="13">
        <f>VLOOKUP(A:A,[1]TDSheet!$A:$AE,31,0)</f>
        <v>81.334600000000009</v>
      </c>
      <c r="AF83" s="13">
        <f>VLOOKUP(A:A,[1]TDSheet!$A:$AF,32,0)</f>
        <v>115.74980000000001</v>
      </c>
      <c r="AG83" s="13">
        <f>VLOOKUP(A:A,[1]TDSheet!$A:$AG,33,0)</f>
        <v>85.785799999999995</v>
      </c>
      <c r="AH83" s="13">
        <f>VLOOKUP(A:A,[3]TDSheet!$A:$D,4,0)</f>
        <v>76.14</v>
      </c>
      <c r="AI83" s="13" t="e">
        <f>VLOOKUP(A:A,[1]TDSheet!$A:$AI,35,0)</f>
        <v>#N/A</v>
      </c>
      <c r="AJ83" s="13">
        <f t="shared" si="23"/>
        <v>0</v>
      </c>
      <c r="AK83" s="13">
        <f t="shared" si="24"/>
        <v>150</v>
      </c>
      <c r="AL83" s="13">
        <f t="shared" si="25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200.00399999999999</v>
      </c>
      <c r="D84" s="8">
        <v>747.42700000000002</v>
      </c>
      <c r="E84" s="8">
        <v>456.714</v>
      </c>
      <c r="F84" s="8">
        <v>172.727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462.49799999999999</v>
      </c>
      <c r="K84" s="13">
        <f t="shared" si="19"/>
        <v>-5.7839999999999918</v>
      </c>
      <c r="L84" s="13">
        <f>VLOOKUP(A:A,[1]TDSheet!$A:$N,14,0)</f>
        <v>50</v>
      </c>
      <c r="M84" s="13">
        <f>VLOOKUP(A:A,[1]TDSheet!$A:$O,15,0)</f>
        <v>180</v>
      </c>
      <c r="N84" s="13">
        <f>VLOOKUP(A:A,[1]TDSheet!$A:$X,24,0)</f>
        <v>90</v>
      </c>
      <c r="O84" s="13"/>
      <c r="P84" s="13"/>
      <c r="Q84" s="13"/>
      <c r="R84" s="13"/>
      <c r="S84" s="13"/>
      <c r="T84" s="13"/>
      <c r="U84" s="16"/>
      <c r="V84" s="16">
        <v>100</v>
      </c>
      <c r="W84" s="13">
        <f t="shared" si="20"/>
        <v>66.84259999999999</v>
      </c>
      <c r="X84" s="16"/>
      <c r="Y84" s="17">
        <f t="shared" si="21"/>
        <v>8.8675036578469424</v>
      </c>
      <c r="Z84" s="13">
        <f t="shared" si="22"/>
        <v>2.5840855981065971</v>
      </c>
      <c r="AA84" s="13"/>
      <c r="AB84" s="13"/>
      <c r="AC84" s="13">
        <f>VLOOKUP(A:A,[4]TDSheet!$A:$D,4,0)</f>
        <v>122.501</v>
      </c>
      <c r="AD84" s="13">
        <f>VLOOKUP(A:A,[1]TDSheet!$A:$AD,30,0)</f>
        <v>0</v>
      </c>
      <c r="AE84" s="13">
        <f>VLOOKUP(A:A,[1]TDSheet!$A:$AE,31,0)</f>
        <v>55.4452</v>
      </c>
      <c r="AF84" s="13">
        <f>VLOOKUP(A:A,[1]TDSheet!$A:$AF,32,0)</f>
        <v>79.109000000000009</v>
      </c>
      <c r="AG84" s="13">
        <f>VLOOKUP(A:A,[1]TDSheet!$A:$AG,33,0)</f>
        <v>56.649600000000007</v>
      </c>
      <c r="AH84" s="13">
        <f>VLOOKUP(A:A,[3]TDSheet!$A:$D,4,0)</f>
        <v>49.41</v>
      </c>
      <c r="AI84" s="13" t="e">
        <f>VLOOKUP(A:A,[1]TDSheet!$A:$AI,35,0)</f>
        <v>#N/A</v>
      </c>
      <c r="AJ84" s="13">
        <f t="shared" si="23"/>
        <v>0</v>
      </c>
      <c r="AK84" s="13">
        <f t="shared" si="24"/>
        <v>100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260.32499999999999</v>
      </c>
      <c r="D85" s="8">
        <v>1249.546</v>
      </c>
      <c r="E85" s="8">
        <v>784.40800000000002</v>
      </c>
      <c r="F85" s="8">
        <v>353.63099999999997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781.66</v>
      </c>
      <c r="K85" s="13">
        <f t="shared" si="19"/>
        <v>2.7480000000000473</v>
      </c>
      <c r="L85" s="13">
        <f>VLOOKUP(A:A,[1]TDSheet!$A:$N,14,0)</f>
        <v>100</v>
      </c>
      <c r="M85" s="13">
        <f>VLOOKUP(A:A,[1]TDSheet!$A:$O,15,0)</f>
        <v>200</v>
      </c>
      <c r="N85" s="13">
        <f>VLOOKUP(A:A,[1]TDSheet!$A:$X,24,0)</f>
        <v>160</v>
      </c>
      <c r="O85" s="13"/>
      <c r="P85" s="13"/>
      <c r="Q85" s="13"/>
      <c r="R85" s="13"/>
      <c r="S85" s="13"/>
      <c r="T85" s="13"/>
      <c r="U85" s="16"/>
      <c r="V85" s="16">
        <v>220</v>
      </c>
      <c r="W85" s="13">
        <f t="shared" si="20"/>
        <v>117.55760000000001</v>
      </c>
      <c r="X85" s="16"/>
      <c r="Y85" s="17">
        <f t="shared" si="21"/>
        <v>8.7925493545291822</v>
      </c>
      <c r="Z85" s="13">
        <f t="shared" si="22"/>
        <v>3.0081508979427953</v>
      </c>
      <c r="AA85" s="13"/>
      <c r="AB85" s="13"/>
      <c r="AC85" s="13">
        <f>VLOOKUP(A:A,[4]TDSheet!$A:$D,4,0)</f>
        <v>196.62</v>
      </c>
      <c r="AD85" s="13">
        <f>VLOOKUP(A:A,[1]TDSheet!$A:$AD,30,0)</f>
        <v>0</v>
      </c>
      <c r="AE85" s="13">
        <f>VLOOKUP(A:A,[1]TDSheet!$A:$AE,31,0)</f>
        <v>110.63640000000001</v>
      </c>
      <c r="AF85" s="13">
        <f>VLOOKUP(A:A,[1]TDSheet!$A:$AF,32,0)</f>
        <v>148.01519999999999</v>
      </c>
      <c r="AG85" s="13">
        <f>VLOOKUP(A:A,[1]TDSheet!$A:$AG,33,0)</f>
        <v>106.52979999999999</v>
      </c>
      <c r="AH85" s="13">
        <f>VLOOKUP(A:A,[3]TDSheet!$A:$D,4,0)</f>
        <v>106.11</v>
      </c>
      <c r="AI85" s="13" t="e">
        <f>VLOOKUP(A:A,[1]TDSheet!$A:$AI,35,0)</f>
        <v>#N/A</v>
      </c>
      <c r="AJ85" s="13">
        <f t="shared" si="23"/>
        <v>0</v>
      </c>
      <c r="AK85" s="13">
        <f t="shared" si="24"/>
        <v>220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212.88499999999999</v>
      </c>
      <c r="D86" s="8">
        <v>951.35900000000004</v>
      </c>
      <c r="E86" s="8">
        <v>621.65099999999995</v>
      </c>
      <c r="F86" s="8">
        <v>253.15299999999999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624.36900000000003</v>
      </c>
      <c r="K86" s="13">
        <f t="shared" si="19"/>
        <v>-2.7180000000000746</v>
      </c>
      <c r="L86" s="13">
        <f>VLOOKUP(A:A,[1]TDSheet!$A:$N,14,0)</f>
        <v>80</v>
      </c>
      <c r="M86" s="13">
        <f>VLOOKUP(A:A,[1]TDSheet!$A:$O,15,0)</f>
        <v>120</v>
      </c>
      <c r="N86" s="13">
        <f>VLOOKUP(A:A,[1]TDSheet!$A:$X,24,0)</f>
        <v>130</v>
      </c>
      <c r="O86" s="13"/>
      <c r="P86" s="13"/>
      <c r="Q86" s="13"/>
      <c r="R86" s="13"/>
      <c r="S86" s="13"/>
      <c r="T86" s="13"/>
      <c r="U86" s="16"/>
      <c r="V86" s="16">
        <v>220</v>
      </c>
      <c r="W86" s="13">
        <f t="shared" si="20"/>
        <v>90.383999999999986</v>
      </c>
      <c r="X86" s="16"/>
      <c r="Y86" s="17">
        <f t="shared" si="21"/>
        <v>8.8860085855903712</v>
      </c>
      <c r="Z86" s="13">
        <f t="shared" si="22"/>
        <v>2.8008607718180212</v>
      </c>
      <c r="AA86" s="13"/>
      <c r="AB86" s="13"/>
      <c r="AC86" s="13">
        <f>VLOOKUP(A:A,[4]TDSheet!$A:$D,4,0)</f>
        <v>169.73099999999999</v>
      </c>
      <c r="AD86" s="13">
        <f>VLOOKUP(A:A,[1]TDSheet!$A:$AD,30,0)</f>
        <v>0</v>
      </c>
      <c r="AE86" s="13">
        <f>VLOOKUP(A:A,[1]TDSheet!$A:$AE,31,0)</f>
        <v>85.160600000000002</v>
      </c>
      <c r="AF86" s="13">
        <f>VLOOKUP(A:A,[1]TDSheet!$A:$AF,32,0)</f>
        <v>110.09499999999998</v>
      </c>
      <c r="AG86" s="13">
        <f>VLOOKUP(A:A,[1]TDSheet!$A:$AG,33,0)</f>
        <v>79.914599999999993</v>
      </c>
      <c r="AH86" s="13">
        <f>VLOOKUP(A:A,[3]TDSheet!$A:$D,4,0)</f>
        <v>74.52</v>
      </c>
      <c r="AI86" s="13" t="e">
        <f>VLOOKUP(A:A,[1]TDSheet!$A:$AI,35,0)</f>
        <v>#N/A</v>
      </c>
      <c r="AJ86" s="13">
        <f t="shared" si="23"/>
        <v>0</v>
      </c>
      <c r="AK86" s="13">
        <f t="shared" si="24"/>
        <v>220</v>
      </c>
      <c r="AL86" s="13">
        <f t="shared" si="25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26</v>
      </c>
      <c r="D87" s="8">
        <v>249</v>
      </c>
      <c r="E87" s="8">
        <v>192</v>
      </c>
      <c r="F87" s="8">
        <v>46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200</v>
      </c>
      <c r="K87" s="13">
        <f t="shared" si="19"/>
        <v>-8</v>
      </c>
      <c r="L87" s="13">
        <f>VLOOKUP(A:A,[1]TDSheet!$A:$N,14,0)</f>
        <v>10</v>
      </c>
      <c r="M87" s="13">
        <f>VLOOKUP(A:A,[1]TDSheet!$A:$O,15,0)</f>
        <v>30</v>
      </c>
      <c r="N87" s="13">
        <f>VLOOKUP(A:A,[1]TDSheet!$A:$X,24,0)</f>
        <v>20</v>
      </c>
      <c r="O87" s="13"/>
      <c r="P87" s="13"/>
      <c r="Q87" s="13"/>
      <c r="R87" s="13"/>
      <c r="S87" s="13"/>
      <c r="T87" s="13"/>
      <c r="U87" s="16"/>
      <c r="V87" s="16">
        <v>40</v>
      </c>
      <c r="W87" s="13">
        <f t="shared" si="20"/>
        <v>16.8</v>
      </c>
      <c r="X87" s="16"/>
      <c r="Y87" s="17">
        <f t="shared" si="21"/>
        <v>8.6904761904761898</v>
      </c>
      <c r="Z87" s="13">
        <f t="shared" si="22"/>
        <v>2.7380952380952381</v>
      </c>
      <c r="AA87" s="13"/>
      <c r="AB87" s="13"/>
      <c r="AC87" s="13">
        <f>VLOOKUP(A:A,[4]TDSheet!$A:$D,4,0)</f>
        <v>108</v>
      </c>
      <c r="AD87" s="13">
        <f>VLOOKUP(A:A,[1]TDSheet!$A:$AD,30,0)</f>
        <v>0</v>
      </c>
      <c r="AE87" s="13">
        <f>VLOOKUP(A:A,[1]TDSheet!$A:$AE,31,0)</f>
        <v>6.8</v>
      </c>
      <c r="AF87" s="13">
        <f>VLOOKUP(A:A,[1]TDSheet!$A:$AF,32,0)</f>
        <v>13.8</v>
      </c>
      <c r="AG87" s="13">
        <f>VLOOKUP(A:A,[1]TDSheet!$A:$AG,33,0)</f>
        <v>13.2</v>
      </c>
      <c r="AH87" s="13">
        <f>VLOOKUP(A:A,[3]TDSheet!$A:$D,4,0)</f>
        <v>6</v>
      </c>
      <c r="AI87" s="13" t="str">
        <f>VLOOKUP(A:A,[1]TDSheet!$A:$AI,35,0)</f>
        <v>ф50</v>
      </c>
      <c r="AJ87" s="13">
        <f t="shared" si="23"/>
        <v>0</v>
      </c>
      <c r="AK87" s="13">
        <f t="shared" si="24"/>
        <v>24</v>
      </c>
      <c r="AL87" s="13">
        <f t="shared" si="25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108</v>
      </c>
      <c r="D88" s="8">
        <v>276</v>
      </c>
      <c r="E88" s="8">
        <v>225</v>
      </c>
      <c r="F88" s="8">
        <v>117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228</v>
      </c>
      <c r="K88" s="13">
        <f t="shared" si="19"/>
        <v>-3</v>
      </c>
      <c r="L88" s="13">
        <f>VLOOKUP(A:A,[1]TDSheet!$A:$N,14,0)</f>
        <v>20</v>
      </c>
      <c r="M88" s="13">
        <f>VLOOKUP(A:A,[1]TDSheet!$A:$O,15,0)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6"/>
      <c r="V88" s="16">
        <v>70</v>
      </c>
      <c r="W88" s="13">
        <f t="shared" si="20"/>
        <v>23.4</v>
      </c>
      <c r="X88" s="16"/>
      <c r="Y88" s="17">
        <f t="shared" si="21"/>
        <v>8.8461538461538467</v>
      </c>
      <c r="Z88" s="13">
        <f t="shared" si="22"/>
        <v>5</v>
      </c>
      <c r="AA88" s="13"/>
      <c r="AB88" s="13"/>
      <c r="AC88" s="13">
        <f>VLOOKUP(A:A,[4]TDSheet!$A:$D,4,0)</f>
        <v>108</v>
      </c>
      <c r="AD88" s="13">
        <f>VLOOKUP(A:A,[1]TDSheet!$A:$AD,30,0)</f>
        <v>0</v>
      </c>
      <c r="AE88" s="13">
        <f>VLOOKUP(A:A,[1]TDSheet!$A:$AE,31,0)</f>
        <v>36.6</v>
      </c>
      <c r="AF88" s="13">
        <f>VLOOKUP(A:A,[1]TDSheet!$A:$AF,32,0)</f>
        <v>37.4</v>
      </c>
      <c r="AG88" s="13">
        <f>VLOOKUP(A:A,[1]TDSheet!$A:$AG,33,0)</f>
        <v>26.6</v>
      </c>
      <c r="AH88" s="13">
        <f>VLOOKUP(A:A,[3]TDSheet!$A:$D,4,0)</f>
        <v>38</v>
      </c>
      <c r="AI88" s="13" t="str">
        <f>VLOOKUP(A:A,[1]TDSheet!$A:$AI,35,0)</f>
        <v>ф</v>
      </c>
      <c r="AJ88" s="13">
        <f t="shared" si="23"/>
        <v>0</v>
      </c>
      <c r="AK88" s="13">
        <f t="shared" si="24"/>
        <v>42</v>
      </c>
      <c r="AL88" s="13">
        <f t="shared" si="25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202</v>
      </c>
      <c r="D89" s="8">
        <v>305</v>
      </c>
      <c r="E89" s="8">
        <v>268</v>
      </c>
      <c r="F89" s="8">
        <v>196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266</v>
      </c>
      <c r="K89" s="13">
        <f t="shared" si="19"/>
        <v>2</v>
      </c>
      <c r="L89" s="13">
        <f>VLOOKUP(A:A,[1]TDSheet!$A:$N,14,0)</f>
        <v>30</v>
      </c>
      <c r="M89" s="13">
        <f>VLOOKUP(A:A,[1]TDSheet!$A:$O,15,0)</f>
        <v>0</v>
      </c>
      <c r="N89" s="13">
        <f>VLOOKUP(A:A,[1]TDSheet!$A:$X,24,0)</f>
        <v>30</v>
      </c>
      <c r="O89" s="13"/>
      <c r="P89" s="13"/>
      <c r="Q89" s="13"/>
      <c r="R89" s="13"/>
      <c r="S89" s="13"/>
      <c r="T89" s="13"/>
      <c r="U89" s="16"/>
      <c r="V89" s="16">
        <v>30</v>
      </c>
      <c r="W89" s="13">
        <f t="shared" si="20"/>
        <v>32</v>
      </c>
      <c r="X89" s="16"/>
      <c r="Y89" s="17">
        <f t="shared" si="21"/>
        <v>8.9375</v>
      </c>
      <c r="Z89" s="13">
        <f t="shared" si="22"/>
        <v>6.125</v>
      </c>
      <c r="AA89" s="13"/>
      <c r="AB89" s="13"/>
      <c r="AC89" s="13">
        <f>VLOOKUP(A:A,[4]TDSheet!$A:$D,4,0)</f>
        <v>108</v>
      </c>
      <c r="AD89" s="13">
        <f>VLOOKUP(A:A,[1]TDSheet!$A:$AD,30,0)</f>
        <v>0</v>
      </c>
      <c r="AE89" s="13">
        <f>VLOOKUP(A:A,[1]TDSheet!$A:$AE,31,0)</f>
        <v>40.4</v>
      </c>
      <c r="AF89" s="13">
        <f>VLOOKUP(A:A,[1]TDSheet!$A:$AF,32,0)</f>
        <v>39.799999999999997</v>
      </c>
      <c r="AG89" s="13">
        <f>VLOOKUP(A:A,[1]TDSheet!$A:$AG,33,0)</f>
        <v>39.799999999999997</v>
      </c>
      <c r="AH89" s="13">
        <f>VLOOKUP(A:A,[3]TDSheet!$A:$D,4,0)</f>
        <v>23</v>
      </c>
      <c r="AI89" s="13" t="str">
        <f>VLOOKUP(A:A,[1]TDSheet!$A:$AI,35,0)</f>
        <v>ф</v>
      </c>
      <c r="AJ89" s="13">
        <f t="shared" si="23"/>
        <v>0</v>
      </c>
      <c r="AK89" s="13">
        <f t="shared" si="24"/>
        <v>18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52.725000000000001</v>
      </c>
      <c r="D90" s="8">
        <v>714.67200000000003</v>
      </c>
      <c r="E90" s="8">
        <v>404.68299999999999</v>
      </c>
      <c r="F90" s="8">
        <v>128.446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3">
        <f>VLOOKUP(A:A,[2]TDSheet!$A:$F,6,0)</f>
        <v>404.03300000000002</v>
      </c>
      <c r="K90" s="13">
        <f t="shared" si="19"/>
        <v>0.64999999999997726</v>
      </c>
      <c r="L90" s="13">
        <f>VLOOKUP(A:A,[1]TDSheet!$A:$N,14,0)</f>
        <v>0</v>
      </c>
      <c r="M90" s="13">
        <f>VLOOKUP(A:A,[1]TDSheet!$A:$O,15,0)</f>
        <v>100</v>
      </c>
      <c r="N90" s="13">
        <f>VLOOKUP(A:A,[1]TDSheet!$A:$X,24,0)</f>
        <v>70</v>
      </c>
      <c r="O90" s="13"/>
      <c r="P90" s="13"/>
      <c r="Q90" s="13"/>
      <c r="R90" s="13"/>
      <c r="S90" s="13"/>
      <c r="T90" s="13"/>
      <c r="U90" s="16"/>
      <c r="V90" s="16">
        <v>100</v>
      </c>
      <c r="W90" s="13">
        <f t="shared" si="20"/>
        <v>50.169599999999996</v>
      </c>
      <c r="X90" s="16"/>
      <c r="Y90" s="17">
        <f t="shared" si="21"/>
        <v>7.9419808011225932</v>
      </c>
      <c r="Z90" s="13">
        <f t="shared" si="22"/>
        <v>2.5602356805715019</v>
      </c>
      <c r="AA90" s="13"/>
      <c r="AB90" s="13"/>
      <c r="AC90" s="13">
        <f>VLOOKUP(A:A,[4]TDSheet!$A:$D,4,0)</f>
        <v>153.83500000000001</v>
      </c>
      <c r="AD90" s="13">
        <f>VLOOKUP(A:A,[1]TDSheet!$A:$AD,30,0)</f>
        <v>0</v>
      </c>
      <c r="AE90" s="13">
        <f>VLOOKUP(A:A,[1]TDSheet!$A:$AE,31,0)</f>
        <v>45.913400000000003</v>
      </c>
      <c r="AF90" s="13">
        <f>VLOOKUP(A:A,[1]TDSheet!$A:$AF,32,0)</f>
        <v>51.686200000000007</v>
      </c>
      <c r="AG90" s="13">
        <f>VLOOKUP(A:A,[1]TDSheet!$A:$AG,33,0)</f>
        <v>41.373599999999996</v>
      </c>
      <c r="AH90" s="13">
        <f>VLOOKUP(A:A,[3]TDSheet!$A:$D,4,0)</f>
        <v>39.479999999999997</v>
      </c>
      <c r="AI90" s="13" t="e">
        <f>VLOOKUP(A:A,[1]TDSheet!$A:$AI,35,0)</f>
        <v>#N/A</v>
      </c>
      <c r="AJ90" s="13">
        <f t="shared" si="23"/>
        <v>0</v>
      </c>
      <c r="AK90" s="13">
        <f t="shared" si="24"/>
        <v>100</v>
      </c>
      <c r="AL90" s="13">
        <f t="shared" si="25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33.865000000000002</v>
      </c>
      <c r="D91" s="8">
        <v>97.703000000000003</v>
      </c>
      <c r="E91" s="8">
        <v>37.718000000000004</v>
      </c>
      <c r="F91" s="8">
        <v>93.85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3">
        <f>VLOOKUP(A:A,[2]TDSheet!$A:$F,6,0)</f>
        <v>45.451000000000001</v>
      </c>
      <c r="K91" s="13">
        <f t="shared" si="19"/>
        <v>-7.732999999999997</v>
      </c>
      <c r="L91" s="13">
        <f>VLOOKUP(A:A,[1]TDSheet!$A:$N,14,0)</f>
        <v>20</v>
      </c>
      <c r="M91" s="13">
        <f>VLOOKUP(A:A,[1]TDSheet!$A:$O,15,0)</f>
        <v>0</v>
      </c>
      <c r="N91" s="13">
        <f>VLOOKUP(A:A,[1]TDSheet!$A:$X,24,0)</f>
        <v>20</v>
      </c>
      <c r="O91" s="13"/>
      <c r="P91" s="13"/>
      <c r="Q91" s="13"/>
      <c r="R91" s="13"/>
      <c r="S91" s="13"/>
      <c r="T91" s="13"/>
      <c r="U91" s="16"/>
      <c r="V91" s="16"/>
      <c r="W91" s="13">
        <f t="shared" si="20"/>
        <v>7.5436000000000005</v>
      </c>
      <c r="X91" s="16"/>
      <c r="Y91" s="17">
        <f t="shared" si="21"/>
        <v>17.743517683864464</v>
      </c>
      <c r="Z91" s="13">
        <f t="shared" si="22"/>
        <v>12.441009597539635</v>
      </c>
      <c r="AA91" s="13"/>
      <c r="AB91" s="13"/>
      <c r="AC91" s="13">
        <v>0</v>
      </c>
      <c r="AD91" s="13">
        <f>VLOOKUP(A:A,[1]TDSheet!$A:$AD,30,0)</f>
        <v>0</v>
      </c>
      <c r="AE91" s="13">
        <f>VLOOKUP(A:A,[1]TDSheet!$A:$AE,31,0)</f>
        <v>10.238200000000001</v>
      </c>
      <c r="AF91" s="13">
        <f>VLOOKUP(A:A,[1]TDSheet!$A:$AF,32,0)</f>
        <v>10.778400000000001</v>
      </c>
      <c r="AG91" s="13">
        <f>VLOOKUP(A:A,[1]TDSheet!$A:$AG,33,0)</f>
        <v>14.2606</v>
      </c>
      <c r="AH91" s="13">
        <f>VLOOKUP(A:A,[3]TDSheet!$A:$D,4,0)</f>
        <v>1.35</v>
      </c>
      <c r="AI91" s="22" t="str">
        <f>VLOOKUP(A:A,[1]TDSheet!$A:$AI,35,0)</f>
        <v>увел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116</v>
      </c>
      <c r="D92" s="8">
        <v>852</v>
      </c>
      <c r="E92" s="8">
        <v>462</v>
      </c>
      <c r="F92" s="8">
        <v>433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466</v>
      </c>
      <c r="K92" s="13">
        <f t="shared" si="19"/>
        <v>-4</v>
      </c>
      <c r="L92" s="13">
        <f>VLOOKUP(A:A,[1]TDSheet!$A:$N,14,0)</f>
        <v>0</v>
      </c>
      <c r="M92" s="13">
        <f>VLOOKUP(A:A,[1]TDSheet!$A:$O,15,0)</f>
        <v>0</v>
      </c>
      <c r="N92" s="13">
        <f>VLOOKUP(A:A,[1]TDSheet!$A:$X,24,0)</f>
        <v>60</v>
      </c>
      <c r="O92" s="13"/>
      <c r="P92" s="13"/>
      <c r="Q92" s="13"/>
      <c r="R92" s="13"/>
      <c r="S92" s="13"/>
      <c r="T92" s="13"/>
      <c r="U92" s="16"/>
      <c r="V92" s="16">
        <v>90</v>
      </c>
      <c r="W92" s="13">
        <f t="shared" si="20"/>
        <v>66</v>
      </c>
      <c r="X92" s="16"/>
      <c r="Y92" s="17">
        <f t="shared" si="21"/>
        <v>8.8333333333333339</v>
      </c>
      <c r="Z92" s="13">
        <f t="shared" si="22"/>
        <v>6.5606060606060606</v>
      </c>
      <c r="AA92" s="13"/>
      <c r="AB92" s="13"/>
      <c r="AC92" s="13">
        <f>VLOOKUP(A:A,[4]TDSheet!$A:$D,4,0)</f>
        <v>132</v>
      </c>
      <c r="AD92" s="13">
        <f>VLOOKUP(A:A,[1]TDSheet!$A:$AD,30,0)</f>
        <v>0</v>
      </c>
      <c r="AE92" s="13">
        <f>VLOOKUP(A:A,[1]TDSheet!$A:$AE,31,0)</f>
        <v>64.400000000000006</v>
      </c>
      <c r="AF92" s="13">
        <f>VLOOKUP(A:A,[1]TDSheet!$A:$AF,32,0)</f>
        <v>92.2</v>
      </c>
      <c r="AG92" s="13">
        <f>VLOOKUP(A:A,[1]TDSheet!$A:$AG,33,0)</f>
        <v>75.599999999999994</v>
      </c>
      <c r="AH92" s="13">
        <f>VLOOKUP(A:A,[3]TDSheet!$A:$D,4,0)</f>
        <v>63</v>
      </c>
      <c r="AI92" s="13" t="str">
        <f>VLOOKUP(A:A,[1]TDSheet!$A:$AI,35,0)</f>
        <v>ф</v>
      </c>
      <c r="AJ92" s="13">
        <f t="shared" si="23"/>
        <v>0</v>
      </c>
      <c r="AK92" s="13">
        <f t="shared" si="24"/>
        <v>54</v>
      </c>
      <c r="AL92" s="13">
        <f t="shared" si="25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70</v>
      </c>
      <c r="D93" s="8">
        <v>907</v>
      </c>
      <c r="E93" s="8">
        <v>442</v>
      </c>
      <c r="F93" s="8">
        <v>464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3">
        <f>VLOOKUP(A:A,[2]TDSheet!$A:$F,6,0)</f>
        <v>446</v>
      </c>
      <c r="K93" s="13">
        <f t="shared" si="19"/>
        <v>-4</v>
      </c>
      <c r="L93" s="13">
        <f>VLOOKUP(A:A,[1]TDSheet!$A:$N,14,0)</f>
        <v>80</v>
      </c>
      <c r="M93" s="13">
        <f>VLOOKUP(A:A,[1]TDSheet!$A:$O,15,0)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6"/>
      <c r="V93" s="16">
        <v>30</v>
      </c>
      <c r="W93" s="13">
        <f t="shared" si="20"/>
        <v>62</v>
      </c>
      <c r="X93" s="16"/>
      <c r="Y93" s="17">
        <f t="shared" si="21"/>
        <v>9.258064516129032</v>
      </c>
      <c r="Z93" s="13">
        <f t="shared" si="22"/>
        <v>7.4838709677419351</v>
      </c>
      <c r="AA93" s="13"/>
      <c r="AB93" s="13"/>
      <c r="AC93" s="13">
        <f>VLOOKUP(A:A,[4]TDSheet!$A:$D,4,0)</f>
        <v>132</v>
      </c>
      <c r="AD93" s="13">
        <f>VLOOKUP(A:A,[1]TDSheet!$A:$AD,30,0)</f>
        <v>0</v>
      </c>
      <c r="AE93" s="13">
        <f>VLOOKUP(A:A,[1]TDSheet!$A:$AE,31,0)</f>
        <v>81</v>
      </c>
      <c r="AF93" s="13">
        <f>VLOOKUP(A:A,[1]TDSheet!$A:$AF,32,0)</f>
        <v>93.8</v>
      </c>
      <c r="AG93" s="13">
        <f>VLOOKUP(A:A,[1]TDSheet!$A:$AG,33,0)</f>
        <v>90.4</v>
      </c>
      <c r="AH93" s="13">
        <f>VLOOKUP(A:A,[3]TDSheet!$A:$D,4,0)</f>
        <v>61</v>
      </c>
      <c r="AI93" s="13" t="str">
        <f>VLOOKUP(A:A,[1]TDSheet!$A:$AI,35,0)</f>
        <v>ф</v>
      </c>
      <c r="AJ93" s="13">
        <f t="shared" si="23"/>
        <v>0</v>
      </c>
      <c r="AK93" s="13">
        <f t="shared" si="24"/>
        <v>18</v>
      </c>
      <c r="AL93" s="13">
        <f t="shared" si="25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330</v>
      </c>
      <c r="D94" s="8">
        <v>5480</v>
      </c>
      <c r="E94" s="8">
        <v>2422</v>
      </c>
      <c r="F94" s="8">
        <v>1262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3">
        <f>VLOOKUP(A:A,[2]TDSheet!$A:$F,6,0)</f>
        <v>2437</v>
      </c>
      <c r="K94" s="13">
        <f t="shared" si="19"/>
        <v>-15</v>
      </c>
      <c r="L94" s="13">
        <f>VLOOKUP(A:A,[1]TDSheet!$A:$N,14,0)</f>
        <v>300</v>
      </c>
      <c r="M94" s="13">
        <f>VLOOKUP(A:A,[1]TDSheet!$A:$O,15,0)</f>
        <v>350</v>
      </c>
      <c r="N94" s="13">
        <f>VLOOKUP(A:A,[1]TDSheet!$A:$X,24,0)</f>
        <v>500</v>
      </c>
      <c r="O94" s="13"/>
      <c r="P94" s="13"/>
      <c r="Q94" s="13"/>
      <c r="R94" s="13"/>
      <c r="S94" s="13"/>
      <c r="T94" s="13"/>
      <c r="U94" s="16"/>
      <c r="V94" s="16">
        <v>400</v>
      </c>
      <c r="W94" s="13">
        <f t="shared" si="20"/>
        <v>323.60000000000002</v>
      </c>
      <c r="X94" s="16"/>
      <c r="Y94" s="17">
        <f t="shared" si="21"/>
        <v>8.6897404202719404</v>
      </c>
      <c r="Z94" s="13">
        <f t="shared" si="22"/>
        <v>3.8998763906056859</v>
      </c>
      <c r="AA94" s="13"/>
      <c r="AB94" s="13"/>
      <c r="AC94" s="13">
        <f>VLOOKUP(A:A,[4]TDSheet!$A:$D,4,0)</f>
        <v>804</v>
      </c>
      <c r="AD94" s="13">
        <f>VLOOKUP(A:A,[1]TDSheet!$A:$AD,30,0)</f>
        <v>0</v>
      </c>
      <c r="AE94" s="13">
        <f>VLOOKUP(A:A,[1]TDSheet!$A:$AE,31,0)</f>
        <v>351.2</v>
      </c>
      <c r="AF94" s="13">
        <f>VLOOKUP(A:A,[1]TDSheet!$A:$AF,32,0)</f>
        <v>366.6</v>
      </c>
      <c r="AG94" s="13">
        <f>VLOOKUP(A:A,[1]TDSheet!$A:$AG,33,0)</f>
        <v>356.4</v>
      </c>
      <c r="AH94" s="13">
        <f>VLOOKUP(A:A,[3]TDSheet!$A:$D,4,0)</f>
        <v>365</v>
      </c>
      <c r="AI94" s="13" t="str">
        <f>VLOOKUP(A:A,[1]TDSheet!$A:$AI,35,0)</f>
        <v>оконч</v>
      </c>
      <c r="AJ94" s="13">
        <f t="shared" si="23"/>
        <v>0</v>
      </c>
      <c r="AK94" s="13">
        <f t="shared" si="24"/>
        <v>112.00000000000001</v>
      </c>
      <c r="AL94" s="13">
        <f t="shared" si="25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65</v>
      </c>
      <c r="D95" s="8">
        <v>708</v>
      </c>
      <c r="E95" s="8">
        <v>695</v>
      </c>
      <c r="F95" s="8">
        <v>30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734</v>
      </c>
      <c r="K95" s="13">
        <f t="shared" si="19"/>
        <v>-39</v>
      </c>
      <c r="L95" s="13">
        <f>VLOOKUP(A:A,[1]TDSheet!$A:$N,14,0)</f>
        <v>70</v>
      </c>
      <c r="M95" s="13">
        <f>VLOOKUP(A:A,[1]TDSheet!$A:$O,15,0)</f>
        <v>250</v>
      </c>
      <c r="N95" s="13">
        <f>VLOOKUP(A:A,[1]TDSheet!$A:$X,24,0)</f>
        <v>200</v>
      </c>
      <c r="O95" s="13"/>
      <c r="P95" s="13"/>
      <c r="Q95" s="13"/>
      <c r="R95" s="13"/>
      <c r="S95" s="13"/>
      <c r="T95" s="13"/>
      <c r="U95" s="16">
        <v>300</v>
      </c>
      <c r="V95" s="16">
        <v>400</v>
      </c>
      <c r="W95" s="13">
        <f t="shared" si="20"/>
        <v>113.4</v>
      </c>
      <c r="X95" s="16">
        <v>200</v>
      </c>
      <c r="Y95" s="17">
        <f t="shared" si="21"/>
        <v>12.786596119929452</v>
      </c>
      <c r="Z95" s="13">
        <f t="shared" si="22"/>
        <v>0.26455026455026454</v>
      </c>
      <c r="AA95" s="13"/>
      <c r="AB95" s="13"/>
      <c r="AC95" s="13">
        <f>VLOOKUP(A:A,[4]TDSheet!$A:$D,4,0)</f>
        <v>128</v>
      </c>
      <c r="AD95" s="13">
        <f>VLOOKUP(A:A,[1]TDSheet!$A:$AD,30,0)</f>
        <v>0</v>
      </c>
      <c r="AE95" s="13">
        <f>VLOOKUP(A:A,[1]TDSheet!$A:$AE,31,0)</f>
        <v>55.6</v>
      </c>
      <c r="AF95" s="13">
        <f>VLOOKUP(A:A,[1]TDSheet!$A:$AF,32,0)</f>
        <v>72.400000000000006</v>
      </c>
      <c r="AG95" s="13">
        <f>VLOOKUP(A:A,[1]TDSheet!$A:$AG,33,0)</f>
        <v>68</v>
      </c>
      <c r="AH95" s="13">
        <f>VLOOKUP(A:A,[3]TDSheet!$A:$D,4,0)</f>
        <v>117</v>
      </c>
      <c r="AI95" s="21" t="s">
        <v>154</v>
      </c>
      <c r="AJ95" s="13">
        <f t="shared" si="23"/>
        <v>120</v>
      </c>
      <c r="AK95" s="13">
        <f t="shared" si="24"/>
        <v>160</v>
      </c>
      <c r="AL95" s="13">
        <f t="shared" si="25"/>
        <v>80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79</v>
      </c>
      <c r="D96" s="8">
        <v>962</v>
      </c>
      <c r="E96" s="8">
        <v>748</v>
      </c>
      <c r="F96" s="8">
        <v>254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3">
        <f>VLOOKUP(A:A,[2]TDSheet!$A:$F,6,0)</f>
        <v>745</v>
      </c>
      <c r="K96" s="13">
        <f t="shared" si="19"/>
        <v>3</v>
      </c>
      <c r="L96" s="13">
        <f>VLOOKUP(A:A,[1]TDSheet!$A:$N,14,0)</f>
        <v>100</v>
      </c>
      <c r="M96" s="13">
        <f>VLOOKUP(A:A,[1]TDSheet!$A:$O,15,0)</f>
        <v>80</v>
      </c>
      <c r="N96" s="13">
        <f>VLOOKUP(A:A,[1]TDSheet!$A:$X,24,0)</f>
        <v>200</v>
      </c>
      <c r="O96" s="13"/>
      <c r="P96" s="13"/>
      <c r="Q96" s="13"/>
      <c r="R96" s="13"/>
      <c r="S96" s="13"/>
      <c r="T96" s="13"/>
      <c r="U96" s="16">
        <v>200</v>
      </c>
      <c r="V96" s="16">
        <v>250</v>
      </c>
      <c r="W96" s="13">
        <f t="shared" si="20"/>
        <v>133.6</v>
      </c>
      <c r="X96" s="16">
        <v>100</v>
      </c>
      <c r="Y96" s="17">
        <f t="shared" si="21"/>
        <v>8.8622754491017961</v>
      </c>
      <c r="Z96" s="13">
        <f t="shared" si="22"/>
        <v>1.9011976047904193</v>
      </c>
      <c r="AA96" s="13"/>
      <c r="AB96" s="13"/>
      <c r="AC96" s="13">
        <f>VLOOKUP(A:A,[4]TDSheet!$A:$D,4,0)</f>
        <v>80</v>
      </c>
      <c r="AD96" s="13">
        <f>VLOOKUP(A:A,[1]TDSheet!$A:$AD,30,0)</f>
        <v>0</v>
      </c>
      <c r="AE96" s="13">
        <f>VLOOKUP(A:A,[1]TDSheet!$A:$AE,31,0)</f>
        <v>83.2</v>
      </c>
      <c r="AF96" s="13">
        <f>VLOOKUP(A:A,[1]TDSheet!$A:$AF,32,0)</f>
        <v>101.4</v>
      </c>
      <c r="AG96" s="13">
        <f>VLOOKUP(A:A,[1]TDSheet!$A:$AG,33,0)</f>
        <v>107.2</v>
      </c>
      <c r="AH96" s="13">
        <f>VLOOKUP(A:A,[3]TDSheet!$A:$D,4,0)</f>
        <v>123</v>
      </c>
      <c r="AI96" s="21" t="s">
        <v>154</v>
      </c>
      <c r="AJ96" s="13">
        <f t="shared" si="23"/>
        <v>66</v>
      </c>
      <c r="AK96" s="13">
        <f t="shared" si="24"/>
        <v>82.5</v>
      </c>
      <c r="AL96" s="13">
        <f t="shared" si="25"/>
        <v>33</v>
      </c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14</v>
      </c>
      <c r="C97" s="8">
        <v>32</v>
      </c>
      <c r="D97" s="8">
        <v>614</v>
      </c>
      <c r="E97" s="8">
        <v>515</v>
      </c>
      <c r="F97" s="8">
        <v>74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3">
        <f>VLOOKUP(A:A,[2]TDSheet!$A:$F,6,0)</f>
        <v>560</v>
      </c>
      <c r="K97" s="13">
        <f t="shared" si="19"/>
        <v>-45</v>
      </c>
      <c r="L97" s="13">
        <f>VLOOKUP(A:A,[1]TDSheet!$A:$N,14,0)</f>
        <v>60</v>
      </c>
      <c r="M97" s="13">
        <f>VLOOKUP(A:A,[1]TDSheet!$A:$O,15,0)</f>
        <v>120</v>
      </c>
      <c r="N97" s="13">
        <f>VLOOKUP(A:A,[1]TDSheet!$A:$X,24,0)</f>
        <v>180</v>
      </c>
      <c r="O97" s="13"/>
      <c r="P97" s="13"/>
      <c r="Q97" s="13"/>
      <c r="R97" s="13"/>
      <c r="S97" s="13"/>
      <c r="T97" s="13"/>
      <c r="U97" s="16">
        <v>250</v>
      </c>
      <c r="V97" s="16">
        <v>200</v>
      </c>
      <c r="W97" s="13">
        <f t="shared" si="20"/>
        <v>87</v>
      </c>
      <c r="X97" s="16">
        <v>100</v>
      </c>
      <c r="Y97" s="17">
        <f t="shared" si="21"/>
        <v>11.310344827586206</v>
      </c>
      <c r="Z97" s="13">
        <f t="shared" si="22"/>
        <v>0.85057471264367812</v>
      </c>
      <c r="AA97" s="13"/>
      <c r="AB97" s="13"/>
      <c r="AC97" s="13">
        <f>VLOOKUP(A:A,[4]TDSheet!$A:$D,4,0)</f>
        <v>80</v>
      </c>
      <c r="AD97" s="13">
        <f>VLOOKUP(A:A,[1]TDSheet!$A:$AD,30,0)</f>
        <v>0</v>
      </c>
      <c r="AE97" s="13">
        <f>VLOOKUP(A:A,[1]TDSheet!$A:$AE,31,0)</f>
        <v>50.6</v>
      </c>
      <c r="AF97" s="13">
        <f>VLOOKUP(A:A,[1]TDSheet!$A:$AF,32,0)</f>
        <v>50.8</v>
      </c>
      <c r="AG97" s="13">
        <f>VLOOKUP(A:A,[1]TDSheet!$A:$AG,33,0)</f>
        <v>57.6</v>
      </c>
      <c r="AH97" s="13">
        <f>VLOOKUP(A:A,[3]TDSheet!$A:$D,4,0)</f>
        <v>104</v>
      </c>
      <c r="AI97" s="21" t="s">
        <v>154</v>
      </c>
      <c r="AJ97" s="13">
        <f t="shared" si="23"/>
        <v>87.5</v>
      </c>
      <c r="AK97" s="13">
        <f t="shared" si="24"/>
        <v>70</v>
      </c>
      <c r="AL97" s="13">
        <f t="shared" si="25"/>
        <v>35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13</v>
      </c>
      <c r="D98" s="8">
        <v>528</v>
      </c>
      <c r="E98" s="8">
        <v>305</v>
      </c>
      <c r="F98" s="8">
        <v>200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3">
        <f>VLOOKUP(A:A,[2]TDSheet!$A:$F,6,0)</f>
        <v>301</v>
      </c>
      <c r="K98" s="13">
        <f t="shared" si="19"/>
        <v>4</v>
      </c>
      <c r="L98" s="13">
        <f>VLOOKUP(A:A,[1]TDSheet!$A:$N,14,0)</f>
        <v>50</v>
      </c>
      <c r="M98" s="13">
        <f>VLOOKUP(A:A,[1]TDSheet!$A:$O,15,0)</f>
        <v>60</v>
      </c>
      <c r="N98" s="13">
        <f>VLOOKUP(A:A,[1]TDSheet!$A:$X,24,0)</f>
        <v>90</v>
      </c>
      <c r="O98" s="13"/>
      <c r="P98" s="13"/>
      <c r="Q98" s="13"/>
      <c r="R98" s="13"/>
      <c r="S98" s="13"/>
      <c r="T98" s="13"/>
      <c r="U98" s="16"/>
      <c r="V98" s="16">
        <v>80</v>
      </c>
      <c r="W98" s="13">
        <f t="shared" si="20"/>
        <v>55</v>
      </c>
      <c r="X98" s="16"/>
      <c r="Y98" s="17">
        <f t="shared" si="21"/>
        <v>8.7272727272727266</v>
      </c>
      <c r="Z98" s="13">
        <f t="shared" si="22"/>
        <v>3.6363636363636362</v>
      </c>
      <c r="AA98" s="13"/>
      <c r="AB98" s="13"/>
      <c r="AC98" s="13">
        <f>VLOOKUP(A:A,[4]TDSheet!$A:$D,4,0)</f>
        <v>30</v>
      </c>
      <c r="AD98" s="13">
        <f>VLOOKUP(A:A,[1]TDSheet!$A:$AD,30,0)</f>
        <v>0</v>
      </c>
      <c r="AE98" s="13">
        <f>VLOOKUP(A:A,[1]TDSheet!$A:$AE,31,0)</f>
        <v>39.200000000000003</v>
      </c>
      <c r="AF98" s="13">
        <f>VLOOKUP(A:A,[1]TDSheet!$A:$AF,32,0)</f>
        <v>49.6</v>
      </c>
      <c r="AG98" s="13">
        <f>VLOOKUP(A:A,[1]TDSheet!$A:$AG,33,0)</f>
        <v>54</v>
      </c>
      <c r="AH98" s="13">
        <f>VLOOKUP(A:A,[3]TDSheet!$A:$D,4,0)</f>
        <v>89</v>
      </c>
      <c r="AI98" s="13" t="e">
        <f>VLOOKUP(A:A,[1]TDSheet!$A:$AI,35,0)</f>
        <v>#N/A</v>
      </c>
      <c r="AJ98" s="13">
        <f t="shared" si="23"/>
        <v>0</v>
      </c>
      <c r="AK98" s="13">
        <f t="shared" si="24"/>
        <v>26.400000000000002</v>
      </c>
      <c r="AL98" s="13">
        <f t="shared" si="25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164</v>
      </c>
      <c r="D99" s="8">
        <v>10136</v>
      </c>
      <c r="E99" s="8">
        <v>5457</v>
      </c>
      <c r="F99" s="8">
        <v>2285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3">
        <f>VLOOKUP(A:A,[2]TDSheet!$A:$F,6,0)</f>
        <v>5476</v>
      </c>
      <c r="K99" s="13">
        <f t="shared" si="19"/>
        <v>-19</v>
      </c>
      <c r="L99" s="13">
        <f>VLOOKUP(A:A,[1]TDSheet!$A:$N,14,0)</f>
        <v>600</v>
      </c>
      <c r="M99" s="13">
        <f>VLOOKUP(A:A,[1]TDSheet!$A:$O,15,0)</f>
        <v>900</v>
      </c>
      <c r="N99" s="13">
        <f>VLOOKUP(A:A,[1]TDSheet!$A:$X,24,0)</f>
        <v>1000</v>
      </c>
      <c r="O99" s="13"/>
      <c r="P99" s="13"/>
      <c r="Q99" s="13"/>
      <c r="R99" s="13"/>
      <c r="S99" s="13"/>
      <c r="T99" s="13"/>
      <c r="U99" s="16"/>
      <c r="V99" s="16">
        <v>1200</v>
      </c>
      <c r="W99" s="13">
        <f t="shared" si="20"/>
        <v>685.8</v>
      </c>
      <c r="X99" s="16"/>
      <c r="Y99" s="17">
        <f t="shared" si="21"/>
        <v>8.727034120734908</v>
      </c>
      <c r="Z99" s="13">
        <f t="shared" si="22"/>
        <v>3.3318751822688832</v>
      </c>
      <c r="AA99" s="13"/>
      <c r="AB99" s="13"/>
      <c r="AC99" s="13">
        <f>VLOOKUP(A:A,[4]TDSheet!$A:$D,4,0)</f>
        <v>1584</v>
      </c>
      <c r="AD99" s="13">
        <f>VLOOKUP(A:A,[1]TDSheet!$A:$AD,30,0)</f>
        <v>444</v>
      </c>
      <c r="AE99" s="13">
        <f>VLOOKUP(A:A,[1]TDSheet!$A:$AE,31,0)</f>
        <v>550.4</v>
      </c>
      <c r="AF99" s="13">
        <f>VLOOKUP(A:A,[1]TDSheet!$A:$AF,32,0)</f>
        <v>712.6</v>
      </c>
      <c r="AG99" s="13">
        <f>VLOOKUP(A:A,[1]TDSheet!$A:$AG,33,0)</f>
        <v>664</v>
      </c>
      <c r="AH99" s="13">
        <f>VLOOKUP(A:A,[3]TDSheet!$A:$D,4,0)</f>
        <v>660</v>
      </c>
      <c r="AI99" s="13" t="e">
        <f>VLOOKUP(A:A,[1]TDSheet!$A:$AI,35,0)</f>
        <v>#N/A</v>
      </c>
      <c r="AJ99" s="13">
        <f t="shared" si="23"/>
        <v>0</v>
      </c>
      <c r="AK99" s="13">
        <f t="shared" si="24"/>
        <v>420</v>
      </c>
      <c r="AL99" s="13">
        <f t="shared" si="25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1567</v>
      </c>
      <c r="D100" s="8">
        <v>21393</v>
      </c>
      <c r="E100" s="8">
        <v>10625</v>
      </c>
      <c r="F100" s="8">
        <v>5622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3">
        <f>VLOOKUP(A:A,[2]TDSheet!$A:$F,6,0)</f>
        <v>10610</v>
      </c>
      <c r="K100" s="13">
        <f t="shared" si="19"/>
        <v>15</v>
      </c>
      <c r="L100" s="13">
        <f>VLOOKUP(A:A,[1]TDSheet!$A:$N,14,0)</f>
        <v>1500</v>
      </c>
      <c r="M100" s="13">
        <f>VLOOKUP(A:A,[1]TDSheet!$A:$O,15,0)</f>
        <v>1500</v>
      </c>
      <c r="N100" s="13">
        <f>VLOOKUP(A:A,[1]TDSheet!$A:$X,24,0)</f>
        <v>2800</v>
      </c>
      <c r="O100" s="13"/>
      <c r="P100" s="13"/>
      <c r="Q100" s="13"/>
      <c r="R100" s="13"/>
      <c r="S100" s="13"/>
      <c r="T100" s="13"/>
      <c r="U100" s="16"/>
      <c r="V100" s="16">
        <v>2300</v>
      </c>
      <c r="W100" s="13">
        <f t="shared" si="20"/>
        <v>1557.4</v>
      </c>
      <c r="X100" s="16">
        <v>2000</v>
      </c>
      <c r="Y100" s="17">
        <f t="shared" si="21"/>
        <v>10.095030178502633</v>
      </c>
      <c r="Z100" s="13">
        <f t="shared" si="22"/>
        <v>3.6098625914986515</v>
      </c>
      <c r="AA100" s="13"/>
      <c r="AB100" s="13"/>
      <c r="AC100" s="13">
        <f>VLOOKUP(A:A,[4]TDSheet!$A:$D,4,0)</f>
        <v>2502</v>
      </c>
      <c r="AD100" s="13">
        <f>VLOOKUP(A:A,[1]TDSheet!$A:$AD,30,0)</f>
        <v>336</v>
      </c>
      <c r="AE100" s="13">
        <f>VLOOKUP(A:A,[1]TDSheet!$A:$AE,31,0)</f>
        <v>1511.4</v>
      </c>
      <c r="AF100" s="13">
        <f>VLOOKUP(A:A,[1]TDSheet!$A:$AF,32,0)</f>
        <v>1812.2</v>
      </c>
      <c r="AG100" s="13">
        <f>VLOOKUP(A:A,[1]TDSheet!$A:$AG,33,0)</f>
        <v>1568.4</v>
      </c>
      <c r="AH100" s="13">
        <f>VLOOKUP(A:A,[3]TDSheet!$A:$D,4,0)</f>
        <v>1843</v>
      </c>
      <c r="AI100" s="13" t="str">
        <f>VLOOKUP(A:A,[1]TDSheet!$A:$AI,35,0)</f>
        <v>продмарт</v>
      </c>
      <c r="AJ100" s="13">
        <f t="shared" si="23"/>
        <v>0</v>
      </c>
      <c r="AK100" s="13">
        <f t="shared" si="24"/>
        <v>805</v>
      </c>
      <c r="AL100" s="13">
        <f t="shared" si="25"/>
        <v>700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90</v>
      </c>
      <c r="D101" s="8">
        <v>326</v>
      </c>
      <c r="E101" s="8">
        <v>114</v>
      </c>
      <c r="F101" s="8">
        <v>259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134</v>
      </c>
      <c r="K101" s="13">
        <f t="shared" si="19"/>
        <v>-20</v>
      </c>
      <c r="L101" s="13">
        <f>VLOOKUP(A:A,[1]TDSheet!$A:$N,14,0)</f>
        <v>0</v>
      </c>
      <c r="M101" s="13">
        <f>VLOOKUP(A:A,[1]TDSheet!$A:$O,15,0)</f>
        <v>100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6"/>
      <c r="V101" s="16"/>
      <c r="W101" s="13">
        <f t="shared" si="20"/>
        <v>22.8</v>
      </c>
      <c r="X101" s="16"/>
      <c r="Y101" s="17">
        <f t="shared" si="21"/>
        <v>15.745614035087719</v>
      </c>
      <c r="Z101" s="13">
        <f t="shared" si="22"/>
        <v>11.359649122807017</v>
      </c>
      <c r="AA101" s="13"/>
      <c r="AB101" s="13"/>
      <c r="AC101" s="13">
        <v>0</v>
      </c>
      <c r="AD101" s="13">
        <f>VLOOKUP(A:A,[1]TDSheet!$A:$AD,30,0)</f>
        <v>0</v>
      </c>
      <c r="AE101" s="13">
        <f>VLOOKUP(A:A,[1]TDSheet!$A:$AE,31,0)</f>
        <v>36.6</v>
      </c>
      <c r="AF101" s="13">
        <f>VLOOKUP(A:A,[1]TDSheet!$A:$AF,32,0)</f>
        <v>43.6</v>
      </c>
      <c r="AG101" s="13">
        <f>VLOOKUP(A:A,[1]TDSheet!$A:$AG,33,0)</f>
        <v>33.6</v>
      </c>
      <c r="AH101" s="13">
        <f>VLOOKUP(A:A,[3]TDSheet!$A:$D,4,0)</f>
        <v>20</v>
      </c>
      <c r="AI101" s="13" t="e">
        <f>VLOOKUP(A:A,[1]TDSheet!$A:$AI,35,0)</f>
        <v>#N/A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78</v>
      </c>
      <c r="D102" s="8">
        <v>538</v>
      </c>
      <c r="E102" s="8">
        <v>119</v>
      </c>
      <c r="F102" s="8">
        <v>440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3">
        <f>VLOOKUP(A:A,[2]TDSheet!$A:$F,6,0)</f>
        <v>140</v>
      </c>
      <c r="K102" s="13">
        <f t="shared" si="19"/>
        <v>-21</v>
      </c>
      <c r="L102" s="13">
        <f>VLOOKUP(A:A,[1]TDSheet!$A:$N,14,0)</f>
        <v>100</v>
      </c>
      <c r="M102" s="13">
        <f>VLOOKUP(A:A,[1]TDSheet!$A:$O,15,0)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6"/>
      <c r="V102" s="16"/>
      <c r="W102" s="13">
        <f t="shared" si="20"/>
        <v>23.8</v>
      </c>
      <c r="X102" s="16"/>
      <c r="Y102" s="17">
        <f t="shared" si="21"/>
        <v>22.689075630252098</v>
      </c>
      <c r="Z102" s="13">
        <f t="shared" si="22"/>
        <v>18.487394957983192</v>
      </c>
      <c r="AA102" s="13"/>
      <c r="AB102" s="13"/>
      <c r="AC102" s="13">
        <v>0</v>
      </c>
      <c r="AD102" s="13">
        <f>VLOOKUP(A:A,[1]TDSheet!$A:$AD,30,0)</f>
        <v>0</v>
      </c>
      <c r="AE102" s="13">
        <f>VLOOKUP(A:A,[1]TDSheet!$A:$AE,31,0)</f>
        <v>39.4</v>
      </c>
      <c r="AF102" s="13">
        <f>VLOOKUP(A:A,[1]TDSheet!$A:$AF,32,0)</f>
        <v>45.6</v>
      </c>
      <c r="AG102" s="13">
        <f>VLOOKUP(A:A,[1]TDSheet!$A:$AG,33,0)</f>
        <v>59.6</v>
      </c>
      <c r="AH102" s="13">
        <f>VLOOKUP(A:A,[3]TDSheet!$A:$D,4,0)</f>
        <v>21</v>
      </c>
      <c r="AI102" s="13" t="e">
        <f>VLOOKUP(A:A,[1]TDSheet!$A:$AI,35,0)</f>
        <v>#N/A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-20</v>
      </c>
      <c r="D103" s="8">
        <v>1141</v>
      </c>
      <c r="E103" s="8">
        <v>415</v>
      </c>
      <c r="F103" s="8">
        <v>692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433</v>
      </c>
      <c r="K103" s="13">
        <f t="shared" si="19"/>
        <v>-18</v>
      </c>
      <c r="L103" s="13">
        <f>VLOOKUP(A:A,[1]TDSheet!$A:$N,14,0)</f>
        <v>150</v>
      </c>
      <c r="M103" s="13">
        <f>VLOOKUP(A:A,[1]TDSheet!$A:$O,15,0)</f>
        <v>0</v>
      </c>
      <c r="N103" s="13">
        <f>VLOOKUP(A:A,[1]TDSheet!$A:$X,24,0)</f>
        <v>100</v>
      </c>
      <c r="O103" s="13"/>
      <c r="P103" s="13"/>
      <c r="Q103" s="13"/>
      <c r="R103" s="13"/>
      <c r="S103" s="13"/>
      <c r="T103" s="13"/>
      <c r="U103" s="16"/>
      <c r="V103" s="16"/>
      <c r="W103" s="13">
        <f t="shared" si="20"/>
        <v>83</v>
      </c>
      <c r="X103" s="16"/>
      <c r="Y103" s="17">
        <f t="shared" si="21"/>
        <v>11.349397590361447</v>
      </c>
      <c r="Z103" s="13">
        <f t="shared" si="22"/>
        <v>8.3373493975903621</v>
      </c>
      <c r="AA103" s="13"/>
      <c r="AB103" s="13"/>
      <c r="AC103" s="13">
        <v>0</v>
      </c>
      <c r="AD103" s="13">
        <f>VLOOKUP(A:A,[1]TDSheet!$A:$AD,30,0)</f>
        <v>0</v>
      </c>
      <c r="AE103" s="13">
        <f>VLOOKUP(A:A,[1]TDSheet!$A:$AE,31,0)</f>
        <v>27.6</v>
      </c>
      <c r="AF103" s="13">
        <f>VLOOKUP(A:A,[1]TDSheet!$A:$AF,32,0)</f>
        <v>46.2</v>
      </c>
      <c r="AG103" s="13">
        <f>VLOOKUP(A:A,[1]TDSheet!$A:$AG,33,0)</f>
        <v>131</v>
      </c>
      <c r="AH103" s="13">
        <f>VLOOKUP(A:A,[3]TDSheet!$A:$D,4,0)</f>
        <v>108</v>
      </c>
      <c r="AI103" s="13" t="e">
        <f>VLOOKUP(A:A,[1]TDSheet!$A:$AI,35,0)</f>
        <v>#N/A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/>
      <c r="D104" s="8">
        <v>516</v>
      </c>
      <c r="E104" s="8">
        <v>462</v>
      </c>
      <c r="F104" s="8">
        <v>36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517</v>
      </c>
      <c r="K104" s="13">
        <f t="shared" si="19"/>
        <v>-55</v>
      </c>
      <c r="L104" s="13">
        <f>VLOOKUP(A:A,[1]TDSheet!$A:$N,14,0)</f>
        <v>100</v>
      </c>
      <c r="M104" s="13">
        <f>VLOOKUP(A:A,[1]TDSheet!$A:$O,15,0)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6">
        <v>300</v>
      </c>
      <c r="V104" s="16">
        <v>400</v>
      </c>
      <c r="W104" s="13">
        <f t="shared" si="20"/>
        <v>92.4</v>
      </c>
      <c r="X104" s="16"/>
      <c r="Y104" s="17">
        <f t="shared" si="21"/>
        <v>9.0476190476190474</v>
      </c>
      <c r="Z104" s="13">
        <f t="shared" si="22"/>
        <v>0.38961038961038957</v>
      </c>
      <c r="AA104" s="13"/>
      <c r="AB104" s="13"/>
      <c r="AC104" s="13">
        <v>0</v>
      </c>
      <c r="AD104" s="13">
        <f>VLOOKUP(A:A,[1]TDSheet!$A:$AD,30,0)</f>
        <v>0</v>
      </c>
      <c r="AE104" s="13">
        <f>VLOOKUP(A:A,[1]TDSheet!$A:$AE,31,0)</f>
        <v>101.6</v>
      </c>
      <c r="AF104" s="13">
        <f>VLOOKUP(A:A,[1]TDSheet!$A:$AF,32,0)</f>
        <v>61</v>
      </c>
      <c r="AG104" s="13">
        <f>VLOOKUP(A:A,[1]TDSheet!$A:$AG,33,0)</f>
        <v>0.4</v>
      </c>
      <c r="AH104" s="13">
        <f>VLOOKUP(A:A,[3]TDSheet!$A:$D,4,0)</f>
        <v>126</v>
      </c>
      <c r="AI104" s="13" t="e">
        <f>VLOOKUP(A:A,[1]TDSheet!$A:$AI,35,0)</f>
        <v>#N/A</v>
      </c>
      <c r="AJ104" s="13">
        <f t="shared" si="23"/>
        <v>18</v>
      </c>
      <c r="AK104" s="13">
        <f t="shared" si="24"/>
        <v>24</v>
      </c>
      <c r="AL104" s="13">
        <f t="shared" si="25"/>
        <v>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24</v>
      </c>
      <c r="D105" s="8">
        <v>33</v>
      </c>
      <c r="E105" s="8">
        <v>17</v>
      </c>
      <c r="F105" s="8">
        <v>9</v>
      </c>
      <c r="G105" s="1" t="str">
        <f>VLOOKUP(A:A,[1]TDSheet!$A:$G,7,0)</f>
        <v>вывод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51</v>
      </c>
      <c r="K105" s="13">
        <f t="shared" si="19"/>
        <v>-34</v>
      </c>
      <c r="L105" s="13">
        <f>VLOOKUP(A:A,[1]TDSheet!$A:$N,14,0)</f>
        <v>0</v>
      </c>
      <c r="M105" s="13">
        <f>VLOOKUP(A:A,[1]TDSheet!$A:$O,15,0)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6"/>
      <c r="V105" s="16"/>
      <c r="W105" s="13">
        <f t="shared" si="20"/>
        <v>3.4</v>
      </c>
      <c r="X105" s="16"/>
      <c r="Y105" s="17">
        <f t="shared" si="21"/>
        <v>2.6470588235294117</v>
      </c>
      <c r="Z105" s="13">
        <f t="shared" si="22"/>
        <v>2.6470588235294117</v>
      </c>
      <c r="AA105" s="13"/>
      <c r="AB105" s="13"/>
      <c r="AC105" s="13">
        <v>0</v>
      </c>
      <c r="AD105" s="13">
        <f>VLOOKUP(A:A,[1]TDSheet!$A:$AD,30,0)</f>
        <v>0</v>
      </c>
      <c r="AE105" s="13">
        <f>VLOOKUP(A:A,[1]TDSheet!$A:$AE,31,0)</f>
        <v>9</v>
      </c>
      <c r="AF105" s="13">
        <f>VLOOKUP(A:A,[1]TDSheet!$A:$AF,32,0)</f>
        <v>6.4</v>
      </c>
      <c r="AG105" s="13">
        <f>VLOOKUP(A:A,[1]TDSheet!$A:$AG,33,0)</f>
        <v>9.4</v>
      </c>
      <c r="AH105" s="13">
        <v>0</v>
      </c>
      <c r="AI105" s="13" t="str">
        <f>VLOOKUP(A:A,[1]TDSheet!$A:$AI,35,0)</f>
        <v>вывод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83</v>
      </c>
      <c r="D106" s="8">
        <v>1020</v>
      </c>
      <c r="E106" s="8">
        <v>542</v>
      </c>
      <c r="F106" s="8">
        <v>462</v>
      </c>
      <c r="G106" s="1" t="str">
        <f>VLOOKUP(A:A,[1]TDSheet!$A:$G,7,0)</f>
        <v>лид, я</v>
      </c>
      <c r="H106" s="1">
        <f>VLOOKUP(A:A,[1]TDSheet!$A:$H,8,0)</f>
        <v>0.33</v>
      </c>
      <c r="I106" s="1">
        <f>VLOOKUP(A:A,[1]TDSheet!$A:$I,9,0)</f>
        <v>40</v>
      </c>
      <c r="J106" s="13">
        <f>VLOOKUP(A:A,[2]TDSheet!$A:$F,6,0)</f>
        <v>544</v>
      </c>
      <c r="K106" s="13">
        <f t="shared" si="19"/>
        <v>-2</v>
      </c>
      <c r="L106" s="13">
        <f>VLOOKUP(A:A,[1]TDSheet!$A:$N,14,0)</f>
        <v>100</v>
      </c>
      <c r="M106" s="13">
        <f>VLOOKUP(A:A,[1]TDSheet!$A:$O,15,0)</f>
        <v>0</v>
      </c>
      <c r="N106" s="13">
        <f>VLOOKUP(A:A,[1]TDSheet!$A:$X,24,0)</f>
        <v>180</v>
      </c>
      <c r="O106" s="13"/>
      <c r="P106" s="13"/>
      <c r="Q106" s="13"/>
      <c r="R106" s="13"/>
      <c r="S106" s="13"/>
      <c r="T106" s="13"/>
      <c r="U106" s="16"/>
      <c r="V106" s="16">
        <v>130</v>
      </c>
      <c r="W106" s="13">
        <f t="shared" si="20"/>
        <v>98.8</v>
      </c>
      <c r="X106" s="16"/>
      <c r="Y106" s="17">
        <f t="shared" si="21"/>
        <v>8.8259109311740893</v>
      </c>
      <c r="Z106" s="13">
        <f t="shared" si="22"/>
        <v>4.6761133603238871</v>
      </c>
      <c r="AA106" s="13"/>
      <c r="AB106" s="13"/>
      <c r="AC106" s="13">
        <f>VLOOKUP(A:A,[4]TDSheet!$A:$D,4,0)</f>
        <v>48</v>
      </c>
      <c r="AD106" s="13">
        <f>VLOOKUP(A:A,[1]TDSheet!$A:$AD,30,0)</f>
        <v>0</v>
      </c>
      <c r="AE106" s="13">
        <f>VLOOKUP(A:A,[1]TDSheet!$A:$AE,31,0)</f>
        <v>120.6</v>
      </c>
      <c r="AF106" s="13">
        <f>VLOOKUP(A:A,[1]TDSheet!$A:$AF,32,0)</f>
        <v>113.2</v>
      </c>
      <c r="AG106" s="13">
        <f>VLOOKUP(A:A,[1]TDSheet!$A:$AG,33,0)</f>
        <v>105.4</v>
      </c>
      <c r="AH106" s="13">
        <f>VLOOKUP(A:A,[3]TDSheet!$A:$D,4,0)</f>
        <v>95</v>
      </c>
      <c r="AI106" s="13" t="e">
        <f>VLOOKUP(A:A,[1]TDSheet!$A:$AI,35,0)</f>
        <v>#N/A</v>
      </c>
      <c r="AJ106" s="13">
        <f t="shared" si="23"/>
        <v>0</v>
      </c>
      <c r="AK106" s="13">
        <f t="shared" si="24"/>
        <v>42.9</v>
      </c>
      <c r="AL106" s="13">
        <f t="shared" si="25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14</v>
      </c>
      <c r="C107" s="8">
        <v>37</v>
      </c>
      <c r="D107" s="8">
        <v>308</v>
      </c>
      <c r="E107" s="8">
        <v>172</v>
      </c>
      <c r="F107" s="8">
        <v>168</v>
      </c>
      <c r="G107" s="1" t="str">
        <f>VLOOKUP(A:A,[1]TDSheet!$A:$G,7,0)</f>
        <v>нов</v>
      </c>
      <c r="H107" s="1">
        <f>VLOOKUP(A:A,[1]TDSheet!$A:$H,8,0)</f>
        <v>0.15</v>
      </c>
      <c r="I107" s="1" t="e">
        <f>VLOOKUP(A:A,[1]TDSheet!$A:$I,9,0)</f>
        <v>#N/A</v>
      </c>
      <c r="J107" s="13">
        <f>VLOOKUP(A:A,[2]TDSheet!$A:$F,6,0)</f>
        <v>219</v>
      </c>
      <c r="K107" s="13">
        <f t="shared" si="19"/>
        <v>-47</v>
      </c>
      <c r="L107" s="13">
        <f>VLOOKUP(A:A,[1]TDSheet!$A:$N,14,0)</f>
        <v>100</v>
      </c>
      <c r="M107" s="13">
        <f>VLOOKUP(A:A,[1]TDSheet!$A:$O,15,0)</f>
        <v>0</v>
      </c>
      <c r="N107" s="13">
        <f>VLOOKUP(A:A,[1]TDSheet!$A:$X,24,0)</f>
        <v>100</v>
      </c>
      <c r="O107" s="13"/>
      <c r="P107" s="13"/>
      <c r="Q107" s="13"/>
      <c r="R107" s="13"/>
      <c r="S107" s="13"/>
      <c r="T107" s="13"/>
      <c r="U107" s="16"/>
      <c r="V107" s="16">
        <v>50</v>
      </c>
      <c r="W107" s="13">
        <f t="shared" si="20"/>
        <v>34.4</v>
      </c>
      <c r="X107" s="16"/>
      <c r="Y107" s="17">
        <f t="shared" si="21"/>
        <v>12.151162790697676</v>
      </c>
      <c r="Z107" s="13">
        <f t="shared" si="22"/>
        <v>4.8837209302325579</v>
      </c>
      <c r="AA107" s="13"/>
      <c r="AB107" s="13"/>
      <c r="AC107" s="13">
        <v>0</v>
      </c>
      <c r="AD107" s="13">
        <f>VLOOKUP(A:A,[1]TDSheet!$A:$AD,30,0)</f>
        <v>0</v>
      </c>
      <c r="AE107" s="13">
        <f>VLOOKUP(A:A,[1]TDSheet!$A:$AE,31,0)</f>
        <v>46.8</v>
      </c>
      <c r="AF107" s="13">
        <f>VLOOKUP(A:A,[1]TDSheet!$A:$AF,32,0)</f>
        <v>47.4</v>
      </c>
      <c r="AG107" s="13">
        <f>VLOOKUP(A:A,[1]TDSheet!$A:$AG,33,0)</f>
        <v>33.200000000000003</v>
      </c>
      <c r="AH107" s="13">
        <f>VLOOKUP(A:A,[3]TDSheet!$A:$D,4,0)</f>
        <v>28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7.5</v>
      </c>
      <c r="AL107" s="13">
        <f t="shared" si="25"/>
        <v>0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14</v>
      </c>
      <c r="C108" s="8">
        <v>144</v>
      </c>
      <c r="D108" s="8">
        <v>393</v>
      </c>
      <c r="E108" s="8">
        <v>261</v>
      </c>
      <c r="F108" s="8">
        <v>196</v>
      </c>
      <c r="G108" s="1" t="str">
        <f>VLOOKUP(A:A,[1]TDSheet!$A:$G,7,0)</f>
        <v>лид, я</v>
      </c>
      <c r="H108" s="1">
        <f>VLOOKUP(A:A,[1]TDSheet!$A:$H,8,0)</f>
        <v>0.28000000000000003</v>
      </c>
      <c r="I108" s="1">
        <f>VLOOKUP(A:A,[1]TDSheet!$A:$I,9,0)</f>
        <v>40</v>
      </c>
      <c r="J108" s="13">
        <f>VLOOKUP(A:A,[2]TDSheet!$A:$F,6,0)</f>
        <v>272</v>
      </c>
      <c r="K108" s="13">
        <f t="shared" si="19"/>
        <v>-11</v>
      </c>
      <c r="L108" s="13">
        <f>VLOOKUP(A:A,[1]TDSheet!$A:$N,14,0)</f>
        <v>40</v>
      </c>
      <c r="M108" s="13">
        <f>VLOOKUP(A:A,[1]TDSheet!$A:$O,15,0)</f>
        <v>0</v>
      </c>
      <c r="N108" s="13">
        <f>VLOOKUP(A:A,[1]TDSheet!$A:$X,24,0)</f>
        <v>70</v>
      </c>
      <c r="O108" s="13"/>
      <c r="P108" s="13"/>
      <c r="Q108" s="13"/>
      <c r="R108" s="13"/>
      <c r="S108" s="13"/>
      <c r="T108" s="13"/>
      <c r="U108" s="16"/>
      <c r="V108" s="16">
        <v>50</v>
      </c>
      <c r="W108" s="13">
        <f t="shared" si="20"/>
        <v>40.200000000000003</v>
      </c>
      <c r="X108" s="16"/>
      <c r="Y108" s="17">
        <f t="shared" si="21"/>
        <v>8.8557213930348251</v>
      </c>
      <c r="Z108" s="13">
        <f t="shared" si="22"/>
        <v>4.8756218905472632</v>
      </c>
      <c r="AA108" s="13"/>
      <c r="AB108" s="13"/>
      <c r="AC108" s="13">
        <f>VLOOKUP(A:A,[4]TDSheet!$A:$D,4,0)</f>
        <v>60</v>
      </c>
      <c r="AD108" s="13">
        <f>VLOOKUP(A:A,[1]TDSheet!$A:$AD,30,0)</f>
        <v>0</v>
      </c>
      <c r="AE108" s="13">
        <f>VLOOKUP(A:A,[1]TDSheet!$A:$AE,31,0)</f>
        <v>42.6</v>
      </c>
      <c r="AF108" s="13">
        <f>VLOOKUP(A:A,[1]TDSheet!$A:$AF,32,0)</f>
        <v>55.8</v>
      </c>
      <c r="AG108" s="13">
        <f>VLOOKUP(A:A,[1]TDSheet!$A:$AG,33,0)</f>
        <v>45.8</v>
      </c>
      <c r="AH108" s="13">
        <f>VLOOKUP(A:A,[3]TDSheet!$A:$D,4,0)</f>
        <v>51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14.000000000000002</v>
      </c>
      <c r="AL108" s="13">
        <f t="shared" si="25"/>
        <v>0</v>
      </c>
      <c r="AM108" s="13"/>
      <c r="AN108" s="13"/>
    </row>
    <row r="109" spans="1:40" s="1" customFormat="1" ht="11.1" customHeight="1" outlineLevel="1" x14ac:dyDescent="0.2">
      <c r="A109" s="7" t="s">
        <v>117</v>
      </c>
      <c r="B109" s="7" t="s">
        <v>8</v>
      </c>
      <c r="C109" s="8">
        <v>-2.4500000000000002</v>
      </c>
      <c r="D109" s="8">
        <v>142.59700000000001</v>
      </c>
      <c r="E109" s="8">
        <v>44.887999999999998</v>
      </c>
      <c r="F109" s="8">
        <v>94.259</v>
      </c>
      <c r="G109" s="1" t="str">
        <f>VLOOKUP(A:A,[1]TDSheet!$A:$G,7,0)</f>
        <v>н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37</v>
      </c>
      <c r="K109" s="13">
        <f t="shared" si="19"/>
        <v>7.8879999999999981</v>
      </c>
      <c r="L109" s="13">
        <f>VLOOKUP(A:A,[1]TDSheet!$A:$N,14,0)</f>
        <v>30</v>
      </c>
      <c r="M109" s="13">
        <f>VLOOKUP(A:A,[1]TDSheet!$A:$O,15,0)</f>
        <v>30</v>
      </c>
      <c r="N109" s="13">
        <f>VLOOKUP(A:A,[1]TDSheet!$A:$X,24,0)</f>
        <v>30</v>
      </c>
      <c r="O109" s="13"/>
      <c r="P109" s="13"/>
      <c r="Q109" s="13"/>
      <c r="R109" s="13"/>
      <c r="S109" s="13"/>
      <c r="T109" s="13"/>
      <c r="U109" s="16"/>
      <c r="V109" s="16">
        <v>60</v>
      </c>
      <c r="W109" s="13">
        <f t="shared" si="20"/>
        <v>8.9775999999999989</v>
      </c>
      <c r="X109" s="16"/>
      <c r="Y109" s="17">
        <f t="shared" si="21"/>
        <v>27.207605596150422</v>
      </c>
      <c r="Z109" s="13">
        <f t="shared" si="22"/>
        <v>10.499353947602923</v>
      </c>
      <c r="AA109" s="13"/>
      <c r="AB109" s="13"/>
      <c r="AC109" s="13">
        <v>0</v>
      </c>
      <c r="AD109" s="13">
        <f>VLOOKUP(A:A,[1]TDSheet!$A:$AD,30,0)</f>
        <v>0</v>
      </c>
      <c r="AE109" s="13">
        <f>VLOOKUP(A:A,[1]TDSheet!$A:$AE,31,0)</f>
        <v>0.2</v>
      </c>
      <c r="AF109" s="13">
        <f>VLOOKUP(A:A,[1]TDSheet!$A:$AF,32,0)</f>
        <v>69.944000000000003</v>
      </c>
      <c r="AG109" s="13">
        <f>VLOOKUP(A:A,[1]TDSheet!$A:$AG,33,0)</f>
        <v>9.1715999999999998</v>
      </c>
      <c r="AH109" s="13">
        <f>VLOOKUP(A:A,[3]TDSheet!$A:$D,4,0)</f>
        <v>27.55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60</v>
      </c>
      <c r="AL109" s="13">
        <f t="shared" si="25"/>
        <v>0</v>
      </c>
      <c r="AM109" s="13"/>
      <c r="AN109" s="13"/>
    </row>
    <row r="110" spans="1:40" s="1" customFormat="1" ht="11.1" customHeight="1" outlineLevel="1" x14ac:dyDescent="0.2">
      <c r="A110" s="7" t="s">
        <v>112</v>
      </c>
      <c r="B110" s="7" t="s">
        <v>14</v>
      </c>
      <c r="C110" s="8">
        <v>140</v>
      </c>
      <c r="D110" s="8">
        <v>361</v>
      </c>
      <c r="E110" s="8">
        <v>320</v>
      </c>
      <c r="F110" s="8">
        <v>78</v>
      </c>
      <c r="G110" s="1" t="str">
        <f>VLOOKUP(A:A,[1]TDSheet!$A:$G,7,0)</f>
        <v>нов</v>
      </c>
      <c r="H110" s="1">
        <f>VLOOKUP(A:A,[1]TDSheet!$A:$H,8,0)</f>
        <v>0.33</v>
      </c>
      <c r="I110" s="1" t="e">
        <f>VLOOKUP(A:A,[1]TDSheet!$A:$I,9,0)</f>
        <v>#N/A</v>
      </c>
      <c r="J110" s="13">
        <f>VLOOKUP(A:A,[2]TDSheet!$A:$F,6,0)</f>
        <v>326</v>
      </c>
      <c r="K110" s="13">
        <f t="shared" si="19"/>
        <v>-6</v>
      </c>
      <c r="L110" s="13">
        <f>VLOOKUP(A:A,[1]TDSheet!$A:$N,14,0)</f>
        <v>30</v>
      </c>
      <c r="M110" s="13">
        <f>VLOOKUP(A:A,[1]TDSheet!$A:$O,15,0)</f>
        <v>150</v>
      </c>
      <c r="N110" s="13">
        <f>VLOOKUP(A:A,[1]TDSheet!$A:$X,24,0)</f>
        <v>150</v>
      </c>
      <c r="O110" s="13"/>
      <c r="P110" s="13"/>
      <c r="Q110" s="13"/>
      <c r="R110" s="13"/>
      <c r="S110" s="13"/>
      <c r="T110" s="13"/>
      <c r="U110" s="16"/>
      <c r="V110" s="16">
        <v>70</v>
      </c>
      <c r="W110" s="13">
        <f t="shared" si="20"/>
        <v>54.4</v>
      </c>
      <c r="X110" s="16"/>
      <c r="Y110" s="17">
        <f t="shared" si="21"/>
        <v>8.7867647058823533</v>
      </c>
      <c r="Z110" s="13">
        <f t="shared" si="22"/>
        <v>1.4338235294117647</v>
      </c>
      <c r="AA110" s="13"/>
      <c r="AB110" s="13"/>
      <c r="AC110" s="13">
        <f>VLOOKUP(A:A,[4]TDSheet!$A:$D,4,0)</f>
        <v>48</v>
      </c>
      <c r="AD110" s="13">
        <f>VLOOKUP(A:A,[1]TDSheet!$A:$AD,30,0)</f>
        <v>0</v>
      </c>
      <c r="AE110" s="13">
        <f>VLOOKUP(A:A,[1]TDSheet!$A:$AE,31,0)</f>
        <v>30.8</v>
      </c>
      <c r="AF110" s="13">
        <f>VLOOKUP(A:A,[1]TDSheet!$A:$AF,32,0)</f>
        <v>51.6</v>
      </c>
      <c r="AG110" s="13">
        <f>VLOOKUP(A:A,[1]TDSheet!$A:$AG,33,0)</f>
        <v>43.2</v>
      </c>
      <c r="AH110" s="13">
        <f>VLOOKUP(A:A,[3]TDSheet!$A:$D,4,0)</f>
        <v>49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23.1</v>
      </c>
      <c r="AL110" s="13">
        <f t="shared" si="25"/>
        <v>0</v>
      </c>
      <c r="AM110" s="13"/>
      <c r="AN110" s="13"/>
    </row>
    <row r="111" spans="1:40" s="1" customFormat="1" ht="21.95" customHeight="1" outlineLevel="1" x14ac:dyDescent="0.2">
      <c r="A111" s="7" t="s">
        <v>118</v>
      </c>
      <c r="B111" s="7" t="s">
        <v>14</v>
      </c>
      <c r="C111" s="8">
        <v>185</v>
      </c>
      <c r="D111" s="8">
        <v>623</v>
      </c>
      <c r="E111" s="8">
        <v>547</v>
      </c>
      <c r="F111" s="8">
        <v>242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3">
        <f>VLOOKUP(A:A,[2]TDSheet!$A:$F,6,0)</f>
        <v>679</v>
      </c>
      <c r="K111" s="13">
        <f t="shared" si="19"/>
        <v>-132</v>
      </c>
      <c r="L111" s="13">
        <f>VLOOKUP(A:A,[1]TDSheet!$A:$N,14,0)</f>
        <v>0</v>
      </c>
      <c r="M111" s="13">
        <f>VLOOKUP(A:A,[1]TDSheet!$A:$O,15,0)</f>
        <v>0</v>
      </c>
      <c r="N111" s="13">
        <f>VLOOKUP(A:A,[1]TDSheet!$A:$X,24,0)</f>
        <v>300</v>
      </c>
      <c r="O111" s="13"/>
      <c r="P111" s="13"/>
      <c r="Q111" s="13"/>
      <c r="R111" s="13"/>
      <c r="S111" s="13"/>
      <c r="T111" s="13"/>
      <c r="U111" s="16">
        <v>400</v>
      </c>
      <c r="V111" s="16">
        <v>400</v>
      </c>
      <c r="W111" s="13">
        <f t="shared" si="20"/>
        <v>109.4</v>
      </c>
      <c r="X111" s="16">
        <v>200</v>
      </c>
      <c r="Y111" s="17">
        <f t="shared" si="21"/>
        <v>14.09506398537477</v>
      </c>
      <c r="Z111" s="13">
        <f t="shared" si="22"/>
        <v>2.2120658135283362</v>
      </c>
      <c r="AA111" s="13"/>
      <c r="AB111" s="13"/>
      <c r="AC111" s="13">
        <v>0</v>
      </c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69.400000000000006</v>
      </c>
      <c r="AG111" s="13">
        <f>VLOOKUP(A:A,[1]TDSheet!$A:$AG,33,0)</f>
        <v>46</v>
      </c>
      <c r="AH111" s="13">
        <f>VLOOKUP(A:A,[3]TDSheet!$A:$D,4,0)</f>
        <v>151</v>
      </c>
      <c r="AI111" s="21" t="s">
        <v>154</v>
      </c>
      <c r="AJ111" s="13">
        <f t="shared" si="23"/>
        <v>160</v>
      </c>
      <c r="AK111" s="13">
        <f t="shared" si="24"/>
        <v>160</v>
      </c>
      <c r="AL111" s="13">
        <f t="shared" si="25"/>
        <v>80</v>
      </c>
      <c r="AM111" s="13"/>
      <c r="AN111" s="13"/>
    </row>
    <row r="112" spans="1:40" s="1" customFormat="1" ht="21.95" customHeight="1" outlineLevel="1" x14ac:dyDescent="0.2">
      <c r="A112" s="7" t="s">
        <v>119</v>
      </c>
      <c r="B112" s="7" t="s">
        <v>8</v>
      </c>
      <c r="C112" s="8"/>
      <c r="D112" s="8">
        <v>396.36200000000002</v>
      </c>
      <c r="E112" s="8">
        <v>56.398000000000003</v>
      </c>
      <c r="F112" s="8">
        <v>336.10199999999998</v>
      </c>
      <c r="G112" s="1" t="str">
        <f>VLOOKUP(A:A,[1]TDSheet!$A:$G,7,0)</f>
        <v>н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54.103000000000002</v>
      </c>
      <c r="K112" s="13">
        <f t="shared" si="19"/>
        <v>2.2950000000000017</v>
      </c>
      <c r="L112" s="13">
        <f>VLOOKUP(A:A,[1]TDSheet!$A:$N,14,0)</f>
        <v>0</v>
      </c>
      <c r="M112" s="13">
        <f>VLOOKUP(A:A,[1]TDSheet!$A:$O,15,0)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6"/>
      <c r="V112" s="16"/>
      <c r="W112" s="13">
        <f t="shared" si="20"/>
        <v>11.2796</v>
      </c>
      <c r="X112" s="16"/>
      <c r="Y112" s="17">
        <f t="shared" si="21"/>
        <v>29.79733323876733</v>
      </c>
      <c r="Z112" s="13">
        <f t="shared" si="22"/>
        <v>29.79733323876733</v>
      </c>
      <c r="AA112" s="13"/>
      <c r="AB112" s="13"/>
      <c r="AC112" s="13">
        <v>0</v>
      </c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0</v>
      </c>
      <c r="AH112" s="13">
        <f>VLOOKUP(A:A,[3]TDSheet!$A:$D,4,0)</f>
        <v>15.95</v>
      </c>
      <c r="AI112" s="13" t="str">
        <f>VLOOKUP(A:A,[1]TDSheet!$A:$AI,35,0)</f>
        <v>увел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21.95" customHeight="1" outlineLevel="1" x14ac:dyDescent="0.2">
      <c r="A113" s="7" t="s">
        <v>120</v>
      </c>
      <c r="B113" s="7" t="s">
        <v>8</v>
      </c>
      <c r="C113" s="8">
        <v>476.18</v>
      </c>
      <c r="D113" s="8"/>
      <c r="E113" s="8">
        <v>73.718999999999994</v>
      </c>
      <c r="F113" s="8">
        <v>402.46100000000001</v>
      </c>
      <c r="G113" s="1" t="str">
        <f>VLOOKUP(A:A,[1]TDSheet!$A:$G,7,0)</f>
        <v>зав</v>
      </c>
      <c r="H113" s="12">
        <f>VLOOKUP(A:A,[1]TDSheet!$A:$H,8,0)</f>
        <v>0</v>
      </c>
      <c r="I113" s="1" t="e">
        <f>VLOOKUP(A:A,[1]TDSheet!$A:$I,9,0)</f>
        <v>#N/A</v>
      </c>
      <c r="J113" s="13">
        <f>VLOOKUP(A:A,[2]TDSheet!$A:$F,6,0)</f>
        <v>65.804000000000002</v>
      </c>
      <c r="K113" s="13">
        <f t="shared" si="19"/>
        <v>7.914999999999992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6"/>
      <c r="V113" s="16"/>
      <c r="W113" s="13">
        <f t="shared" si="20"/>
        <v>14.743799999999998</v>
      </c>
      <c r="X113" s="16"/>
      <c r="Y113" s="17">
        <f t="shared" si="21"/>
        <v>27.296965504144119</v>
      </c>
      <c r="Z113" s="13">
        <f t="shared" si="22"/>
        <v>27.296965504144119</v>
      </c>
      <c r="AA113" s="13"/>
      <c r="AB113" s="13"/>
      <c r="AC113" s="13">
        <v>0</v>
      </c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4.2189999999999994</v>
      </c>
      <c r="AH113" s="13">
        <f>VLOOKUP(A:A,[3]TDSheet!$A:$D,4,0)</f>
        <v>5.8</v>
      </c>
      <c r="AI113" s="13" t="str">
        <f>VLOOKUP(A:A,[1]TDSheet!$A:$AI,35,0)</f>
        <v>увел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121</v>
      </c>
      <c r="B114" s="7" t="s">
        <v>8</v>
      </c>
      <c r="C114" s="8">
        <v>470.52199999999999</v>
      </c>
      <c r="D114" s="8">
        <v>2.7959999999999998</v>
      </c>
      <c r="E114" s="8">
        <v>152.809</v>
      </c>
      <c r="F114" s="8">
        <v>317.71300000000002</v>
      </c>
      <c r="G114" s="1" t="str">
        <f>VLOOKUP(A:A,[1]TDSheet!$A:$G,7,0)</f>
        <v>зав</v>
      </c>
      <c r="H114" s="12">
        <f>VLOOKUP(A:A,[1]TDSheet!$A:$H,8,0)</f>
        <v>0</v>
      </c>
      <c r="I114" s="1" t="e">
        <f>VLOOKUP(A:A,[1]TDSheet!$A:$I,9,0)</f>
        <v>#N/A</v>
      </c>
      <c r="J114" s="13">
        <f>VLOOKUP(A:A,[2]TDSheet!$A:$F,6,0)</f>
        <v>140.50899999999999</v>
      </c>
      <c r="K114" s="13">
        <f t="shared" si="19"/>
        <v>12.300000000000011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6"/>
      <c r="V114" s="16"/>
      <c r="W114" s="13">
        <f t="shared" si="20"/>
        <v>30.561799999999998</v>
      </c>
      <c r="X114" s="16"/>
      <c r="Y114" s="17">
        <f t="shared" si="21"/>
        <v>10.395755485606216</v>
      </c>
      <c r="Z114" s="13">
        <f t="shared" si="22"/>
        <v>10.395755485606216</v>
      </c>
      <c r="AA114" s="13"/>
      <c r="AB114" s="13"/>
      <c r="AC114" s="13">
        <v>0</v>
      </c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5.4716000000000005</v>
      </c>
      <c r="AH114" s="13">
        <f>VLOOKUP(A:A,[3]TDSheet!$A:$D,4,0)</f>
        <v>23.2</v>
      </c>
      <c r="AI114" s="13" t="str">
        <f>VLOOKUP(A:A,[1]TDSheet!$A:$AI,35,0)</f>
        <v>увел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11.1" customHeight="1" outlineLevel="1" x14ac:dyDescent="0.2">
      <c r="A115" s="7" t="s">
        <v>122</v>
      </c>
      <c r="B115" s="7" t="s">
        <v>14</v>
      </c>
      <c r="C115" s="8"/>
      <c r="D115" s="8">
        <v>642</v>
      </c>
      <c r="E115" s="8">
        <v>537</v>
      </c>
      <c r="F115" s="8">
        <v>93</v>
      </c>
      <c r="G115" s="1" t="str">
        <f>VLOOKUP(A:A,[1]TDSheet!$A:$G,7,0)</f>
        <v>н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560</v>
      </c>
      <c r="K115" s="13">
        <f t="shared" si="19"/>
        <v>-23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6">
        <v>500</v>
      </c>
      <c r="V115" s="16">
        <v>400</v>
      </c>
      <c r="W115" s="13">
        <f t="shared" si="20"/>
        <v>107.4</v>
      </c>
      <c r="X115" s="16">
        <v>200</v>
      </c>
      <c r="Y115" s="17">
        <f t="shared" si="21"/>
        <v>11.108007448789571</v>
      </c>
      <c r="Z115" s="13">
        <f t="shared" si="22"/>
        <v>0.86592178770949713</v>
      </c>
      <c r="AA115" s="13"/>
      <c r="AB115" s="13"/>
      <c r="AC115" s="13">
        <v>0</v>
      </c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0</v>
      </c>
      <c r="AH115" s="13">
        <f>VLOOKUP(A:A,[3]TDSheet!$A:$D,4,0)</f>
        <v>215</v>
      </c>
      <c r="AI115" s="21" t="s">
        <v>154</v>
      </c>
      <c r="AJ115" s="13">
        <f t="shared" si="23"/>
        <v>200</v>
      </c>
      <c r="AK115" s="13">
        <f t="shared" si="24"/>
        <v>160</v>
      </c>
      <c r="AL115" s="13">
        <f t="shared" si="25"/>
        <v>80</v>
      </c>
      <c r="AM115" s="13"/>
      <c r="AN115" s="13"/>
    </row>
    <row r="116" spans="1:40" s="1" customFormat="1" ht="11.1" customHeight="1" outlineLevel="1" x14ac:dyDescent="0.2">
      <c r="A116" s="7" t="s">
        <v>113</v>
      </c>
      <c r="B116" s="7" t="s">
        <v>14</v>
      </c>
      <c r="C116" s="8">
        <v>-1119</v>
      </c>
      <c r="D116" s="8">
        <v>1357</v>
      </c>
      <c r="E116" s="19">
        <v>1143</v>
      </c>
      <c r="F116" s="20">
        <v>-921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1155</v>
      </c>
      <c r="K116" s="13">
        <f t="shared" si="19"/>
        <v>-12</v>
      </c>
      <c r="L116" s="13">
        <f>VLOOKUP(A:A,[1]TDSheet!$A:$N,14,0)</f>
        <v>0</v>
      </c>
      <c r="M116" s="13">
        <f>VLOOKUP(A:A,[1]TDSheet!$A:$O,15,0)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6"/>
      <c r="V116" s="16"/>
      <c r="W116" s="13">
        <f t="shared" si="20"/>
        <v>228.6</v>
      </c>
      <c r="X116" s="16"/>
      <c r="Y116" s="17">
        <f t="shared" si="21"/>
        <v>-4.028871391076116</v>
      </c>
      <c r="Z116" s="13">
        <f t="shared" si="22"/>
        <v>-4.028871391076116</v>
      </c>
      <c r="AA116" s="13"/>
      <c r="AB116" s="13"/>
      <c r="AC116" s="13">
        <v>0</v>
      </c>
      <c r="AD116" s="13">
        <f>VLOOKUP(A:A,[1]TDSheet!$A:$AD,30,0)</f>
        <v>0</v>
      </c>
      <c r="AE116" s="13">
        <f>VLOOKUP(A:A,[1]TDSheet!$A:$AE,31,0)</f>
        <v>209.8</v>
      </c>
      <c r="AF116" s="13">
        <f>VLOOKUP(A:A,[1]TDSheet!$A:$AF,32,0)</f>
        <v>250.6</v>
      </c>
      <c r="AG116" s="13">
        <f>VLOOKUP(A:A,[1]TDSheet!$A:$AG,33,0)</f>
        <v>255.2</v>
      </c>
      <c r="AH116" s="13">
        <f>VLOOKUP(A:A,[3]TDSheet!$A:$D,4,0)</f>
        <v>159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114</v>
      </c>
      <c r="B117" s="7" t="s">
        <v>8</v>
      </c>
      <c r="C117" s="8">
        <v>-331.06700000000001</v>
      </c>
      <c r="D117" s="8">
        <v>427.83699999999999</v>
      </c>
      <c r="E117" s="19">
        <v>407.71499999999997</v>
      </c>
      <c r="F117" s="20">
        <v>-315.18700000000001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388.57799999999997</v>
      </c>
      <c r="K117" s="13">
        <f t="shared" si="19"/>
        <v>19.137</v>
      </c>
      <c r="L117" s="13">
        <f>VLOOKUP(A:A,[1]TDSheet!$A:$N,14,0)</f>
        <v>0</v>
      </c>
      <c r="M117" s="13">
        <f>VLOOKUP(A:A,[1]TDSheet!$A:$O,15,0)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6"/>
      <c r="V117" s="16"/>
      <c r="W117" s="13">
        <f t="shared" si="20"/>
        <v>81.542999999999992</v>
      </c>
      <c r="X117" s="16"/>
      <c r="Y117" s="17">
        <f t="shared" si="21"/>
        <v>-3.8652858001299935</v>
      </c>
      <c r="Z117" s="13">
        <f t="shared" si="22"/>
        <v>-3.8652858001299935</v>
      </c>
      <c r="AA117" s="13"/>
      <c r="AB117" s="13"/>
      <c r="AC117" s="13">
        <v>0</v>
      </c>
      <c r="AD117" s="13">
        <f>VLOOKUP(A:A,[1]TDSheet!$A:$AD,30,0)</f>
        <v>0</v>
      </c>
      <c r="AE117" s="13">
        <f>VLOOKUP(A:A,[1]TDSheet!$A:$AE,31,0)</f>
        <v>76.873199999999997</v>
      </c>
      <c r="AF117" s="13">
        <f>VLOOKUP(A:A,[1]TDSheet!$A:$AF,32,0)</f>
        <v>90.613799999999998</v>
      </c>
      <c r="AG117" s="13">
        <f>VLOOKUP(A:A,[1]TDSheet!$A:$AG,33,0)</f>
        <v>78.129600000000011</v>
      </c>
      <c r="AH117" s="13">
        <f>VLOOKUP(A:A,[3]TDSheet!$A:$D,4,0)</f>
        <v>71.05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21.95" customHeight="1" outlineLevel="1" x14ac:dyDescent="0.2">
      <c r="A118" s="7" t="s">
        <v>115</v>
      </c>
      <c r="B118" s="7" t="s">
        <v>8</v>
      </c>
      <c r="C118" s="8">
        <v>-235.363</v>
      </c>
      <c r="D118" s="8">
        <v>285.18700000000001</v>
      </c>
      <c r="E118" s="19">
        <v>249.857</v>
      </c>
      <c r="F118" s="20">
        <v>-200.03299999999999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241.49</v>
      </c>
      <c r="K118" s="13">
        <f t="shared" si="19"/>
        <v>8.3669999999999902</v>
      </c>
      <c r="L118" s="13">
        <f>VLOOKUP(A:A,[1]TDSheet!$A:$N,14,0)</f>
        <v>0</v>
      </c>
      <c r="M118" s="13">
        <f>VLOOKUP(A:A,[1]TDSheet!$A:$O,15,0)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6"/>
      <c r="V118" s="16"/>
      <c r="W118" s="13">
        <f t="shared" si="20"/>
        <v>49.971400000000003</v>
      </c>
      <c r="X118" s="16"/>
      <c r="Y118" s="17">
        <f t="shared" si="21"/>
        <v>-4.0029496872210899</v>
      </c>
      <c r="Z118" s="13">
        <f t="shared" si="22"/>
        <v>-4.0029496872210899</v>
      </c>
      <c r="AA118" s="13"/>
      <c r="AB118" s="13"/>
      <c r="AC118" s="13">
        <v>0</v>
      </c>
      <c r="AD118" s="13">
        <f>VLOOKUP(A:A,[1]TDSheet!$A:$AD,30,0)</f>
        <v>0</v>
      </c>
      <c r="AE118" s="13">
        <f>VLOOKUP(A:A,[1]TDSheet!$A:$AE,31,0)</f>
        <v>53.928999999999995</v>
      </c>
      <c r="AF118" s="13">
        <f>VLOOKUP(A:A,[1]TDSheet!$A:$AF,32,0)</f>
        <v>65.960999999999999</v>
      </c>
      <c r="AG118" s="13">
        <f>VLOOKUP(A:A,[1]TDSheet!$A:$AG,33,0)</f>
        <v>53.236800000000002</v>
      </c>
      <c r="AH118" s="13">
        <f>VLOOKUP(A:A,[3]TDSheet!$A:$D,4,0)</f>
        <v>35.520000000000003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123</v>
      </c>
      <c r="B119" s="7" t="s">
        <v>14</v>
      </c>
      <c r="C119" s="8">
        <v>-331</v>
      </c>
      <c r="D119" s="8">
        <v>372</v>
      </c>
      <c r="E119" s="19">
        <v>376</v>
      </c>
      <c r="F119" s="20">
        <v>-337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379</v>
      </c>
      <c r="K119" s="13">
        <f t="shared" si="19"/>
        <v>-3</v>
      </c>
      <c r="L119" s="13">
        <f>VLOOKUP(A:A,[1]TDSheet!$A:$N,14,0)</f>
        <v>0</v>
      </c>
      <c r="M119" s="13">
        <f>VLOOKUP(A:A,[1]TDSheet!$A:$O,15,0)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6"/>
      <c r="V119" s="16"/>
      <c r="W119" s="13">
        <f t="shared" si="20"/>
        <v>75.2</v>
      </c>
      <c r="X119" s="16"/>
      <c r="Y119" s="17">
        <f t="shared" si="21"/>
        <v>-4.4813829787234045</v>
      </c>
      <c r="Z119" s="13">
        <f t="shared" si="22"/>
        <v>-4.4813829787234045</v>
      </c>
      <c r="AA119" s="13"/>
      <c r="AB119" s="13"/>
      <c r="AC119" s="13">
        <v>0</v>
      </c>
      <c r="AD119" s="13">
        <f>VLOOKUP(A:A,[1]TDSheet!$A:$AD,30,0)</f>
        <v>0</v>
      </c>
      <c r="AE119" s="13">
        <f>VLOOKUP(A:A,[1]TDSheet!$A:$AE,31,0)</f>
        <v>65.8</v>
      </c>
      <c r="AF119" s="13">
        <f>VLOOKUP(A:A,[1]TDSheet!$A:$AF,32,0)</f>
        <v>104.6</v>
      </c>
      <c r="AG119" s="13">
        <f>VLOOKUP(A:A,[1]TDSheet!$A:$AG,33,0)</f>
        <v>75</v>
      </c>
      <c r="AH119" s="13">
        <f>VLOOKUP(A:A,[3]TDSheet!$A:$D,4,0)</f>
        <v>43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116</v>
      </c>
      <c r="B120" s="7" t="s">
        <v>14</v>
      </c>
      <c r="C120" s="8">
        <v>-469</v>
      </c>
      <c r="D120" s="8">
        <v>557</v>
      </c>
      <c r="E120" s="19">
        <v>495</v>
      </c>
      <c r="F120" s="20">
        <v>-416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3">
        <f>VLOOKUP(A:A,[2]TDSheet!$A:$F,6,0)</f>
        <v>504</v>
      </c>
      <c r="K120" s="13">
        <f t="shared" si="19"/>
        <v>-9</v>
      </c>
      <c r="L120" s="13">
        <f>VLOOKUP(A:A,[1]TDSheet!$A:$N,14,0)</f>
        <v>0</v>
      </c>
      <c r="M120" s="13">
        <f>VLOOKUP(A:A,[1]TDSheet!$A:$O,15,0)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6"/>
      <c r="V120" s="16"/>
      <c r="W120" s="13">
        <f t="shared" si="20"/>
        <v>99</v>
      </c>
      <c r="X120" s="16"/>
      <c r="Y120" s="17">
        <f t="shared" si="21"/>
        <v>-4.2020202020202024</v>
      </c>
      <c r="Z120" s="13">
        <f t="shared" si="22"/>
        <v>-4.2020202020202024</v>
      </c>
      <c r="AA120" s="13"/>
      <c r="AB120" s="13"/>
      <c r="AC120" s="13">
        <v>0</v>
      </c>
      <c r="AD120" s="13">
        <f>VLOOKUP(A:A,[1]TDSheet!$A:$AD,30,0)</f>
        <v>0</v>
      </c>
      <c r="AE120" s="13">
        <f>VLOOKUP(A:A,[1]TDSheet!$A:$AE,31,0)</f>
        <v>77.400000000000006</v>
      </c>
      <c r="AF120" s="13">
        <f>VLOOKUP(A:A,[1]TDSheet!$A:$AF,32,0)</f>
        <v>109.6</v>
      </c>
      <c r="AG120" s="13">
        <f>VLOOKUP(A:A,[1]TDSheet!$A:$AG,33,0)</f>
        <v>108.6</v>
      </c>
      <c r="AH120" s="13">
        <f>VLOOKUP(A:A,[3]TDSheet!$A:$D,4,0)</f>
        <v>67</v>
      </c>
      <c r="AI120" s="13" t="e">
        <f>VLOOKUP(A:A,[1]TDSheet!$A:$AI,35,0)</f>
        <v>#N/A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ht="11.45" customHeight="1" x14ac:dyDescent="0.2"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2024-03-22T12:27:22Z</dcterms:modified>
</cp:coreProperties>
</file>