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BEAB88F-FABC-4099-9358-570F7F0F9A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X466" i="2" s="1"/>
  <c r="X468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X453" i="2" s="1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W312" i="2"/>
  <c r="X312" i="2" s="1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4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X257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X221" i="2" s="1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X207" i="2" s="1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W163" i="2"/>
  <c r="X163" i="2" s="1"/>
  <c r="N163" i="2"/>
  <c r="W162" i="2"/>
  <c r="W165" i="2" s="1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197" i="2" l="1"/>
  <c r="E525" i="2"/>
  <c r="X380" i="2"/>
  <c r="X381" i="2" s="1"/>
  <c r="W381" i="2"/>
  <c r="W405" i="2"/>
  <c r="W517" i="2"/>
  <c r="V515" i="2"/>
  <c r="X41" i="2"/>
  <c r="X42" i="2" s="1"/>
  <c r="W42" i="2"/>
  <c r="W47" i="2"/>
  <c r="X61" i="2"/>
  <c r="W120" i="2"/>
  <c r="V518" i="2"/>
  <c r="X227" i="2"/>
  <c r="X411" i="2"/>
  <c r="V519" i="2"/>
  <c r="W281" i="2"/>
  <c r="X301" i="2"/>
  <c r="X303" i="2" s="1"/>
  <c r="X327" i="2"/>
  <c r="X328" i="2" s="1"/>
  <c r="W328" i="2"/>
  <c r="W353" i="2"/>
  <c r="X444" i="2"/>
  <c r="X445" i="2" s="1"/>
  <c r="W499" i="2"/>
  <c r="W87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X22" i="2"/>
  <c r="X23" i="2" s="1"/>
  <c r="W23" i="2"/>
  <c r="W24" i="2"/>
  <c r="W34" i="2"/>
  <c r="D525" i="2"/>
  <c r="W61" i="2"/>
  <c r="X65" i="2"/>
  <c r="X67" i="2"/>
  <c r="X89" i="2"/>
  <c r="W94" i="2"/>
  <c r="X107" i="2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X196" i="2"/>
  <c r="X86" i="2"/>
  <c r="W519" i="2"/>
  <c r="W515" i="2"/>
  <c r="X520" i="2" l="1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<sst xmlns="http://schemas.openxmlformats.org/spreadsheetml/2006/main" count="3426" uniqueCount="752">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</sst>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260" sqref="Z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 t="s">
        <v>751</v>
      </c>
      <c r="I5" s="360"/>
      <c r="J5" s="360"/>
      <c r="K5" s="360"/>
      <c r="L5" s="360"/>
      <c r="N5" s="27" t="s">
        <v>4</v>
      </c>
      <c r="O5" s="362">
        <v>45373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Пятница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0.45833333333333331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hidden="1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hidden="1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hidden="1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hidden="1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hidden="1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hidden="1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hidden="1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hidden="1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hidden="1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hidden="1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hidden="1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hidden="1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hidden="1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hidden="1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hidden="1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hidden="1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hidden="1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hidden="1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hidden="1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hidden="1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hidden="1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hidden="1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hidden="1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hidden="1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hidden="1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hidden="1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hidden="1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hidden="1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hidden="1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hidden="1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idden="1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hidden="1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hidden="1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hidden="1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idden="1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idden="1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hidden="1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hidden="1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hidden="1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hidden="1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hidden="1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hidden="1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hidden="1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hidden="1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hidden="1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idden="1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hidden="1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hidden="1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hidden="1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hidden="1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hidden="1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hidden="1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hidden="1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idden="1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hidden="1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hidden="1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1000</v>
      </c>
      <c r="W260" s="56">
        <f t="shared" ref="W260:W267" si="15">IFERROR(IF(V260="",0,CEILING((V260/$H260),1)*$H260),"")</f>
        <v>1006.1999999999999</v>
      </c>
      <c r="X260" s="42">
        <f>IFERROR(IF(W260=0,"",ROUNDUP(W260/H260,0)*0.02175),"")</f>
        <v>2.8057499999999997</v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128.2051282051282</v>
      </c>
      <c r="W268" s="44">
        <f>IFERROR(W260/H260,"0")+IFERROR(W261/H261,"0")+IFERROR(W262/H262,"0")+IFERROR(W263/H263,"0")+IFERROR(W264/H264,"0")+IFERROR(W265/H265,"0")+IFERROR(W266/H266,"0")+IFERROR(W267/H267,"0")</f>
        <v>129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2.8057499999999997</v>
      </c>
      <c r="Y268" s="68"/>
      <c r="Z268" s="68"/>
    </row>
    <row r="269" spans="1:53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1000</v>
      </c>
      <c r="W269" s="44">
        <f>IFERROR(SUM(W260:W267),"0")</f>
        <v>1006.1999999999999</v>
      </c>
      <c r="X269" s="43"/>
      <c r="Y269" s="68"/>
      <c r="Z269" s="68"/>
    </row>
    <row r="270" spans="1:53" ht="14.25" hidden="1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hidden="1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hidden="1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hidden="1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hidden="1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hidden="1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idden="1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hidden="1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hidden="1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hidden="1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hidden="1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idden="1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hidden="1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hidden="1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hidden="1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hidden="1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idden="1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hidden="1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hidden="1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hidden="1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hidden="1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hidden="1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hidden="1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idden="1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hidden="1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hidden="1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hidden="1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hidden="1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hidden="1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hidden="1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hidden="1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hidden="1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hidden="1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hidden="1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hidden="1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hidden="1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idden="1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hidden="1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hidden="1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hidden="1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hidden="1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1000</v>
      </c>
      <c r="W333" s="56">
        <f t="shared" ref="W333:W340" si="17">IFERROR(IF(V333="",0,CEILING((V333/$H333),1)*$H333),"")</f>
        <v>1005</v>
      </c>
      <c r="X333" s="42">
        <f>IFERROR(IF(W333=0,"",ROUNDUP(W333/H333,0)*0.02039),"")</f>
        <v>1.3661299999999998</v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hidden="1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hidden="1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66.666666666666671</v>
      </c>
      <c r="W341" s="44">
        <f>IFERROR(W333/H333,"0")+IFERROR(W334/H334,"0")+IFERROR(W335/H335,"0")+IFERROR(W336/H336,"0")+IFERROR(W337/H337,"0")+IFERROR(W338/H338,"0")+IFERROR(W339/H339,"0")+IFERROR(W340/H340,"0")</f>
        <v>67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1.3661299999999998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1000</v>
      </c>
      <c r="W342" s="44">
        <f>IFERROR(SUM(W333:W340),"0")</f>
        <v>1005</v>
      </c>
      <c r="X342" s="43"/>
      <c r="Y342" s="68"/>
      <c r="Z342" s="68"/>
    </row>
    <row r="343" spans="1:53" ht="14.25" hidden="1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1000</v>
      </c>
      <c r="W344" s="56">
        <f>IFERROR(IF(V344="",0,CEILING((V344/$H344),1)*$H344),"")</f>
        <v>1005</v>
      </c>
      <c r="X344" s="42">
        <f>IFERROR(IF(W344=0,"",ROUNDUP(W344/H344,0)*0.02175),"")</f>
        <v>1.4572499999999999</v>
      </c>
      <c r="Y344" s="69" t="s">
        <v>48</v>
      </c>
      <c r="Z344" s="70" t="s">
        <v>48</v>
      </c>
      <c r="AD344" s="71"/>
      <c r="BA344" s="263" t="s">
        <v>66</v>
      </c>
    </row>
    <row r="345" spans="1:53" ht="16.5" hidden="1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hidden="1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66.666666666666671</v>
      </c>
      <c r="W347" s="44">
        <f>IFERROR(W344/H344,"0")+IFERROR(W345/H345,"0")+IFERROR(W346/H346,"0")</f>
        <v>67</v>
      </c>
      <c r="X347" s="44">
        <f>IFERROR(IF(X344="",0,X344),"0")+IFERROR(IF(X345="",0,X345),"0")+IFERROR(IF(X346="",0,X346),"0")</f>
        <v>1.4572499999999999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1000</v>
      </c>
      <c r="W348" s="44">
        <f>IFERROR(SUM(W344:W346),"0")</f>
        <v>1005</v>
      </c>
      <c r="X348" s="43"/>
      <c r="Y348" s="68"/>
      <c r="Z348" s="68"/>
    </row>
    <row r="349" spans="1:53" ht="14.25" hidden="1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hidden="1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hidden="1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hidden="1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hidden="1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hidden="1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hidden="1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hidden="1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hidden="1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hidden="1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hidden="1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hidden="1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hidden="1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hidden="1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hidden="1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hidden="1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hidden="1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hidden="1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hidden="1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hidden="1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hidden="1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hidden="1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hidden="1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hidden="1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idden="1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hidden="1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hidden="1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hidden="1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hidden="1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hidden="1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hidden="1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hidden="1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hidden="1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hidden="1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hidden="1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hidden="1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hidden="1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hidden="1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hidden="1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hidden="1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hidden="1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hidden="1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hidden="1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hidden="1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hidden="1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hidden="1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hidden="1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hidden="1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hidden="1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hidden="1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hidden="1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hidden="1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hidden="1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hidden="1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hidden="1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hidden="1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hidden="1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hidden="1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idden="1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hidden="1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hidden="1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hidden="1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hidden="1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idden="1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hidden="1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hidden="1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hidden="1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hidden="1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idden="1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hidden="1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hidden="1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hidden="1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hidden="1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hidden="1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hidden="1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hidden="1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hidden="1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hidden="1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hidden="1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hidden="1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idden="1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hidden="1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hidden="1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hidden="1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hidden="1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hidden="1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hidden="1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hidden="1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hidden="1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hidden="1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idden="1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hidden="1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hidden="1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hidden="1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hidden="1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hidden="1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hidden="1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3000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3016.2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3135.5384615384619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3152.5020000000004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3285.5384615384619</v>
      </c>
      <c r="W518" s="44">
        <f>GrossWeightTotalR+PalletQtyTotalR*25</f>
        <v>3302.5020000000004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261.53846153846155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263</v>
      </c>
      <c r="X519" s="43"/>
      <c r="Y519" s="68"/>
      <c r="Z519" s="68"/>
    </row>
    <row r="520" spans="1:29" ht="14.25" hidden="1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5.62913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1006.1999999999999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2010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28,21"/>
        <filter val="261,54"/>
        <filter val="3 000,00"/>
        <filter val="3 135,54"/>
        <filter val="3 285,54"/>
        <filter val="6"/>
        <filter val="66,67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2024-03-20T11:15:13Z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