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568341-B565-49BD-A94D-F690F83715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50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71" i="1" s="1"/>
  <c r="X22" i="1"/>
  <c r="X23" i="1" s="1"/>
  <c r="W22" i="1"/>
  <c r="W24" i="1" s="1"/>
  <c r="N22" i="1"/>
  <c r="H10" i="1"/>
  <c r="A9" i="1"/>
  <c r="A10" i="1" s="1"/>
  <c r="D7" i="1"/>
  <c r="O6" i="1"/>
  <c r="N2" i="1"/>
  <c r="W32" i="1" l="1"/>
  <c r="W41" i="1"/>
  <c r="X46" i="1"/>
  <c r="W47" i="1"/>
  <c r="X56" i="1"/>
  <c r="X62" i="1"/>
  <c r="W63" i="1"/>
  <c r="X129" i="1"/>
  <c r="W134" i="1"/>
  <c r="X153" i="1"/>
  <c r="W154" i="1"/>
  <c r="X158" i="1"/>
  <c r="X165" i="1"/>
  <c r="W166" i="1"/>
  <c r="W189" i="1"/>
  <c r="W197" i="1"/>
  <c r="X204" i="1"/>
  <c r="W205" i="1"/>
  <c r="W242" i="1"/>
  <c r="V267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W153" i="1"/>
  <c r="W158" i="1"/>
  <c r="W165" i="1"/>
  <c r="W183" i="1"/>
  <c r="X182" i="1"/>
  <c r="X189" i="1"/>
  <c r="X196" i="1"/>
  <c r="W196" i="1"/>
  <c r="W204" i="1"/>
  <c r="W215" i="1"/>
  <c r="W266" i="1"/>
  <c r="V270" i="1"/>
  <c r="X272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W267" i="1" l="1"/>
  <c r="W271" i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<sst xmlns="http://schemas.openxmlformats.org/spreadsheetml/2006/main" count="979" uniqueCount="377">
  <si>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</si>
  <si>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</si>
  <si>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</si>
  <si>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</si>
  <si>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</si>
  <si>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</si>
  <si>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</si>
  <si>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</si>
  <si>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</si>
  <si>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</si>
  <si>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</si>
  <si>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</si>
  <si>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</si>
  <si>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</si>
  <si>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</si>
  <si>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</si>
  <si>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</si>
  <si>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</si>
  <si>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</si>
  <si>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</si>
  <si>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</si>
  <si>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</si>
  <si>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</si>
  <si>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</si>
  <si>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</si>
  <si>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</si>
  <si>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</si>
  <si>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</si>
  <si>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</si>
  <si>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</si>
  <si>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</si>
  <si>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</si>
  <si>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</si>
  <si>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</si>
  <si>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</si>
  <si>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</si>
  <si>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</si>
  <si>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</si>
  <si>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</si>
  <si>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</si>
  <si>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</si>
  <si>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</si>
  <si>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</si>
  <si>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</si>
  <si>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</si>
  <si>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</si>
  <si>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</si>
  <si>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</si>
  <si>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</si>
  <si>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</si>
  <si>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</si>
  <si>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</si>
  <si>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</si>
  <si>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</si>
  <si>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</si>
  <si>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</si>
  <si>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</si>
  <si>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</si>
  <si>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</si>
  <si>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</si>
  <si>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</si>
  <si>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</si>
  <si>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</si>
  <si>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</si>
  <si>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</si>
  <si>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</si>
  <si>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</si>
  <si>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</si>
  <si>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</si>
  <si>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</si>
  <si>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</si>
  <si>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</si>
  <si>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</si>
  <si>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</si>
  <si>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</si>
  <si>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</si>
  <si>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</si>
  <si>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</si>
  <si>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</si>
  <si>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</si>
  <si>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</si>
  <si>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</si>
  <si>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</si>
  <si>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</si>
  <si>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</si>
  <si>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</si>
  <si>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</si>
  <si>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</si>
  <si>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</si>
  <si>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</si>
  <si>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</si>
  <si>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</si>
  <si>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</si>
  <si>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</si>
  <si>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</si>
  <si>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</si>
  <si>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</si>
  <si>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</si>
  <si>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</si>
  <si>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</si>
  <si>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</si>
  <si>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</si>
  <si>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</si>
  <si>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</si>
  <si>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</si>
  <si>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</si>
  <si>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</si>
  <si>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</si>
  <si>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</si>
  <si>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</si>
  <si>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</si>
  <si>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</si>
  <si>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</si>
  <si>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</si>
  <si>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</si>
  <si>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</si>
  <si>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</si>
  <si>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</si>
  <si>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</si>
  <si>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</si>
  <si>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</si>
  <si>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</si>
  <si>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</si>
  <si>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</si>
  <si>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</si>
  <si>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</si>
  <si>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</si>
  <si>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</si>
  <si>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</si>
  <si>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</si>
  <si>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</si>
  <si>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</si>
  <si>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</si>
  <si>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</si>
  <si>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</si>
  <si>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</si>
  <si>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</si>
  <si>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</si>
  <si>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</si>
  <si>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</si>
  <si>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</si>
  <si>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</si>
  <si>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</si>
  <si>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</si>
  <si>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</si>
  <si>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</si>
  <si>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</si>
  <si>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</si>
  <si>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</si>
  <si>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</si>
  <si>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</si>
  <si>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</si>
  <si>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</si>
  <si>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</si>
  <si>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</si>
  <si>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</si>
  <si>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</si>
  <si>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</si>
  <si>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</si>
  <si>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</si>
  <si>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</si>
  <si>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</si>
  <si>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</si>
  <si>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</si>
  <si>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</si>
  <si>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</si>
  <si>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</si>
  <si>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</si>
  <si>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</si>
  <si>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</si>
  <si>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</si>
  <si>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</si>
  <si>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</si>
  <si>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</si>
  <si>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</si>
  <si>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</si>
  <si>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</si>
  <si>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</si>
  <si>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</si>
  <si>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</si>
  <si>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</si>
  <si>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</si>
  <si>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</si>
  <si>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</si>
  <si>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</si>
  <si>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</si>
  <si>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</si>
  <si>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</si>
  <si>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</si>
  <si>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</si>
  <si>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</si>
  <si>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</si>
  <si>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</si>
  <si>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</si>
  <si>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</si>
  <si>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</si>
  <si>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</si>
  <si>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</si>
  <si>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</si>
  <si>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</si>
  <si>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</si>
  <si>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</si>
  <si>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</si>
  <si>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</si>
  <si>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</si>
  <si>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</si>
  <si>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</si>
  <si>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</si>
  <si>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</si>
  <si>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</si>
  <si>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</si>
  <si>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</si>
  <si>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</si>
  <si>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</si>
  <si>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</si>
  <si>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</si>
  <si>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</si>
  <si>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</si>
  <si>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</si>
  <si>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</si>
  <si>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</si>
  <si>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</si>
  <si>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</si>
  <si>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</si>
  <si>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</si>
  <si>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</si>
  <si>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</si>
  <si>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</si>
  <si>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</si>
  <si>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</si>
  <si>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</si>
  <si>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</si>
  <si>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</si>
  <si>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</si>
  <si>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</si>
  <si>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</si>
  <si>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</si>
  <si>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</si>
  <si>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</si>
  <si>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</si>
  <si>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</si>
  <si>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</si>
  <si>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</si>
  <si>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</si>
  <si>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</si>
  <si>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</si>
  <si>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</si>
  <si>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</si>
  <si>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</si>
  <si>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</si>
  <si>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</si>
  <si>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</si>
  <si>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</si>
  <si>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</si>
  <si>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</si>
  <si>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</si>
  <si>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</si>
  <si>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</si>
  <si>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</si>
  <si>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</si>
  <si>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</si>
  <si>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</si>
  <si>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</si>
  <si>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</si>
  <si>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</si>
  <si>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</si>
  <si>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</si>
  <si>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</si>
  <si>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</si>
  <si>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</si>
  <si>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</si>
  <si>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</si>
  <si>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</si>
  <si>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</si>
  <si>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</si>
  <si>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</si>
  <si>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</si>
  <si>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</si>
  <si>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</si>
  <si>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</si>
  <si>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</si>
  <si>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</si>
  <si>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</si>
  <si>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</si>
  <si>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</si>
  <si>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</si>
  <si>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</si>
  <si>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</si>
  <si>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</si>
  <si>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</si>
  <si>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</si>
  <si>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</si>
  <si>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</si>
  <si>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</si>
  <si>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</si>
  <si>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</si>
  <si>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</si>
  <si>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</si>
  <si>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</si>
  <si>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</si>
  <si>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</si>
  <si>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</si>
  <si>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</si>
  <si>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</si>
  <si>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</si>
  <si>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</si>
  <si>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</si>
  <si>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</si>
  <si>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</si>
  <si>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</si>
  <si>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</si>
  <si>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</si>
  <si>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</si>
  <si>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</si>
  <si>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</si>
  <si>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</si>
  <si>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</si>
  <si>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</si>
  <si>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</si>
  <si>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</si>
  <si>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</si>
  <si>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</si>
  <si>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</si>
  <si>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</si>
  <si>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</si>
  <si>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</si>
  <si>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</si>
  <si>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</si>
  <si>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</si>
  <si>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</si>
  <si>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</si>
  <si>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</si>
  <si>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</si>
  <si>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</si>
  <si>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</si>
  <si>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</si>
  <si>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</si>
  <si>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</si>
  <si>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</si>
  <si>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</si>
  <si>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</si>
  <si>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</si>
  <si>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</si>
  <si>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</si>
  <si>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</si>
  <si>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</si>
  <si>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</si>
  <si>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</si>
  <si>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</si>
  <si>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</si>
  <si>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</si>
  <si>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</si>
  <si>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</si>
  <si>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</si>
  <si>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</si>
  <si>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</si>
  <si>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</si>
  <si>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</si>
  <si>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</si>
  <si>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</si>
  <si>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</si>
  <si>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</si>
  <si>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</si>
  <si>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</si>
  <si>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</si>
  <si>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</si>
  <si>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</si>
  <si>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</si>
  <si>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</si>
  <si>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</si>
  <si>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</si>
  <si>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</si>
  <si>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</si>
  <si>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</si>
  <si>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</si>
  <si>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</si>
  <si>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24 европалета,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</si>
</sst>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45376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0.375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115</v>
      </c>
      <c r="W30" s="166">
        <f>IFERROR(IF(V30="","",V30),"")</f>
        <v>115</v>
      </c>
      <c r="X30" s="37">
        <f>IFERROR(IF(V30="","",V30*0.00936),"")</f>
        <v>1.0764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115</v>
      </c>
      <c r="W32" s="167">
        <f>IFERROR(SUM(W28:W31),"0")</f>
        <v>115</v>
      </c>
      <c r="X32" s="167">
        <f>IFERROR(IF(X28="",0,X28),"0")+IFERROR(IF(X29="",0,X29),"0")+IFERROR(IF(X30="",0,X30),"0")+IFERROR(IF(X31="",0,X31),"0")</f>
        <v>1.0764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172.5</v>
      </c>
      <c r="W33" s="167">
        <f>IFERROR(SUMPRODUCT(W28:W31*H28:H31),"0")</f>
        <v>172.5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0</v>
      </c>
      <c r="W39" s="166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0</v>
      </c>
      <c r="W40" s="167">
        <f>IFERROR(SUM(W36:W39),"0")</f>
        <v>0</v>
      </c>
      <c r="X40" s="167">
        <f>IFERROR(IF(X36="",0,X36),"0")+IFERROR(IF(X37="",0,X37),"0")+IFERROR(IF(X38="",0,X38),"0")+IFERROR(IF(X39="",0,X39),"0")</f>
        <v>0</v>
      </c>
      <c r="Y40" s="168"/>
      <c r="Z40" s="168"/>
    </row>
    <row r="41" spans="1:53" hidden="1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0</v>
      </c>
      <c r="W41" s="167">
        <f>IFERROR(SUMPRODUCT(W36:W39*H36:H39),"0")</f>
        <v>0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0</v>
      </c>
      <c r="W55" s="166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0</v>
      </c>
      <c r="W56" s="167">
        <f>IFERROR(SUM(W50:W55),"0")</f>
        <v>0</v>
      </c>
      <c r="X56" s="167">
        <f>IFERROR(IF(X50="",0,X50),"0")+IFERROR(IF(X51="",0,X51),"0")+IFERROR(IF(X52="",0,X52),"0")+IFERROR(IF(X53="",0,X53),"0")+IFERROR(IF(X54="",0,X54),"0")+IFERROR(IF(X55="",0,X55),"0")</f>
        <v>0</v>
      </c>
      <c r="Y56" s="168"/>
      <c r="Z56" s="168"/>
    </row>
    <row r="57" spans="1:53" hidden="1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0</v>
      </c>
      <c r="W57" s="167">
        <f>IFERROR(SUMPRODUCT(W50:W55*H50:H55),"0")</f>
        <v>0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334</v>
      </c>
      <c r="W61" s="166">
        <f>IFERROR(IF(V61="","",V61),"")</f>
        <v>334</v>
      </c>
      <c r="X61" s="37">
        <f>IFERROR(IF(V61="","",V61*0.00866),"")</f>
        <v>2.8924399999999997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334</v>
      </c>
      <c r="W62" s="167">
        <f>IFERROR(SUM(W60:W61),"0")</f>
        <v>334</v>
      </c>
      <c r="X62" s="167">
        <f>IFERROR(IF(X60="",0,X60),"0")+IFERROR(IF(X61="",0,X61),"0")</f>
        <v>2.8924399999999997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1670</v>
      </c>
      <c r="W63" s="167">
        <f>IFERROR(SUMPRODUCT(W60:W61*H60:H61),"0")</f>
        <v>1670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hidden="1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0</v>
      </c>
      <c r="W73" s="167">
        <f>IFERROR(SUM(W71:W72),"0")</f>
        <v>0</v>
      </c>
      <c r="X73" s="167">
        <f>IFERROR(IF(X71="",0,X71),"0")+IFERROR(IF(X72="",0,X72),"0")</f>
        <v>0</v>
      </c>
      <c r="Y73" s="168"/>
      <c r="Z73" s="168"/>
    </row>
    <row r="74" spans="1:53" hidden="1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0</v>
      </c>
      <c r="W74" s="167">
        <f>IFERROR(SUMPRODUCT(W71:W72*H71:H72),"0")</f>
        <v>0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0</v>
      </c>
      <c r="W78" s="166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39</v>
      </c>
      <c r="W79" s="166">
        <f t="shared" si="2"/>
        <v>39</v>
      </c>
      <c r="X79" s="37">
        <f t="shared" si="3"/>
        <v>0.69732000000000005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112</v>
      </c>
      <c r="W82" s="166">
        <f t="shared" si="2"/>
        <v>112</v>
      </c>
      <c r="X82" s="37">
        <f t="shared" si="3"/>
        <v>2.0025599999999999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151</v>
      </c>
      <c r="W83" s="167">
        <f>IFERROR(SUM(W77:W82),"0")</f>
        <v>151</v>
      </c>
      <c r="X83" s="167">
        <f>IFERROR(IF(X77="",0,X77),"0")+IFERROR(IF(X78="",0,X78),"0")+IFERROR(IF(X79="",0,X79),"0")+IFERROR(IF(X80="",0,X80),"0")+IFERROR(IF(X81="",0,X81),"0")+IFERROR(IF(X82="",0,X82),"0")</f>
        <v>2.6998799999999998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543.6</v>
      </c>
      <c r="W84" s="167">
        <f>IFERROR(SUMPRODUCT(W77:W82*H77:H82),"0")</f>
        <v>543.6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hidden="1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hidden="1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5</v>
      </c>
      <c r="W94" s="166">
        <f>IFERROR(IF(V94="","",V94),"")</f>
        <v>5</v>
      </c>
      <c r="X94" s="37">
        <f>IFERROR(IF(V94="","",V94*0.0155),"")</f>
        <v>7.7499999999999999E-2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6</v>
      </c>
      <c r="W95" s="166">
        <f>IFERROR(IF(V95="","",V95),"")</f>
        <v>6</v>
      </c>
      <c r="X95" s="37">
        <f>IFERROR(IF(V95="","",V95*0.0155),"")</f>
        <v>9.2999999999999999E-2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19</v>
      </c>
      <c r="W96" s="166">
        <f>IFERROR(IF(V96="","",V96),"")</f>
        <v>19</v>
      </c>
      <c r="X96" s="37">
        <f>IFERROR(IF(V96="","",V96*0.0155),"")</f>
        <v>0.29449999999999998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150</v>
      </c>
      <c r="W97" s="166">
        <f>IFERROR(IF(V97="","",V97),"")</f>
        <v>150</v>
      </c>
      <c r="X97" s="37">
        <f>IFERROR(IF(V97="","",V97*0.0155),"")</f>
        <v>2.3250000000000002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180</v>
      </c>
      <c r="W99" s="167">
        <f>IFERROR(SUM(W94:W98),"0")</f>
        <v>180</v>
      </c>
      <c r="X99" s="167">
        <f>IFERROR(IF(X94="",0,X94),"0")+IFERROR(IF(X95="",0,X95),"0")+IFERROR(IF(X96="",0,X96),"0")+IFERROR(IF(X97="",0,X97),"0")+IFERROR(IF(X98="",0,X98),"0")</f>
        <v>2.79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1288.32</v>
      </c>
      <c r="W100" s="167">
        <f>IFERROR(SUMPRODUCT(W94:W98*H94:H98),"0")</f>
        <v>1288.32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hidden="1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0</v>
      </c>
      <c r="W103" s="166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9</v>
      </c>
      <c r="W104" s="166">
        <f>IFERROR(IF(V104="","",V104),"")</f>
        <v>9</v>
      </c>
      <c r="X104" s="37">
        <f>IFERROR(IF(V104="","",V104*0.01788),"")</f>
        <v>0.16092000000000001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9</v>
      </c>
      <c r="W105" s="167">
        <f>IFERROR(SUM(W103:W104),"0")</f>
        <v>9</v>
      </c>
      <c r="X105" s="167">
        <f>IFERROR(IF(X103="",0,X103),"0")+IFERROR(IF(X104="",0,X104),"0")</f>
        <v>0.16092000000000001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27</v>
      </c>
      <c r="W106" s="167">
        <f>IFERROR(SUMPRODUCT(W103:W104*H103:H104),"0")</f>
        <v>27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124</v>
      </c>
      <c r="W109" s="166">
        <f>IFERROR(IF(V109="","",V109),"")</f>
        <v>124</v>
      </c>
      <c r="X109" s="37">
        <f>IFERROR(IF(V109="","",V109*0.01788),"")</f>
        <v>2.21712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124</v>
      </c>
      <c r="W110" s="167">
        <f>IFERROR(SUM(W109:W109),"0")</f>
        <v>124</v>
      </c>
      <c r="X110" s="167">
        <f>IFERROR(IF(X109="",0,X109),"0")</f>
        <v>2.21712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372</v>
      </c>
      <c r="W111" s="167">
        <f>IFERROR(SUMPRODUCT(W109:W109*H109:H109),"0")</f>
        <v>372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hidden="1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0</v>
      </c>
      <c r="W116" s="166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hidden="1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0</v>
      </c>
      <c r="W117" s="166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hidden="1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0</v>
      </c>
      <c r="W118" s="167">
        <f>IFERROR(SUM(W114:W117),"0")</f>
        <v>0</v>
      </c>
      <c r="X118" s="167">
        <f>IFERROR(IF(X114="",0,X114),"0")+IFERROR(IF(X115="",0,X115),"0")+IFERROR(IF(X116="",0,X116),"0")+IFERROR(IF(X117="",0,X117),"0")</f>
        <v>0</v>
      </c>
      <c r="Y118" s="168"/>
      <c r="Z118" s="168"/>
    </row>
    <row r="119" spans="1:53" hidden="1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0</v>
      </c>
      <c r="W119" s="167">
        <f>IFERROR(SUMPRODUCT(W114:W117*H114:H117),"0")</f>
        <v>0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hidden="1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hidden="1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hidden="1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500</v>
      </c>
      <c r="W151" s="166">
        <f>IFERROR(IF(V151="","",V151),"")</f>
        <v>500</v>
      </c>
      <c r="X151" s="37">
        <f>IFERROR(IF(V151="","",V151*0.00866),"")</f>
        <v>4.33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500</v>
      </c>
      <c r="W153" s="167">
        <f>IFERROR(SUM(W149:W152),"0")</f>
        <v>500</v>
      </c>
      <c r="X153" s="167">
        <f>IFERROR(IF(X149="",0,X149),"0")+IFERROR(IF(X150="",0,X150),"0")+IFERROR(IF(X151="",0,X151),"0")+IFERROR(IF(X152="",0,X152),"0")</f>
        <v>4.33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2500</v>
      </c>
      <c r="W154" s="167">
        <f>IFERROR(SUMPRODUCT(W149:W152*H149:H152),"0")</f>
        <v>2500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76</v>
      </c>
      <c r="W163" s="166">
        <f>IFERROR(IF(V163="","",V163),"")</f>
        <v>76</v>
      </c>
      <c r="X163" s="37">
        <f>IFERROR(IF(V163="","",V163*0.01788),"")</f>
        <v>1.3588800000000001</v>
      </c>
      <c r="Y163" s="57"/>
      <c r="Z163" s="58"/>
      <c r="AD163" s="62"/>
      <c r="BA163" s="118" t="s">
        <v>74</v>
      </c>
    </row>
    <row r="164" spans="1:53" ht="27" hidden="1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76</v>
      </c>
      <c r="W165" s="167">
        <f>IFERROR(SUM(W163:W164),"0")</f>
        <v>76</v>
      </c>
      <c r="X165" s="167">
        <f>IFERROR(IF(X163="",0,X163),"0")+IFERROR(IF(X164="",0,X164),"0")</f>
        <v>1.3588800000000001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228</v>
      </c>
      <c r="W166" s="167">
        <f>IFERROR(SUMPRODUCT(W163:W164*H163:H164),"0")</f>
        <v>228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62</v>
      </c>
      <c r="W181" s="166">
        <f>IFERROR(IF(V181="","",V181),"")</f>
        <v>62</v>
      </c>
      <c r="X181" s="37">
        <f>IFERROR(IF(V181="","",V181*0.01788),"")</f>
        <v>1.10856</v>
      </c>
      <c r="Y181" s="57"/>
      <c r="Z181" s="58"/>
      <c r="AD181" s="62"/>
      <c r="BA181" s="124" t="s">
        <v>74</v>
      </c>
    </row>
    <row r="182" spans="1:53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62</v>
      </c>
      <c r="W182" s="167">
        <f>IFERROR(SUM(W179:W181),"0")</f>
        <v>62</v>
      </c>
      <c r="X182" s="167">
        <f>IFERROR(IF(X179="",0,X179),"0")+IFERROR(IF(X180="",0,X180),"0")+IFERROR(IF(X181="",0,X181),"0")</f>
        <v>1.10856</v>
      </c>
      <c r="Y182" s="168"/>
      <c r="Z182" s="168"/>
    </row>
    <row r="183" spans="1:53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186</v>
      </c>
      <c r="W183" s="167">
        <f>IFERROR(SUMPRODUCT(W179:W181*H179:H181),"0")</f>
        <v>186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hidden="1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idden="1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hidden="1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hidden="1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hidden="1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hidden="1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hidden="1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152</v>
      </c>
      <c r="W226" s="166">
        <f>IFERROR(IF(V226="","",V226),"")</f>
        <v>152</v>
      </c>
      <c r="X226" s="37">
        <f>IFERROR(IF(V226="","",V226*0.0155),"")</f>
        <v>2.3559999999999999</v>
      </c>
      <c r="Y226" s="57"/>
      <c r="Z226" s="58"/>
      <c r="AD226" s="62"/>
      <c r="BA226" s="138" t="s">
        <v>1</v>
      </c>
    </row>
    <row r="227" spans="1:53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152</v>
      </c>
      <c r="W227" s="167">
        <f>IFERROR(SUM(W226:W226),"0")</f>
        <v>152</v>
      </c>
      <c r="X227" s="167">
        <f>IFERROR(IF(X226="",0,X226),"0")</f>
        <v>2.3559999999999999</v>
      </c>
      <c r="Y227" s="168"/>
      <c r="Z227" s="168"/>
    </row>
    <row r="228" spans="1:53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760</v>
      </c>
      <c r="W228" s="167">
        <f>IFERROR(SUMPRODUCT(W226:W226*H226:H226),"0")</f>
        <v>760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142</v>
      </c>
      <c r="W237" s="166">
        <f>IFERROR(IF(V237="","",V237),"")</f>
        <v>142</v>
      </c>
      <c r="X237" s="37">
        <f>IFERROR(IF(V237="","",V237*0.00502),"")</f>
        <v>0.71284000000000003</v>
      </c>
      <c r="Y237" s="57"/>
      <c r="Z237" s="58"/>
      <c r="AD237" s="62"/>
      <c r="BA237" s="140" t="s">
        <v>74</v>
      </c>
    </row>
    <row r="238" spans="1:53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142</v>
      </c>
      <c r="W238" s="167">
        <f>IFERROR(SUM(W237:W237),"0")</f>
        <v>142</v>
      </c>
      <c r="X238" s="167">
        <f>IFERROR(IF(X237="",0,X237),"0")</f>
        <v>0.71284000000000003</v>
      </c>
      <c r="Y238" s="168"/>
      <c r="Z238" s="1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255.6</v>
      </c>
      <c r="W239" s="167">
        <f>IFERROR(SUMPRODUCT(W237:W237*H237:H237),"0")</f>
        <v>255.6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75</v>
      </c>
      <c r="W241" s="166">
        <f>IFERROR(IF(V241="","",V241),"")</f>
        <v>75</v>
      </c>
      <c r="X241" s="37">
        <f>IFERROR(IF(V241="","",V241*0.0155),"")</f>
        <v>1.1625000000000001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75</v>
      </c>
      <c r="W242" s="167">
        <f>IFERROR(SUM(W241:W241),"0")</f>
        <v>75</v>
      </c>
      <c r="X242" s="167">
        <f>IFERROR(IF(X241="",0,X241),"0")</f>
        <v>1.1625000000000001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450</v>
      </c>
      <c r="W243" s="167">
        <f>IFERROR(SUMPRODUCT(W241:W241*H241:H241),"0")</f>
        <v>450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35</v>
      </c>
      <c r="W245" s="166">
        <f>IFERROR(IF(V245="","",V245),"")</f>
        <v>35</v>
      </c>
      <c r="X245" s="37">
        <f>IFERROR(IF(V245="","",V245*0.00936),"")</f>
        <v>0.3276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315</v>
      </c>
      <c r="W247" s="166">
        <f>IFERROR(IF(V247="","",V247),"")</f>
        <v>315</v>
      </c>
      <c r="X247" s="37">
        <f>IFERROR(IF(V247="","",V247*0.0155),"")</f>
        <v>4.8825000000000003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350</v>
      </c>
      <c r="W249" s="167">
        <f>IFERROR(SUM(W245:W248),"0")</f>
        <v>350</v>
      </c>
      <c r="X249" s="167">
        <f>IFERROR(IF(X245="",0,X245),"0")+IFERROR(IF(X246="",0,X246),"0")+IFERROR(IF(X247="",0,X247),"0")+IFERROR(IF(X248="",0,X248),"0")</f>
        <v>5.2101000000000006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1669.5</v>
      </c>
      <c r="W250" s="167">
        <f>IFERROR(SUMPRODUCT(W245:W248*H245:H248),"0")</f>
        <v>1669.5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hidden="1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5</v>
      </c>
      <c r="W253" s="166">
        <f t="shared" si="4"/>
        <v>5</v>
      </c>
      <c r="X253" s="37">
        <f>IFERROR(IF(V253="","",V253*0.00936),"")</f>
        <v>4.6800000000000001E-2</v>
      </c>
      <c r="Y253" s="57"/>
      <c r="Z253" s="58"/>
      <c r="AD253" s="62"/>
      <c r="BA253" s="147" t="s">
        <v>74</v>
      </c>
    </row>
    <row r="254" spans="1:53" ht="27" hidden="1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hidden="1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hidden="1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28</v>
      </c>
      <c r="W258" s="166">
        <f t="shared" si="4"/>
        <v>28</v>
      </c>
      <c r="X258" s="37">
        <f>IFERROR(IF(V258="","",V258*0.00936),"")</f>
        <v>0.26207999999999998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132</v>
      </c>
      <c r="W259" s="166">
        <f t="shared" si="4"/>
        <v>132</v>
      </c>
      <c r="X259" s="37">
        <f>IFERROR(IF(V259="","",V259*0.0155),"")</f>
        <v>2.0459999999999998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7</v>
      </c>
      <c r="W261" s="166">
        <f t="shared" si="4"/>
        <v>7</v>
      </c>
      <c r="X261" s="37">
        <f>IFERROR(IF(V261="","",V261*0.00936),"")</f>
        <v>6.5519999999999995E-2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172</v>
      </c>
      <c r="W265" s="167">
        <f>IFERROR(SUM(W252:W264),"0")</f>
        <v>172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2.4203999999999994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869.1</v>
      </c>
      <c r="W266" s="167">
        <f>IFERROR(SUMPRODUCT(W252:W264*H252:H264),"0")</f>
        <v>869.1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10991.62</v>
      </c>
      <c r="W267" s="167">
        <f>IFERROR(W24+W33+W41+W47+W57+W63+W68+W74+W84+W91+W100+W106+W111+W119+W124+W130+W135+W141+W146+W154+W159+W166+W171+W176+W183+W190+W197+W205+W210+W216+W222+W228+W233+W239+W243+W250+W266,"0")</f>
        <v>10991.62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11766.614599999999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11766.614599999999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25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25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12391.614599999999</v>
      </c>
      <c r="W270" s="167">
        <f>GrossWeightTotalR+PalletQtyTotalR*25</f>
        <v>12391.614599999999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2442</v>
      </c>
      <c r="W271" s="167">
        <f>IFERROR(W23+W32+W40+W46+W56+W62+W67+W73+W83+W90+W99+W105+W110+W118+W123+W129+W134+W140+W145+W153+W158+W165+W170+W175+W182+W189+W196+W204+W209+W215+W221+W227+W232+W238+W242+W249+W265,"0")</f>
        <v>2442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30.496040000000004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172.5</v>
      </c>
      <c r="D277" s="47">
        <f>IFERROR(V36*H36,"0")+IFERROR(V37*H37,"0")+IFERROR(V38*H38,"0")+IFERROR(V39*H39,"0")</f>
        <v>0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0</v>
      </c>
      <c r="G277" s="47">
        <f>IFERROR(V60*H60,"0")+IFERROR(V61*H61,"0")</f>
        <v>1670</v>
      </c>
      <c r="H277" s="47">
        <f>IFERROR(V66*H66,"0")</f>
        <v>0</v>
      </c>
      <c r="I277" s="47">
        <f>IFERROR(V71*H71,"0")+IFERROR(V72*H72,"0")</f>
        <v>0</v>
      </c>
      <c r="J277" s="47">
        <f>IFERROR(V77*H77,"0")+IFERROR(V78*H78,"0")+IFERROR(V79*H79,"0")+IFERROR(V80*H80,"0")+IFERROR(V81*H81,"0")+IFERROR(V82*H82,"0")</f>
        <v>543.6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1288.32</v>
      </c>
      <c r="M277" s="47">
        <f>IFERROR(V103*H103,"0")+IFERROR(V104*H104,"0")</f>
        <v>27</v>
      </c>
      <c r="N277" s="47">
        <f>IFERROR(V109*H109,"0")</f>
        <v>372</v>
      </c>
      <c r="O277" s="47">
        <f>IFERROR(V114*H114,"0")+IFERROR(V115*H115,"0")+IFERROR(V116*H116,"0")+IFERROR(V117*H117,"0")</f>
        <v>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2500</v>
      </c>
      <c r="V277" s="47">
        <f>IFERROR(V163*H163,"0")+IFERROR(V164*H164,"0")</f>
        <v>228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186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760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3244.2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6218.32</v>
      </c>
      <c r="B280" s="61">
        <f>SUMPRODUCT(--(BA:BA="ПГП"),--(U:U="кор"),H:H,W:W)+SUMPRODUCT(--(BA:BA="ПГП"),--(U:U="кг"),W:W)</f>
        <v>4773.2999999999993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88,32"/>
        <filter val="1 669,50"/>
        <filter val="1 670,00"/>
        <filter val="10 991,62"/>
        <filter val="11 766,61"/>
        <filter val="112,00"/>
        <filter val="115,00"/>
        <filter val="12 391,61"/>
        <filter val="124,00"/>
        <filter val="132,00"/>
        <filter val="142,00"/>
        <filter val="150,00"/>
        <filter val="151,00"/>
        <filter val="152,00"/>
        <filter val="172,00"/>
        <filter val="172,50"/>
        <filter val="180,00"/>
        <filter val="186,00"/>
        <filter val="19,00"/>
        <filter val="2 442,00"/>
        <filter val="2 500,00"/>
        <filter val="228,00"/>
        <filter val="25"/>
        <filter val="255,60"/>
        <filter val="27,00"/>
        <filter val="28,00"/>
        <filter val="315,00"/>
        <filter val="334,00"/>
        <filter val="35,00"/>
        <filter val="350,00"/>
        <filter val="372,00"/>
        <filter val="39,00"/>
        <filter val="450,00"/>
        <filter val="5,00"/>
        <filter val="500,00"/>
        <filter val="543,60"/>
        <filter val="6,00"/>
        <filter val="62,00"/>
        <filter val="7,00"/>
        <filter val="75,00"/>
        <filter val="76,00"/>
        <filter val="760,00"/>
        <filter val="869,10"/>
        <filter val="9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