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0,03,24 ПОКОМ КИ филиалы\"/>
    </mc:Choice>
  </mc:AlternateContent>
  <xr:revisionPtr revIDLastSave="0" documentId="13_ncr:1_{85C02ABD-DC11-49A5-BF5D-6E2612CEA19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Sheet!$A$3:$AB$106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104" i="1" l="1"/>
  <c r="AB109" i="1" l="1"/>
  <c r="AB108" i="1"/>
  <c r="AB107" i="1" l="1"/>
  <c r="AB7" i="1" l="1"/>
  <c r="AB11" i="1"/>
  <c r="AB13" i="1"/>
  <c r="AB14" i="1"/>
  <c r="AB15" i="1"/>
  <c r="AB16" i="1"/>
  <c r="AB17" i="1"/>
  <c r="AB18" i="1"/>
  <c r="AB20" i="1"/>
  <c r="AB21" i="1"/>
  <c r="AB22" i="1"/>
  <c r="AB26" i="1"/>
  <c r="AB36" i="1"/>
  <c r="AB37" i="1"/>
  <c r="AB41" i="1"/>
  <c r="AB44" i="1"/>
  <c r="AB49" i="1"/>
  <c r="AB50" i="1"/>
  <c r="AB52" i="1"/>
  <c r="AB53" i="1"/>
  <c r="AB54" i="1"/>
  <c r="AB60" i="1"/>
  <c r="AB61" i="1"/>
  <c r="AB62" i="1"/>
  <c r="AB67" i="1"/>
  <c r="AB69" i="1"/>
  <c r="AB70" i="1"/>
  <c r="AB71" i="1"/>
  <c r="AB72" i="1"/>
  <c r="AB74" i="1"/>
  <c r="AB75" i="1"/>
  <c r="AB77" i="1"/>
  <c r="AB79" i="1"/>
  <c r="AB82" i="1"/>
  <c r="AB83" i="1"/>
  <c r="AB87" i="1"/>
  <c r="AB88" i="1"/>
  <c r="AB89" i="1"/>
  <c r="AB90" i="1"/>
  <c r="AB91" i="1"/>
  <c r="AB92" i="1"/>
  <c r="AB93" i="1"/>
  <c r="AB94" i="1"/>
  <c r="AB95" i="1"/>
  <c r="AB96" i="1"/>
  <c r="AB98" i="1"/>
  <c r="AB100" i="1"/>
  <c r="AB101" i="1"/>
  <c r="AB102" i="1"/>
  <c r="AB103" i="1"/>
  <c r="AB105" i="1"/>
  <c r="AB106" i="1"/>
  <c r="L7" i="1"/>
  <c r="O7" i="1" s="1"/>
  <c r="L8" i="1"/>
  <c r="O8" i="1" s="1"/>
  <c r="L9" i="1"/>
  <c r="O9" i="1" s="1"/>
  <c r="L10" i="1"/>
  <c r="O10" i="1" s="1"/>
  <c r="AB10" i="1" s="1"/>
  <c r="L11" i="1"/>
  <c r="O11" i="1" s="1"/>
  <c r="L12" i="1"/>
  <c r="O12" i="1" s="1"/>
  <c r="AB12" i="1" s="1"/>
  <c r="L13" i="1"/>
  <c r="O13" i="1" s="1"/>
  <c r="L14" i="1"/>
  <c r="O14" i="1" s="1"/>
  <c r="L15" i="1"/>
  <c r="O15" i="1" s="1"/>
  <c r="L16" i="1"/>
  <c r="O16" i="1" s="1"/>
  <c r="L17" i="1"/>
  <c r="O17" i="1" s="1"/>
  <c r="L18" i="1"/>
  <c r="O18" i="1" s="1"/>
  <c r="L19" i="1"/>
  <c r="O19" i="1" s="1"/>
  <c r="AB19" i="1" s="1"/>
  <c r="L20" i="1"/>
  <c r="O20" i="1" s="1"/>
  <c r="L21" i="1"/>
  <c r="O21" i="1" s="1"/>
  <c r="L22" i="1"/>
  <c r="O22" i="1" s="1"/>
  <c r="L23" i="1"/>
  <c r="O23" i="1" s="1"/>
  <c r="AB23" i="1" s="1"/>
  <c r="L24" i="1"/>
  <c r="O24" i="1" s="1"/>
  <c r="AB24" i="1" s="1"/>
  <c r="L25" i="1"/>
  <c r="O25" i="1" s="1"/>
  <c r="AB25" i="1" s="1"/>
  <c r="L26" i="1"/>
  <c r="O26" i="1" s="1"/>
  <c r="L27" i="1"/>
  <c r="O27" i="1" s="1"/>
  <c r="AB27" i="1" s="1"/>
  <c r="L28" i="1"/>
  <c r="O28" i="1" s="1"/>
  <c r="AB28" i="1" s="1"/>
  <c r="L29" i="1"/>
  <c r="O29" i="1" s="1"/>
  <c r="AB29" i="1" s="1"/>
  <c r="L30" i="1"/>
  <c r="O30" i="1" s="1"/>
  <c r="AB30" i="1" s="1"/>
  <c r="L31" i="1"/>
  <c r="O31" i="1" s="1"/>
  <c r="AB31" i="1" s="1"/>
  <c r="L32" i="1"/>
  <c r="O32" i="1" s="1"/>
  <c r="AB32" i="1" s="1"/>
  <c r="L33" i="1"/>
  <c r="O33" i="1" s="1"/>
  <c r="AB33" i="1" s="1"/>
  <c r="L34" i="1"/>
  <c r="O34" i="1" s="1"/>
  <c r="AB34" i="1" s="1"/>
  <c r="L35" i="1"/>
  <c r="O35" i="1" s="1"/>
  <c r="AB35" i="1" s="1"/>
  <c r="L36" i="1"/>
  <c r="O36" i="1" s="1"/>
  <c r="L37" i="1"/>
  <c r="O37" i="1" s="1"/>
  <c r="L38" i="1"/>
  <c r="O38" i="1" s="1"/>
  <c r="L39" i="1"/>
  <c r="O39" i="1" s="1"/>
  <c r="L40" i="1"/>
  <c r="O40" i="1" s="1"/>
  <c r="L41" i="1"/>
  <c r="O41" i="1" s="1"/>
  <c r="L42" i="1"/>
  <c r="O42" i="1" s="1"/>
  <c r="AB42" i="1" s="1"/>
  <c r="L43" i="1"/>
  <c r="O43" i="1" s="1"/>
  <c r="L44" i="1"/>
  <c r="O44" i="1" s="1"/>
  <c r="L45" i="1"/>
  <c r="O45" i="1" s="1"/>
  <c r="L46" i="1"/>
  <c r="O46" i="1" s="1"/>
  <c r="AB46" i="1" s="1"/>
  <c r="L47" i="1"/>
  <c r="O47" i="1" s="1"/>
  <c r="AB47" i="1" s="1"/>
  <c r="L48" i="1"/>
  <c r="O48" i="1" s="1"/>
  <c r="AB48" i="1" s="1"/>
  <c r="L49" i="1"/>
  <c r="O49" i="1" s="1"/>
  <c r="L50" i="1"/>
  <c r="O50" i="1" s="1"/>
  <c r="L51" i="1"/>
  <c r="O51" i="1" s="1"/>
  <c r="AB51" i="1" s="1"/>
  <c r="L52" i="1"/>
  <c r="O52" i="1" s="1"/>
  <c r="L53" i="1"/>
  <c r="O53" i="1" s="1"/>
  <c r="L54" i="1"/>
  <c r="O54" i="1" s="1"/>
  <c r="L55" i="1"/>
  <c r="O55" i="1" s="1"/>
  <c r="AB55" i="1" s="1"/>
  <c r="L56" i="1"/>
  <c r="O56" i="1" s="1"/>
  <c r="AB56" i="1" s="1"/>
  <c r="L57" i="1"/>
  <c r="O57" i="1" s="1"/>
  <c r="AB57" i="1" s="1"/>
  <c r="L58" i="1"/>
  <c r="O58" i="1" s="1"/>
  <c r="AB58" i="1" s="1"/>
  <c r="L59" i="1"/>
  <c r="O59" i="1" s="1"/>
  <c r="AB59" i="1" s="1"/>
  <c r="L60" i="1"/>
  <c r="O60" i="1" s="1"/>
  <c r="L61" i="1"/>
  <c r="O61" i="1" s="1"/>
  <c r="L62" i="1"/>
  <c r="O62" i="1" s="1"/>
  <c r="L63" i="1"/>
  <c r="O63" i="1" s="1"/>
  <c r="AB63" i="1" s="1"/>
  <c r="L64" i="1"/>
  <c r="O64" i="1" s="1"/>
  <c r="AB64" i="1" s="1"/>
  <c r="L65" i="1"/>
  <c r="O65" i="1" s="1"/>
  <c r="AB65" i="1" s="1"/>
  <c r="L66" i="1"/>
  <c r="O66" i="1" s="1"/>
  <c r="AB66" i="1" s="1"/>
  <c r="L67" i="1"/>
  <c r="O67" i="1" s="1"/>
  <c r="L68" i="1"/>
  <c r="O68" i="1" s="1"/>
  <c r="P68" i="1" s="1"/>
  <c r="AB68" i="1" s="1"/>
  <c r="L69" i="1"/>
  <c r="O69" i="1" s="1"/>
  <c r="L70" i="1"/>
  <c r="O70" i="1" s="1"/>
  <c r="L71" i="1"/>
  <c r="O71" i="1" s="1"/>
  <c r="L72" i="1"/>
  <c r="O72" i="1" s="1"/>
  <c r="L73" i="1"/>
  <c r="O73" i="1" s="1"/>
  <c r="AB73" i="1" s="1"/>
  <c r="L74" i="1"/>
  <c r="O74" i="1" s="1"/>
  <c r="L75" i="1"/>
  <c r="O75" i="1" s="1"/>
  <c r="L76" i="1"/>
  <c r="O76" i="1" s="1"/>
  <c r="L77" i="1"/>
  <c r="O77" i="1" s="1"/>
  <c r="L78" i="1"/>
  <c r="O78" i="1" s="1"/>
  <c r="AB78" i="1" s="1"/>
  <c r="L79" i="1"/>
  <c r="O79" i="1" s="1"/>
  <c r="L80" i="1"/>
  <c r="O80" i="1" s="1"/>
  <c r="AB80" i="1" s="1"/>
  <c r="L81" i="1"/>
  <c r="O81" i="1" s="1"/>
  <c r="AB81" i="1" s="1"/>
  <c r="L82" i="1"/>
  <c r="O82" i="1" s="1"/>
  <c r="L83" i="1"/>
  <c r="O83" i="1" s="1"/>
  <c r="L84" i="1"/>
  <c r="O84" i="1" s="1"/>
  <c r="AB84" i="1" s="1"/>
  <c r="L85" i="1"/>
  <c r="O85" i="1" s="1"/>
  <c r="AB85" i="1" s="1"/>
  <c r="L86" i="1"/>
  <c r="O86" i="1" s="1"/>
  <c r="AB86" i="1" s="1"/>
  <c r="L87" i="1"/>
  <c r="O87" i="1" s="1"/>
  <c r="L88" i="1"/>
  <c r="O88" i="1" s="1"/>
  <c r="L89" i="1"/>
  <c r="O89" i="1" s="1"/>
  <c r="L90" i="1"/>
  <c r="O90" i="1" s="1"/>
  <c r="L91" i="1"/>
  <c r="O91" i="1" s="1"/>
  <c r="L92" i="1"/>
  <c r="O92" i="1" s="1"/>
  <c r="L93" i="1"/>
  <c r="O93" i="1" s="1"/>
  <c r="L94" i="1"/>
  <c r="O94" i="1" s="1"/>
  <c r="L95" i="1"/>
  <c r="O95" i="1" s="1"/>
  <c r="L96" i="1"/>
  <c r="O96" i="1" s="1"/>
  <c r="L97" i="1"/>
  <c r="O97" i="1" s="1"/>
  <c r="AB97" i="1" s="1"/>
  <c r="L98" i="1"/>
  <c r="O98" i="1" s="1"/>
  <c r="L99" i="1"/>
  <c r="O99" i="1" s="1"/>
  <c r="AB99" i="1" s="1"/>
  <c r="L100" i="1"/>
  <c r="O100" i="1" s="1"/>
  <c r="L101" i="1"/>
  <c r="O101" i="1" s="1"/>
  <c r="L102" i="1"/>
  <c r="O102" i="1" s="1"/>
  <c r="L103" i="1"/>
  <c r="O103" i="1" s="1"/>
  <c r="L104" i="1"/>
  <c r="O104" i="1" s="1"/>
  <c r="L105" i="1"/>
  <c r="O105" i="1" s="1"/>
  <c r="L106" i="1"/>
  <c r="O106" i="1" s="1"/>
  <c r="L6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Z5" i="1"/>
  <c r="Y5" i="1"/>
  <c r="X5" i="1"/>
  <c r="W5" i="1"/>
  <c r="V5" i="1"/>
  <c r="U5" i="1"/>
  <c r="Q5" i="1"/>
  <c r="N5" i="1"/>
  <c r="M5" i="1"/>
  <c r="J5" i="1"/>
  <c r="F5" i="1"/>
  <c r="E5" i="1"/>
  <c r="AB9" i="1" l="1"/>
  <c r="AB8" i="1"/>
  <c r="AB45" i="1"/>
  <c r="AB39" i="1"/>
  <c r="AB76" i="1"/>
  <c r="AB40" i="1"/>
  <c r="AB38" i="1"/>
  <c r="AB43" i="1"/>
  <c r="L5" i="1"/>
  <c r="K5" i="1"/>
  <c r="T105" i="1"/>
  <c r="S105" i="1"/>
  <c r="T103" i="1"/>
  <c r="S103" i="1"/>
  <c r="T101" i="1"/>
  <c r="S101" i="1"/>
  <c r="T100" i="1"/>
  <c r="S100" i="1"/>
  <c r="T98" i="1"/>
  <c r="S98" i="1"/>
  <c r="T96" i="1"/>
  <c r="S96" i="1"/>
  <c r="T95" i="1"/>
  <c r="S95" i="1"/>
  <c r="T93" i="1"/>
  <c r="S93" i="1"/>
  <c r="T91" i="1"/>
  <c r="S91" i="1"/>
  <c r="S89" i="1"/>
  <c r="T89" i="1"/>
  <c r="S87" i="1"/>
  <c r="T87" i="1"/>
  <c r="S85" i="1"/>
  <c r="T85" i="1"/>
  <c r="S83" i="1"/>
  <c r="T83" i="1"/>
  <c r="S82" i="1"/>
  <c r="T82" i="1"/>
  <c r="S80" i="1"/>
  <c r="T80" i="1"/>
  <c r="S78" i="1"/>
  <c r="T78" i="1"/>
  <c r="S76" i="1"/>
  <c r="T76" i="1"/>
  <c r="S74" i="1"/>
  <c r="T74" i="1"/>
  <c r="S72" i="1"/>
  <c r="T72" i="1"/>
  <c r="S70" i="1"/>
  <c r="T70" i="1"/>
  <c r="S68" i="1"/>
  <c r="T68" i="1"/>
  <c r="S66" i="1"/>
  <c r="T66" i="1"/>
  <c r="S64" i="1"/>
  <c r="T64" i="1"/>
  <c r="S62" i="1"/>
  <c r="T62" i="1"/>
  <c r="S60" i="1"/>
  <c r="T60" i="1"/>
  <c r="S58" i="1"/>
  <c r="T58" i="1"/>
  <c r="S56" i="1"/>
  <c r="T56" i="1"/>
  <c r="S54" i="1"/>
  <c r="T54" i="1"/>
  <c r="S52" i="1"/>
  <c r="T52" i="1"/>
  <c r="S50" i="1"/>
  <c r="T50" i="1"/>
  <c r="S48" i="1"/>
  <c r="T48" i="1"/>
  <c r="S46" i="1"/>
  <c r="T46" i="1"/>
  <c r="S44" i="1"/>
  <c r="T44" i="1"/>
  <c r="S42" i="1"/>
  <c r="T42" i="1"/>
  <c r="T40" i="1"/>
  <c r="T38" i="1"/>
  <c r="S36" i="1"/>
  <c r="T36" i="1"/>
  <c r="S34" i="1"/>
  <c r="T34" i="1"/>
  <c r="S32" i="1"/>
  <c r="T32" i="1"/>
  <c r="S30" i="1"/>
  <c r="T30" i="1"/>
  <c r="S28" i="1"/>
  <c r="T28" i="1"/>
  <c r="S26" i="1"/>
  <c r="T26" i="1"/>
  <c r="S24" i="1"/>
  <c r="T24" i="1"/>
  <c r="S22" i="1"/>
  <c r="T22" i="1"/>
  <c r="S20" i="1"/>
  <c r="T20" i="1"/>
  <c r="S18" i="1"/>
  <c r="T18" i="1"/>
  <c r="S16" i="1"/>
  <c r="T16" i="1"/>
  <c r="S14" i="1"/>
  <c r="T14" i="1"/>
  <c r="S12" i="1"/>
  <c r="T12" i="1"/>
  <c r="S10" i="1"/>
  <c r="T10" i="1"/>
  <c r="S8" i="1"/>
  <c r="T8" i="1"/>
  <c r="T106" i="1"/>
  <c r="S106" i="1"/>
  <c r="T104" i="1"/>
  <c r="S104" i="1"/>
  <c r="T102" i="1"/>
  <c r="S102" i="1"/>
  <c r="T99" i="1"/>
  <c r="S99" i="1"/>
  <c r="T97" i="1"/>
  <c r="S97" i="1"/>
  <c r="T94" i="1"/>
  <c r="S94" i="1"/>
  <c r="T92" i="1"/>
  <c r="S92" i="1"/>
  <c r="S90" i="1"/>
  <c r="T90" i="1"/>
  <c r="S88" i="1"/>
  <c r="T88" i="1"/>
  <c r="S86" i="1"/>
  <c r="T86" i="1"/>
  <c r="S84" i="1"/>
  <c r="T84" i="1"/>
  <c r="S81" i="1"/>
  <c r="T81" i="1"/>
  <c r="S79" i="1"/>
  <c r="T79" i="1"/>
  <c r="S77" i="1"/>
  <c r="T77" i="1"/>
  <c r="S75" i="1"/>
  <c r="T75" i="1"/>
  <c r="S73" i="1"/>
  <c r="T73" i="1"/>
  <c r="S71" i="1"/>
  <c r="T71" i="1"/>
  <c r="S69" i="1"/>
  <c r="T69" i="1"/>
  <c r="S67" i="1"/>
  <c r="T67" i="1"/>
  <c r="S65" i="1"/>
  <c r="T65" i="1"/>
  <c r="S63" i="1"/>
  <c r="T63" i="1"/>
  <c r="S61" i="1"/>
  <c r="T61" i="1"/>
  <c r="S59" i="1"/>
  <c r="T59" i="1"/>
  <c r="S57" i="1"/>
  <c r="T57" i="1"/>
  <c r="S55" i="1"/>
  <c r="T55" i="1"/>
  <c r="S53" i="1"/>
  <c r="T53" i="1"/>
  <c r="S51" i="1"/>
  <c r="T51" i="1"/>
  <c r="S49" i="1"/>
  <c r="T49" i="1"/>
  <c r="S47" i="1"/>
  <c r="T47" i="1"/>
  <c r="T45" i="1"/>
  <c r="T43" i="1"/>
  <c r="S41" i="1"/>
  <c r="T41" i="1"/>
  <c r="T39" i="1"/>
  <c r="S37" i="1"/>
  <c r="T37" i="1"/>
  <c r="S35" i="1"/>
  <c r="T35" i="1"/>
  <c r="S33" i="1"/>
  <c r="T33" i="1"/>
  <c r="S31" i="1"/>
  <c r="T31" i="1"/>
  <c r="S29" i="1"/>
  <c r="T29" i="1"/>
  <c r="S27" i="1"/>
  <c r="T27" i="1"/>
  <c r="S25" i="1"/>
  <c r="T25" i="1"/>
  <c r="S23" i="1"/>
  <c r="T23" i="1"/>
  <c r="S21" i="1"/>
  <c r="T21" i="1"/>
  <c r="S19" i="1"/>
  <c r="T19" i="1"/>
  <c r="S17" i="1"/>
  <c r="T17" i="1"/>
  <c r="S15" i="1"/>
  <c r="T15" i="1"/>
  <c r="S13" i="1"/>
  <c r="T13" i="1"/>
  <c r="S11" i="1"/>
  <c r="T11" i="1"/>
  <c r="T9" i="1"/>
  <c r="S7" i="1"/>
  <c r="T7" i="1"/>
  <c r="O6" i="1"/>
  <c r="S9" i="1" l="1"/>
  <c r="S45" i="1"/>
  <c r="S38" i="1"/>
  <c r="S40" i="1"/>
  <c r="S39" i="1"/>
  <c r="S43" i="1"/>
  <c r="AB6" i="1"/>
  <c r="AB5" i="1" s="1"/>
  <c r="P5" i="1"/>
  <c r="O5" i="1"/>
  <c r="S6" i="1"/>
  <c r="T6" i="1"/>
</calcChain>
</file>

<file path=xl/sharedStrings.xml><?xml version="1.0" encoding="utf-8"?>
<sst xmlns="http://schemas.openxmlformats.org/spreadsheetml/2006/main" count="400" uniqueCount="153">
  <si>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</si>
  <si>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</si>
  <si>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</si>
  <si>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</si>
  <si>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</si>
  <si>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</si>
  <si>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</si>
  <si>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</si>
  <si>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</si>
  <si>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</si>
  <si>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</si>
  <si>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</si>
  <si>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</si>
  <si>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</si>
  <si>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</si>
  <si>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</si>
  <si>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</si>
  <si>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</si>
  <si>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</si>
  <si>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</si>
  <si>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</si>
  <si>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</si>
  <si>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18,03,</t>
  </si>
  <si>
    <t>20,03,</t>
  </si>
  <si>
    <t>14,03,</t>
  </si>
  <si>
    <t>13,03,</t>
  </si>
  <si>
    <t>07,03,</t>
  </si>
  <si>
    <t>06,03,</t>
  </si>
  <si>
    <t>29,02,</t>
  </si>
  <si>
    <t>28,02,</t>
  </si>
  <si>
    <t>005  Колбаса Докторская ГОСТ, Вязанка вектор,ВЕС. ПОКОМ</t>
  </si>
  <si>
    <t>кг</t>
  </si>
  <si>
    <t>в матрице</t>
  </si>
  <si>
    <t>014  Сардельки Вязанка Стародворские, СЕМЕЙНАЯ УПАКОВКА, ВЕС, ТМ Стародворские колбасы</t>
  </si>
  <si>
    <t>задача Фомин</t>
  </si>
  <si>
    <t>вывести Петраш 20,03,24</t>
  </si>
  <si>
    <t>016  Сосиски Вязанка Молочные, Вязанка вискофан  ВЕС.ПОКОМ</t>
  </si>
  <si>
    <t>017  Сосиски Вязанка Сливочные, Вязанка амицел ВЕС.ПОКОМ</t>
  </si>
  <si>
    <t>018  Сосиски Рубленые, Вязанка вискофан  ВЕС.ПОКОМ</t>
  </si>
  <si>
    <t>030  Сосиски Вязанка Молочные, Вязанка вискофан МГС, 0.45кг, ПОКОМ</t>
  </si>
  <si>
    <t>шт</t>
  </si>
  <si>
    <t>нет потребности</t>
  </si>
  <si>
    <t>032  Сосиски Вязанка Сливочные, Вязанка амицел МГС, 0.45кг, ПОКОМ</t>
  </si>
  <si>
    <t>047  Кол Баварская, белков.обол. в термоусад. пакете 0.17 кг, ТМ Стародворье  ПОКОМ</t>
  </si>
  <si>
    <t>055  Колбаса вареная Филейбургская, 0,45 кг, БАВАРУШКА ПОКОМ</t>
  </si>
  <si>
    <t>058  Колбаса Докторская Особая ТМ Особый рецепт,  0,5кг, ПОКОМ</t>
  </si>
  <si>
    <t>не в матрице</t>
  </si>
  <si>
    <t>062  Колбаса Кракушка пряная с сальцем, 0.3кг в/у п/к, БАВАРУШКА ПОКОМ</t>
  </si>
  <si>
    <t>064  Колбаса Молочная Дугушка, вектор 0,4 кг, ТМ Стародворье  ПОКОМ</t>
  </si>
  <si>
    <t>079  Колбаса Сервелат Кремлевский,  0.35 кг, ПОКОМ</t>
  </si>
  <si>
    <t>083  Колбаса Швейцарская 0,17 кг., ШТ., сырокопченая   ПОКОМ</t>
  </si>
  <si>
    <t>103  Сосиски Классические, 0.42кг,ядрена копотьПОКОМ</t>
  </si>
  <si>
    <t>108  Сосиски С сыром,  0.42кг,ядрена копоть ПОКОМ</t>
  </si>
  <si>
    <t>117  Колбаса Сервелат Филейбургский с ароматными пряностями, в/у 0,35 кг срез, БАВАРУШКА ПОКОМ</t>
  </si>
  <si>
    <t>118  Колбаса Сервелат Филейбургский с филе сочного окорока, в/у 0,35 кг срез, БАВАРУШКА ПОКОМ</t>
  </si>
  <si>
    <t>200  Ветчина Дугушка ТМ Стародворье, вектор в/у    ПОКОМ</t>
  </si>
  <si>
    <t>201  Ветчина Нежная ТМ Особый рецепт, (2,5кг), ПОКОМ</t>
  </si>
  <si>
    <t>215  Колбаса Докторская ГОСТ Дугушка, ВЕС, ТМ Стародворье ПОКОМ</t>
  </si>
  <si>
    <t>217  Колбаса Докторская Дугушка, ВЕС, НЕ ГОСТ, ТМ Стародворье ПОКОМ</t>
  </si>
  <si>
    <t>219  Колбаса Докторская Особая ТМ Особый рецепт, ВЕС  ПОКОМ</t>
  </si>
  <si>
    <t>225  Колбаса Дугушка со шпиком, ВЕС, ТМ Стародворье  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</si>
  <si>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</si>
  <si>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</si>
  <si>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235  Колбаса Особая ТМ Особый рецепт, ВЕС, ТМ Стародворье ПОКОМ</t>
  </si>
  <si>
    <t>236  Колбаса Рубленая ЗАПЕЧ. Дугушка ТМ Стародворье, вектор, в/к    ПОКОМ</t>
  </si>
  <si>
    <t>239  Колбаса Салями запеч Дугушка, оболочка вектор, ВЕС, ТМ Стародворье  ПОКОМ</t>
  </si>
  <si>
    <t>242  Колбаса Сервелат ЗАПЕЧ.Дугушка ТМ Стародворье, вектор, в/к     ПОКОМ</t>
  </si>
  <si>
    <t>243  Колбаса Сервелат Зернистый, ВЕС.  ПОКОМ</t>
  </si>
  <si>
    <t>244  Колбаса Сервелат Кремлевский, ВЕС. ПОКОМ</t>
  </si>
  <si>
    <t>247  Сардельки Нежные, ВЕС.  ПОКОМ</t>
  </si>
  <si>
    <t>248  Сардельки Сочные ТМ Особый рецепт,   ПОКОМ</t>
  </si>
  <si>
    <t>250  Сардельки стародворские с говядиной в обол. NDX, ВЕС. ПОКОМ</t>
  </si>
  <si>
    <t>251  Сосиски Баварские, ВЕС.  ПОКОМ</t>
  </si>
  <si>
    <t>255  Сосиски Молочные для завтрака ТМ Особый рецепт, п/а МГС, ВЕС, ТМ Стародворье  ПОКОМ</t>
  </si>
  <si>
    <t>то же что и 326</t>
  </si>
  <si>
    <t>257  Сосиски Молочные оригинальные ТМ Особый рецепт, ВЕС.   ПОКОМ</t>
  </si>
  <si>
    <t>259  Сосиски Сливочные Дугушка, ВЕС.   ПОКОМ</t>
  </si>
  <si>
    <t>263  Шпикачки Стародворские, ВЕС.  ПОКОМ</t>
  </si>
  <si>
    <t>265  Колбаса Балыкбургская, ВЕС, ТМ Баварушка  ПОКОМ</t>
  </si>
  <si>
    <t>266  Колбаса Филейбургская с сочным окороком, ВЕС, ТМ Баварушка  ПОКОМ</t>
  </si>
  <si>
    <t>267  Колбаса Салями Филейбургская зернистая, оболочка фиброуз, ВЕС, ТМ Баварушка  ПОКОМ</t>
  </si>
  <si>
    <t>268  Сосиски Филейбургские с филе сочного окорока, ВЕС, ТМ Баварушка  ПОКОМ</t>
  </si>
  <si>
    <t>271  Колбаса Сервелат Левантский ТМ Особый Рецепт, ВЕС. ПОКОМ</t>
  </si>
  <si>
    <t>273  Сосиски Сочинки с сочной грудинкой, МГС 0.4кг,   ПОКОМ</t>
  </si>
  <si>
    <t>276  Колбаса Сливушка ТМ Вязанка в оболочке полиамид 0,45 кг  ПОКОМ</t>
  </si>
  <si>
    <t>283  Сосиски Сочинки, ВЕС, ТМ Стародворье ПОКОМ</t>
  </si>
  <si>
    <t>296  Колбаса Мясорубская с рубленой грудинкой 0,35кг срез ТМ Стародворье  ПОКОМ</t>
  </si>
  <si>
    <t>297  Колбаса Мясорубская с рубленой грудинкой ВЕС ТМ Стародворье  ПОКОМ</t>
  </si>
  <si>
    <t>301  Сосиски Сочинки по-баварски с сыром,  0.4кг, ТМ Стародворье  ПОКОМ</t>
  </si>
  <si>
    <t>302  Сосиски Сочинки по-баварски,  0.4кг, ТМ Стародворье  ПОКОМ</t>
  </si>
  <si>
    <t>309  Сосиски Сочинки с сыром 0,4 кг ТМ Стародворье  ПОКОМ</t>
  </si>
  <si>
    <t>312  Ветчина Филейская ТМ Вязанка ТС Столичная ВЕС  ПОКОМ</t>
  </si>
  <si>
    <t>313 Колбаса вареная Молокуша ТМ Вязанка в оболочке полиамид. ВЕС  ПОКОМ</t>
  </si>
  <si>
    <t>314 Колбаса вареная Филейская ТМ Вязанка ТС Классическая в оболочке полиамид.  ПОКОМ</t>
  </si>
  <si>
    <t>315 Колбаса Нежная ТМ Зареченские ТС Зареченские продукты в оболочкНТУ.  изделие вар  ПОКОМ</t>
  </si>
  <si>
    <t>вывести Петраш 20,03,24 / нужно увеличить продажи</t>
  </si>
  <si>
    <t>316 Колбаса варенокоиз мяса птицы Сервелат Пражский ТМ Зареченские ТС Зареченские  ПОКОМ</t>
  </si>
  <si>
    <t>то же что и 212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</si>
  <si>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</si>
  <si>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</si>
  <si>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то же что и 254</t>
  </si>
  <si>
    <t>320  Сосиски Сочинки с сочным окороком 0,4 кг ТМ Стародворье  ПОКОМ</t>
  </si>
  <si>
    <t>321 Сосиски Сочинки по-баварски с сыром ТМ Стародворье в оболочке  ПОКОМ</t>
  </si>
  <si>
    <t>322 Сосиски Сочинки с сыром ТМ Стародворье в оболочке  ПОКОМ</t>
  </si>
  <si>
    <t>323 Колбаса варенокопченая Балыкбургская рубленая ТМ Баварушка срез 0,35 кг   ПОКОМ</t>
  </si>
  <si>
    <t>325 Колбаса Сервелат Мясорубский ТМ Стародворье с мелкорубленным окороком 0,35 кг  ПОКОМ</t>
  </si>
  <si>
    <t>339  Колбаса вареная Филейская ТМ Вязанка ТС Классическая, 0,40 кг.  ПОКОМ</t>
  </si>
  <si>
    <t>350 Сосиски Молокуши миникушай ТМ Вязанка в оболочке амицел в модифиц газовой среде 0,45 кг  Поком</t>
  </si>
  <si>
    <t>352  Сардельки Сочинки с сыром 0,4 кг ТМ Стародворье   ПОКОМ</t>
  </si>
  <si>
    <t>355 Сос Молочные для завтрака ОР полиамид мгс 0,4 кг НД СК  ПОКОМ</t>
  </si>
  <si>
    <t>358 Колбаса Сервелат Мясорубский ТМ Стародворье с мелкорубленным окороком в вак упак  ПОКОМ</t>
  </si>
  <si>
    <t>363 Сардельки Филейские Вязанка ТМ Вязанка в обол NDX  ПОКОМ</t>
  </si>
  <si>
    <t>367 Вареные колбасы Молокуша Вязанка Фикс.вес 0,45 п/а Вязанка  ПОКОМ</t>
  </si>
  <si>
    <t>369 Колбаса Сливушка ТМ Вязанка в оболочке полиамид вес.  ПОКОМ</t>
  </si>
  <si>
    <t>370 Ветчина Сливушка с индейкой ТМ Вязанка в оболочке полиамид.</t>
  </si>
  <si>
    <t>371  Сосиски Сочинки Молочные 0,4 кг ТМ Стародворье  ПОКОМ</t>
  </si>
  <si>
    <t>372  Сосиски Сочинки Сливочные 0,4 кг ТМ Стародворье  ПОКОМ</t>
  </si>
  <si>
    <t>373 Ветчины «Филейская» Фикс.вес 0,45 Вектор ТМ «Вязанка»  Поком</t>
  </si>
  <si>
    <t>380 Колбаски Балыкбургские с сыром ТМ Баварушка вес  Поком</t>
  </si>
  <si>
    <t>381  Сардельки Сочинки 0,4кг ТМ Стародворье  ПОКОМ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</si>
  <si>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</si>
  <si>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</si>
  <si>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391 Вареные колбасы «Докторская ГОСТ» Фикс.вес 0,37 п/а ТМ «Вязанка»  Поком</t>
  </si>
  <si>
    <t>392 Вареные колбасы «Докторская ГОСТ» Фикс.вес 0,6 Вектор ТМ «Дугушка»  Поком</t>
  </si>
  <si>
    <t>393 Ветчины Сливушка с индейкой Вязанка Фикс.вес 0,4 П/а Вязанка  Поком</t>
  </si>
  <si>
    <t>394 Ветчина Сочинка с сочным окороком ТМ Стародворье полиамид ф/в 0,35 кг  Поком</t>
  </si>
  <si>
    <t>395 Ветчины «Дугушка» Фикс.вес 0,6 П/а ТМ «Дугушка»  Поком</t>
  </si>
  <si>
    <t>396 Сардельки «Филейские» Фикс.вес 0,4 NDX мгс ТМ «Вязанка»</t>
  </si>
  <si>
    <t>397 Сосиски Сливочные по-стародворски Бордо Фикс.вес 0,45 П/а мгс Стародворье  Поком</t>
  </si>
  <si>
    <t>398 Сосиски Молочные Дугушки Дугушка Весовые П/а мгс Дугушка  Поком</t>
  </si>
  <si>
    <t>417 П/к колбасы «Сочинка рубленая с сочным окороком» Весовой фиброуз ТМ «Стародворье»  Поком</t>
  </si>
  <si>
    <t>446 Сосиски Баварские с сыром 0,35 кг. ТМ Стародворье в оболочке айпил в модифи газовой среде  Поком</t>
  </si>
  <si>
    <t>451 Сосиски «Баварские» Фикс.вес 0,35 П/а ТМ «Стародворье»  Поком</t>
  </si>
  <si>
    <t>то же что и 460</t>
  </si>
  <si>
    <t>452 Колбаса Сочинка зернистая с сочной грудинкой  ТМ Стародворье в оболочке ф  Поком</t>
  </si>
  <si>
    <t>455 Колбаса Салями Мясорубская ТМ Стародворье с рубленым шпиком в оболочке фиброуз в ваку  Поком</t>
  </si>
  <si>
    <t>456 Колбаса вареная Сочинка ТМ Стародворье в оболочке полиамид 0,45 кг.Мясной продукт.  Поком</t>
  </si>
  <si>
    <t>470 Колбаса Любительская ТМ Вязанка в оболочке полиамид.Мясной продукт категории А.  Поком</t>
  </si>
  <si>
    <t>478 Колбаса Филедворская с молоком ТМ Стародворье.  Поком</t>
  </si>
  <si>
    <t>479 Колбаса Филедворская ТМ Стародворье в оболочке полиамид.  Поком</t>
  </si>
  <si>
    <t>480 Колбаса Молочная Стародворская ТМ Стародворье с молоком в оболочке полиамид  Поком</t>
  </si>
  <si>
    <t>481 Колбаса Стародворская ТМ Стародворье с окороком в оболочке полиамид.  Поком</t>
  </si>
  <si>
    <t>нет потребности / введено для Луганска</t>
  </si>
  <si>
    <t>218  Колбаса Докторская оригинальная ТМ Особый рецепт БОЛЬШОЙ БАТОН, п/а ВЕС, ТМ Стародворье ПОКОМ</t>
  </si>
  <si>
    <t>21,03,24 Фомин на вывод</t>
  </si>
  <si>
    <t>вывести Петраш 20,03,24 / 21,03,24 Фомин на вывод</t>
  </si>
  <si>
    <t>21,03,24 30кг заказ Фомин</t>
  </si>
  <si>
    <t>Сосиски Ганноверские Бордо Весовые П/а мгс Баварушка</t>
  </si>
  <si>
    <t>Вареные колбасы «Молочная Стародворская с молоком» ф/в 0,4 п/а ТМ «Стародворье»</t>
  </si>
  <si>
    <t>Вареные колбасы «Филедворская» ф/в 0,4 п/а ТМ «Стародворье»</t>
  </si>
  <si>
    <t>21,03,24 15кг заказ Фомин</t>
  </si>
  <si>
    <t>заказ</t>
  </si>
  <si>
    <t>21,03,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</si>
</sst>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1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4" fillId="5" borderId="1" xfId="1" applyNumberFormat="1" applyFont="1" applyFill="1"/>
    <xf numFmtId="164" fontId="1" fillId="0" borderId="1" xfId="1" applyNumberFormat="1" applyFill="1"/>
    <xf numFmtId="164" fontId="1" fillId="4" borderId="1" xfId="1" applyNumberFormat="1" applyFill="1"/>
    <xf numFmtId="164" fontId="1" fillId="0" borderId="2" xfId="1" applyNumberFormat="1" applyFill="1" applyBorder="1"/>
    <xf numFmtId="2" fontId="1" fillId="0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497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P6" sqref="P6"/>
    </sheetView>
  </sheetViews>
  <sheetFormatPr defaultRowHeight="15" x14ac:dyDescent="0.25"/>
  <cols>
    <col min="1" max="1" width="60" customWidth="1"/>
    <col min="2" max="2" width="4.140625" customWidth="1"/>
    <col min="3" max="6" width="6.42578125" customWidth="1"/>
    <col min="7" max="7" width="4.85546875" style="8" customWidth="1"/>
    <col min="8" max="8" width="4.85546875" customWidth="1"/>
    <col min="9" max="9" width="12.7109375" customWidth="1"/>
    <col min="10" max="17" width="6.85546875" customWidth="1"/>
    <col min="18" max="18" width="21.42578125" customWidth="1"/>
    <col min="19" max="20" width="5" customWidth="1"/>
    <col min="21" max="26" width="7.140625" customWidth="1"/>
    <col min="27" max="27" width="23.42578125" customWidth="1"/>
    <col min="28" max="48" width="8" customWidth="1"/>
  </cols>
  <sheetData>
    <row r="1" spans="1:48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</row>
    <row r="2" spans="1:48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</row>
    <row r="3" spans="1:48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151</v>
      </c>
      <c r="Q3" s="9" t="s">
        <v>15</v>
      </c>
      <c r="R3" s="9" t="s">
        <v>16</v>
      </c>
      <c r="S3" s="2" t="s">
        <v>17</v>
      </c>
      <c r="T3" s="2" t="s">
        <v>18</v>
      </c>
      <c r="U3" s="2" t="s">
        <v>19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20</v>
      </c>
      <c r="AB3" s="2" t="s">
        <v>21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</row>
    <row r="4" spans="1:48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22</v>
      </c>
      <c r="O4" s="1" t="s">
        <v>23</v>
      </c>
      <c r="P4" s="1" t="s">
        <v>152</v>
      </c>
      <c r="Q4" s="1"/>
      <c r="R4" s="1"/>
      <c r="S4" s="1"/>
      <c r="T4" s="1"/>
      <c r="U4" s="1" t="s">
        <v>24</v>
      </c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</row>
    <row r="5" spans="1:48" x14ac:dyDescent="0.25">
      <c r="A5" s="1"/>
      <c r="B5" s="1"/>
      <c r="C5" s="1"/>
      <c r="D5" s="1"/>
      <c r="E5" s="4">
        <f>SUM(E6:E497)</f>
        <v>36457.857000000004</v>
      </c>
      <c r="F5" s="4">
        <f>SUM(F6:F497)</f>
        <v>31680.953999999998</v>
      </c>
      <c r="G5" s="6"/>
      <c r="H5" s="1"/>
      <c r="I5" s="1"/>
      <c r="J5" s="4">
        <f t="shared" ref="J5:Q5" si="0">SUM(J6:J497)</f>
        <v>36200.185999999994</v>
      </c>
      <c r="K5" s="4">
        <f t="shared" si="0"/>
        <v>257.67099999999959</v>
      </c>
      <c r="L5" s="4">
        <f t="shared" si="0"/>
        <v>22763.646000000008</v>
      </c>
      <c r="M5" s="4">
        <f t="shared" si="0"/>
        <v>13694.211000000001</v>
      </c>
      <c r="N5" s="4">
        <f t="shared" si="0"/>
        <v>5733.7089999999998</v>
      </c>
      <c r="O5" s="4">
        <f t="shared" si="0"/>
        <v>4552.7292000000016</v>
      </c>
      <c r="P5" s="4">
        <f t="shared" si="0"/>
        <v>11224.194</v>
      </c>
      <c r="Q5" s="4">
        <f t="shared" si="0"/>
        <v>0</v>
      </c>
      <c r="R5" s="1"/>
      <c r="S5" s="1"/>
      <c r="T5" s="1"/>
      <c r="U5" s="4">
        <f t="shared" ref="U5:Z5" si="1">SUM(U6:U497)</f>
        <v>4708.0461999999989</v>
      </c>
      <c r="V5" s="4">
        <f t="shared" si="1"/>
        <v>4798.8695999999991</v>
      </c>
      <c r="W5" s="4">
        <f t="shared" si="1"/>
        <v>4921.9775999999983</v>
      </c>
      <c r="X5" s="4">
        <f t="shared" si="1"/>
        <v>4779.3986000000014</v>
      </c>
      <c r="Y5" s="4">
        <f t="shared" si="1"/>
        <v>4924.1481999999996</v>
      </c>
      <c r="Z5" s="4">
        <f t="shared" si="1"/>
        <v>5099.9064000000008</v>
      </c>
      <c r="AA5" s="1"/>
      <c r="AB5" s="4">
        <f>SUM(AB6:AB497)</f>
        <v>10003.694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</row>
    <row r="6" spans="1:48" x14ac:dyDescent="0.25">
      <c r="A6" s="17" t="s">
        <v>30</v>
      </c>
      <c r="B6" s="1" t="s">
        <v>31</v>
      </c>
      <c r="C6" s="1">
        <v>140.35499999999999</v>
      </c>
      <c r="D6" s="1">
        <v>87.861999999999995</v>
      </c>
      <c r="E6" s="1">
        <v>64.558999999999997</v>
      </c>
      <c r="F6" s="1">
        <v>158.26</v>
      </c>
      <c r="G6" s="6">
        <v>1</v>
      </c>
      <c r="H6" s="1">
        <v>50</v>
      </c>
      <c r="I6" s="1" t="s">
        <v>32</v>
      </c>
      <c r="J6" s="1">
        <v>87.8</v>
      </c>
      <c r="K6" s="1">
        <f t="shared" ref="K6:K37" si="2">E6-J6</f>
        <v>-23.241</v>
      </c>
      <c r="L6" s="1">
        <f>E6-M6</f>
        <v>64.558999999999997</v>
      </c>
      <c r="M6" s="1"/>
      <c r="N6" s="1"/>
      <c r="O6" s="1">
        <f>L6/5</f>
        <v>12.911799999999999</v>
      </c>
      <c r="P6" s="5"/>
      <c r="Q6" s="5"/>
      <c r="R6" s="1"/>
      <c r="S6" s="1">
        <f>(F6+N6+P6)/O6</f>
        <v>12.257005220031289</v>
      </c>
      <c r="T6" s="1">
        <f>(F6+N6)/O6</f>
        <v>12.257005220031289</v>
      </c>
      <c r="U6" s="1">
        <v>16.803799999999999</v>
      </c>
      <c r="V6" s="1">
        <v>17.327000000000002</v>
      </c>
      <c r="W6" s="1">
        <v>18.335799999999999</v>
      </c>
      <c r="X6" s="1">
        <v>17.523399999999999</v>
      </c>
      <c r="Y6" s="1">
        <v>18.939399999999999</v>
      </c>
      <c r="Z6" s="1">
        <v>17.608599999999999</v>
      </c>
      <c r="AA6" s="1"/>
      <c r="AB6" s="1">
        <f t="shared" ref="AB6:AB37" si="3">P6*G6</f>
        <v>0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</row>
    <row r="7" spans="1:48" x14ac:dyDescent="0.25">
      <c r="A7" s="13" t="s">
        <v>33</v>
      </c>
      <c r="B7" s="13" t="s">
        <v>31</v>
      </c>
      <c r="C7" s="13">
        <v>23.445</v>
      </c>
      <c r="D7" s="13">
        <v>0.82699999999999996</v>
      </c>
      <c r="E7" s="13">
        <v>22.571999999999999</v>
      </c>
      <c r="F7" s="13">
        <v>1.7</v>
      </c>
      <c r="G7" s="14">
        <v>0</v>
      </c>
      <c r="H7" s="13">
        <v>30</v>
      </c>
      <c r="I7" s="13" t="s">
        <v>34</v>
      </c>
      <c r="J7" s="13">
        <v>18</v>
      </c>
      <c r="K7" s="13">
        <f t="shared" si="2"/>
        <v>4.5719999999999992</v>
      </c>
      <c r="L7" s="13">
        <f t="shared" ref="L7:L70" si="4">E7-M7</f>
        <v>22.571999999999999</v>
      </c>
      <c r="M7" s="13"/>
      <c r="N7" s="13">
        <v>11.1374</v>
      </c>
      <c r="O7" s="13">
        <f t="shared" ref="O7:O70" si="5">L7/5</f>
        <v>4.5144000000000002</v>
      </c>
      <c r="P7" s="15"/>
      <c r="Q7" s="15"/>
      <c r="R7" s="13"/>
      <c r="S7" s="13">
        <f t="shared" ref="S7:S70" si="6">(F7+N7+P7)/O7</f>
        <v>2.8436558568137511</v>
      </c>
      <c r="T7" s="13">
        <f t="shared" ref="T7:T70" si="7">(F7+N7)/O7</f>
        <v>2.8436558568137511</v>
      </c>
      <c r="U7" s="13">
        <v>2.1614</v>
      </c>
      <c r="V7" s="13">
        <v>0</v>
      </c>
      <c r="W7" s="13">
        <v>0</v>
      </c>
      <c r="X7" s="13">
        <v>0</v>
      </c>
      <c r="Y7" s="13">
        <v>0</v>
      </c>
      <c r="Z7" s="13">
        <v>0</v>
      </c>
      <c r="AA7" s="13" t="s">
        <v>35</v>
      </c>
      <c r="AB7" s="13">
        <f t="shared" si="3"/>
        <v>0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</row>
    <row r="8" spans="1:48" x14ac:dyDescent="0.25">
      <c r="A8" s="17" t="s">
        <v>36</v>
      </c>
      <c r="B8" s="1" t="s">
        <v>31</v>
      </c>
      <c r="C8" s="1">
        <v>657.07100000000003</v>
      </c>
      <c r="D8" s="1">
        <v>224.14699999999999</v>
      </c>
      <c r="E8" s="1">
        <v>282.95999999999998</v>
      </c>
      <c r="F8" s="1">
        <v>566.92600000000004</v>
      </c>
      <c r="G8" s="6">
        <v>1</v>
      </c>
      <c r="H8" s="1">
        <v>45</v>
      </c>
      <c r="I8" s="1" t="s">
        <v>32</v>
      </c>
      <c r="J8" s="1">
        <v>248.8</v>
      </c>
      <c r="K8" s="1">
        <f t="shared" si="2"/>
        <v>34.159999999999968</v>
      </c>
      <c r="L8" s="1">
        <f t="shared" si="4"/>
        <v>282.95999999999998</v>
      </c>
      <c r="M8" s="1"/>
      <c r="N8" s="1"/>
      <c r="O8" s="1">
        <f t="shared" si="5"/>
        <v>56.591999999999999</v>
      </c>
      <c r="P8" s="5">
        <v>25</v>
      </c>
      <c r="Q8" s="5"/>
      <c r="R8" s="1"/>
      <c r="S8" s="1">
        <f t="shared" si="6"/>
        <v>10.459534916595986</v>
      </c>
      <c r="T8" s="1">
        <f t="shared" si="7"/>
        <v>10.017776364150411</v>
      </c>
      <c r="U8" s="1">
        <v>44.200200000000002</v>
      </c>
      <c r="V8" s="1">
        <v>50.999200000000002</v>
      </c>
      <c r="W8" s="1">
        <v>84.226399999999998</v>
      </c>
      <c r="X8" s="1">
        <v>82.629599999999996</v>
      </c>
      <c r="Y8" s="1">
        <v>64.622199999999992</v>
      </c>
      <c r="Z8" s="1">
        <v>67.9542</v>
      </c>
      <c r="AA8" s="1"/>
      <c r="AB8" s="1">
        <f t="shared" si="3"/>
        <v>25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</row>
    <row r="9" spans="1:48" x14ac:dyDescent="0.25">
      <c r="A9" s="17" t="s">
        <v>37</v>
      </c>
      <c r="B9" s="1" t="s">
        <v>31</v>
      </c>
      <c r="C9" s="1">
        <v>899.28399999999999</v>
      </c>
      <c r="D9" s="1">
        <v>218.42599999999999</v>
      </c>
      <c r="E9" s="1">
        <v>441.96800000000002</v>
      </c>
      <c r="F9" s="1">
        <v>631.75</v>
      </c>
      <c r="G9" s="6">
        <v>1</v>
      </c>
      <c r="H9" s="1">
        <v>45</v>
      </c>
      <c r="I9" s="1" t="s">
        <v>32</v>
      </c>
      <c r="J9" s="1">
        <v>399.8</v>
      </c>
      <c r="K9" s="1">
        <f t="shared" si="2"/>
        <v>42.168000000000006</v>
      </c>
      <c r="L9" s="1">
        <f t="shared" si="4"/>
        <v>441.96800000000002</v>
      </c>
      <c r="M9" s="1"/>
      <c r="N9" s="1"/>
      <c r="O9" s="1">
        <f t="shared" si="5"/>
        <v>88.393600000000006</v>
      </c>
      <c r="P9" s="5">
        <v>290</v>
      </c>
      <c r="Q9" s="5"/>
      <c r="R9" s="1"/>
      <c r="S9" s="1">
        <f t="shared" si="6"/>
        <v>10.427791152300617</v>
      </c>
      <c r="T9" s="1">
        <f t="shared" si="7"/>
        <v>7.1470106433044922</v>
      </c>
      <c r="U9" s="1">
        <v>54.327199999999998</v>
      </c>
      <c r="V9" s="1">
        <v>57.921599999999998</v>
      </c>
      <c r="W9" s="1">
        <v>108.1014</v>
      </c>
      <c r="X9" s="1">
        <v>108.74720000000001</v>
      </c>
      <c r="Y9" s="1">
        <v>102.021</v>
      </c>
      <c r="Z9" s="1">
        <v>105.628</v>
      </c>
      <c r="AA9" s="1"/>
      <c r="AB9" s="1">
        <f t="shared" si="3"/>
        <v>290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</row>
    <row r="10" spans="1:48" x14ac:dyDescent="0.25">
      <c r="A10" s="17" t="s">
        <v>38</v>
      </c>
      <c r="B10" s="1" t="s">
        <v>31</v>
      </c>
      <c r="C10" s="1">
        <v>177.328</v>
      </c>
      <c r="D10" s="1">
        <v>216.631</v>
      </c>
      <c r="E10" s="1">
        <v>205.114</v>
      </c>
      <c r="F10" s="1">
        <v>143.33199999999999</v>
      </c>
      <c r="G10" s="6">
        <v>1</v>
      </c>
      <c r="H10" s="1">
        <v>40</v>
      </c>
      <c r="I10" s="1" t="s">
        <v>32</v>
      </c>
      <c r="J10" s="1">
        <v>187.768</v>
      </c>
      <c r="K10" s="1">
        <f t="shared" si="2"/>
        <v>17.346000000000004</v>
      </c>
      <c r="L10" s="1">
        <f t="shared" si="4"/>
        <v>133.321</v>
      </c>
      <c r="M10" s="1">
        <v>71.793000000000006</v>
      </c>
      <c r="N10" s="1">
        <v>37.808500000000073</v>
      </c>
      <c r="O10" s="1">
        <f t="shared" si="5"/>
        <v>26.664200000000001</v>
      </c>
      <c r="P10" s="5">
        <v>100</v>
      </c>
      <c r="Q10" s="5"/>
      <c r="R10" s="1"/>
      <c r="S10" s="1">
        <f t="shared" si="6"/>
        <v>10.543744046324289</v>
      </c>
      <c r="T10" s="1">
        <f t="shared" si="7"/>
        <v>6.7933971392353811</v>
      </c>
      <c r="U10" s="1">
        <v>26.1172</v>
      </c>
      <c r="V10" s="1">
        <v>26.611799999999999</v>
      </c>
      <c r="W10" s="1">
        <v>26.454999999999998</v>
      </c>
      <c r="X10" s="1">
        <v>24.594200000000001</v>
      </c>
      <c r="Y10" s="1">
        <v>19.851600000000001</v>
      </c>
      <c r="Z10" s="1">
        <v>25.009799999999998</v>
      </c>
      <c r="AA10" s="1"/>
      <c r="AB10" s="1">
        <f t="shared" si="3"/>
        <v>100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</row>
    <row r="11" spans="1:48" x14ac:dyDescent="0.25">
      <c r="A11" s="13" t="s">
        <v>39</v>
      </c>
      <c r="B11" s="13" t="s">
        <v>40</v>
      </c>
      <c r="C11" s="13"/>
      <c r="D11" s="13"/>
      <c r="E11" s="13"/>
      <c r="F11" s="13"/>
      <c r="G11" s="14">
        <v>0</v>
      </c>
      <c r="H11" s="13" t="e">
        <v>#N/A</v>
      </c>
      <c r="I11" s="13" t="s">
        <v>32</v>
      </c>
      <c r="J11" s="13"/>
      <c r="K11" s="13">
        <f t="shared" si="2"/>
        <v>0</v>
      </c>
      <c r="L11" s="13">
        <f t="shared" si="4"/>
        <v>0</v>
      </c>
      <c r="M11" s="13"/>
      <c r="N11" s="13"/>
      <c r="O11" s="13">
        <f t="shared" si="5"/>
        <v>0</v>
      </c>
      <c r="P11" s="15"/>
      <c r="Q11" s="15"/>
      <c r="R11" s="13"/>
      <c r="S11" s="13" t="e">
        <f t="shared" si="6"/>
        <v>#DIV/0!</v>
      </c>
      <c r="T11" s="13" t="e">
        <f t="shared" si="7"/>
        <v>#DIV/0!</v>
      </c>
      <c r="U11" s="13">
        <v>0</v>
      </c>
      <c r="V11" s="13">
        <v>0</v>
      </c>
      <c r="W11" s="13">
        <v>0</v>
      </c>
      <c r="X11" s="13">
        <v>0</v>
      </c>
      <c r="Y11" s="13">
        <v>0</v>
      </c>
      <c r="Z11" s="13">
        <v>0</v>
      </c>
      <c r="AA11" s="13" t="s">
        <v>41</v>
      </c>
      <c r="AB11" s="13">
        <f t="shared" si="3"/>
        <v>0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</row>
    <row r="12" spans="1:48" x14ac:dyDescent="0.25">
      <c r="A12" s="17" t="s">
        <v>42</v>
      </c>
      <c r="B12" s="1" t="s">
        <v>40</v>
      </c>
      <c r="C12" s="1">
        <v>310</v>
      </c>
      <c r="D12" s="1">
        <v>342</v>
      </c>
      <c r="E12" s="1">
        <v>238</v>
      </c>
      <c r="F12" s="1">
        <v>372</v>
      </c>
      <c r="G12" s="6">
        <v>0.45</v>
      </c>
      <c r="H12" s="1">
        <v>45</v>
      </c>
      <c r="I12" s="1" t="s">
        <v>32</v>
      </c>
      <c r="J12" s="1">
        <v>243</v>
      </c>
      <c r="K12" s="1">
        <f t="shared" si="2"/>
        <v>-5</v>
      </c>
      <c r="L12" s="1">
        <f t="shared" si="4"/>
        <v>238</v>
      </c>
      <c r="M12" s="1"/>
      <c r="N12" s="1">
        <v>146.19999999999999</v>
      </c>
      <c r="O12" s="1">
        <f t="shared" si="5"/>
        <v>47.6</v>
      </c>
      <c r="P12" s="5"/>
      <c r="Q12" s="5"/>
      <c r="R12" s="1"/>
      <c r="S12" s="1">
        <f t="shared" si="6"/>
        <v>10.88655462184874</v>
      </c>
      <c r="T12" s="1">
        <f t="shared" si="7"/>
        <v>10.88655462184874</v>
      </c>
      <c r="U12" s="1">
        <v>58.6</v>
      </c>
      <c r="V12" s="1">
        <v>55</v>
      </c>
      <c r="W12" s="1">
        <v>39.4</v>
      </c>
      <c r="X12" s="1">
        <v>51.6</v>
      </c>
      <c r="Y12" s="1">
        <v>51.6</v>
      </c>
      <c r="Z12" s="1">
        <v>45.4</v>
      </c>
      <c r="AA12" s="1"/>
      <c r="AB12" s="1">
        <f t="shared" si="3"/>
        <v>0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</row>
    <row r="13" spans="1:48" x14ac:dyDescent="0.25">
      <c r="A13" s="13" t="s">
        <v>43</v>
      </c>
      <c r="B13" s="13" t="s">
        <v>40</v>
      </c>
      <c r="C13" s="13"/>
      <c r="D13" s="13"/>
      <c r="E13" s="13"/>
      <c r="F13" s="13"/>
      <c r="G13" s="14">
        <v>0</v>
      </c>
      <c r="H13" s="13" t="e">
        <v>#N/A</v>
      </c>
      <c r="I13" s="13" t="s">
        <v>32</v>
      </c>
      <c r="J13" s="13"/>
      <c r="K13" s="13">
        <f t="shared" si="2"/>
        <v>0</v>
      </c>
      <c r="L13" s="13">
        <f t="shared" si="4"/>
        <v>0</v>
      </c>
      <c r="M13" s="13"/>
      <c r="N13" s="13"/>
      <c r="O13" s="13">
        <f t="shared" si="5"/>
        <v>0</v>
      </c>
      <c r="P13" s="15"/>
      <c r="Q13" s="15"/>
      <c r="R13" s="13"/>
      <c r="S13" s="13" t="e">
        <f t="shared" si="6"/>
        <v>#DIV/0!</v>
      </c>
      <c r="T13" s="13" t="e">
        <f t="shared" si="7"/>
        <v>#DIV/0!</v>
      </c>
      <c r="U13" s="13">
        <v>0</v>
      </c>
      <c r="V13" s="13">
        <v>0</v>
      </c>
      <c r="W13" s="13">
        <v>0</v>
      </c>
      <c r="X13" s="13">
        <v>0</v>
      </c>
      <c r="Y13" s="13">
        <v>0</v>
      </c>
      <c r="Z13" s="13">
        <v>0</v>
      </c>
      <c r="AA13" s="13" t="s">
        <v>41</v>
      </c>
      <c r="AB13" s="13">
        <f t="shared" si="3"/>
        <v>0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</row>
    <row r="14" spans="1:48" x14ac:dyDescent="0.25">
      <c r="A14" s="13" t="s">
        <v>44</v>
      </c>
      <c r="B14" s="13" t="s">
        <v>40</v>
      </c>
      <c r="C14" s="13"/>
      <c r="D14" s="13"/>
      <c r="E14" s="13"/>
      <c r="F14" s="13"/>
      <c r="G14" s="14">
        <v>0</v>
      </c>
      <c r="H14" s="13" t="e">
        <v>#N/A</v>
      </c>
      <c r="I14" s="13" t="s">
        <v>32</v>
      </c>
      <c r="J14" s="13"/>
      <c r="K14" s="13">
        <f t="shared" si="2"/>
        <v>0</v>
      </c>
      <c r="L14" s="13">
        <f t="shared" si="4"/>
        <v>0</v>
      </c>
      <c r="M14" s="13"/>
      <c r="N14" s="13"/>
      <c r="O14" s="13">
        <f t="shared" si="5"/>
        <v>0</v>
      </c>
      <c r="P14" s="15"/>
      <c r="Q14" s="15"/>
      <c r="R14" s="13"/>
      <c r="S14" s="13" t="e">
        <f t="shared" si="6"/>
        <v>#DIV/0!</v>
      </c>
      <c r="T14" s="13" t="e">
        <f t="shared" si="7"/>
        <v>#DIV/0!</v>
      </c>
      <c r="U14" s="13">
        <v>0</v>
      </c>
      <c r="V14" s="13">
        <v>0</v>
      </c>
      <c r="W14" s="13">
        <v>0</v>
      </c>
      <c r="X14" s="13">
        <v>0</v>
      </c>
      <c r="Y14" s="13">
        <v>0</v>
      </c>
      <c r="Z14" s="13">
        <v>0</v>
      </c>
      <c r="AA14" s="13" t="s">
        <v>41</v>
      </c>
      <c r="AB14" s="13">
        <f t="shared" si="3"/>
        <v>0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</row>
    <row r="15" spans="1:48" x14ac:dyDescent="0.25">
      <c r="A15" s="10" t="s">
        <v>45</v>
      </c>
      <c r="B15" s="10" t="s">
        <v>40</v>
      </c>
      <c r="C15" s="10">
        <v>162</v>
      </c>
      <c r="D15" s="10">
        <v>50</v>
      </c>
      <c r="E15" s="10">
        <v>77</v>
      </c>
      <c r="F15" s="10">
        <v>105</v>
      </c>
      <c r="G15" s="11">
        <v>0</v>
      </c>
      <c r="H15" s="10">
        <v>60</v>
      </c>
      <c r="I15" s="10" t="s">
        <v>46</v>
      </c>
      <c r="J15" s="10">
        <v>77</v>
      </c>
      <c r="K15" s="10">
        <f t="shared" si="2"/>
        <v>0</v>
      </c>
      <c r="L15" s="10">
        <f t="shared" si="4"/>
        <v>27</v>
      </c>
      <c r="M15" s="10">
        <v>50</v>
      </c>
      <c r="N15" s="10"/>
      <c r="O15" s="10">
        <f t="shared" si="5"/>
        <v>5.4</v>
      </c>
      <c r="P15" s="12"/>
      <c r="Q15" s="12"/>
      <c r="R15" s="10"/>
      <c r="S15" s="10">
        <f t="shared" si="6"/>
        <v>19.444444444444443</v>
      </c>
      <c r="T15" s="10">
        <f t="shared" si="7"/>
        <v>19.444444444444443</v>
      </c>
      <c r="U15" s="10">
        <v>22.8</v>
      </c>
      <c r="V15" s="10">
        <v>19.600000000000001</v>
      </c>
      <c r="W15" s="10">
        <v>4</v>
      </c>
      <c r="X15" s="10">
        <v>13.6</v>
      </c>
      <c r="Y15" s="10">
        <v>20.2</v>
      </c>
      <c r="Z15" s="10">
        <v>12.678800000000001</v>
      </c>
      <c r="AA15" s="10" t="s">
        <v>35</v>
      </c>
      <c r="AB15" s="10">
        <f t="shared" si="3"/>
        <v>0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</row>
    <row r="16" spans="1:48" x14ac:dyDescent="0.25">
      <c r="A16" s="13" t="s">
        <v>47</v>
      </c>
      <c r="B16" s="13" t="s">
        <v>40</v>
      </c>
      <c r="C16" s="13"/>
      <c r="D16" s="13"/>
      <c r="E16" s="13"/>
      <c r="F16" s="13"/>
      <c r="G16" s="14">
        <v>0</v>
      </c>
      <c r="H16" s="13" t="e">
        <v>#N/A</v>
      </c>
      <c r="I16" s="13" t="s">
        <v>32</v>
      </c>
      <c r="J16" s="13"/>
      <c r="K16" s="13">
        <f t="shared" si="2"/>
        <v>0</v>
      </c>
      <c r="L16" s="13">
        <f t="shared" si="4"/>
        <v>0</v>
      </c>
      <c r="M16" s="13"/>
      <c r="N16" s="13"/>
      <c r="O16" s="13">
        <f t="shared" si="5"/>
        <v>0</v>
      </c>
      <c r="P16" s="15"/>
      <c r="Q16" s="15"/>
      <c r="R16" s="13"/>
      <c r="S16" s="13" t="e">
        <f t="shared" si="6"/>
        <v>#DIV/0!</v>
      </c>
      <c r="T16" s="13" t="e">
        <f t="shared" si="7"/>
        <v>#DIV/0!</v>
      </c>
      <c r="U16" s="13">
        <v>0</v>
      </c>
      <c r="V16" s="13">
        <v>0</v>
      </c>
      <c r="W16" s="13">
        <v>0</v>
      </c>
      <c r="X16" s="13">
        <v>0</v>
      </c>
      <c r="Y16" s="13">
        <v>0</v>
      </c>
      <c r="Z16" s="13">
        <v>0</v>
      </c>
      <c r="AA16" s="13" t="s">
        <v>41</v>
      </c>
      <c r="AB16" s="13">
        <f t="shared" si="3"/>
        <v>0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</row>
    <row r="17" spans="1:48" x14ac:dyDescent="0.25">
      <c r="A17" s="13" t="s">
        <v>48</v>
      </c>
      <c r="B17" s="13" t="s">
        <v>40</v>
      </c>
      <c r="C17" s="13"/>
      <c r="D17" s="13"/>
      <c r="E17" s="13"/>
      <c r="F17" s="13"/>
      <c r="G17" s="14">
        <v>0</v>
      </c>
      <c r="H17" s="13" t="e">
        <v>#N/A</v>
      </c>
      <c r="I17" s="13" t="s">
        <v>32</v>
      </c>
      <c r="J17" s="13"/>
      <c r="K17" s="13">
        <f t="shared" si="2"/>
        <v>0</v>
      </c>
      <c r="L17" s="13">
        <f t="shared" si="4"/>
        <v>0</v>
      </c>
      <c r="M17" s="13"/>
      <c r="N17" s="13"/>
      <c r="O17" s="13">
        <f t="shared" si="5"/>
        <v>0</v>
      </c>
      <c r="P17" s="15"/>
      <c r="Q17" s="15"/>
      <c r="R17" s="13"/>
      <c r="S17" s="13" t="e">
        <f t="shared" si="6"/>
        <v>#DIV/0!</v>
      </c>
      <c r="T17" s="13" t="e">
        <f t="shared" si="7"/>
        <v>#DIV/0!</v>
      </c>
      <c r="U17" s="13">
        <v>0</v>
      </c>
      <c r="V17" s="13">
        <v>0</v>
      </c>
      <c r="W17" s="13">
        <v>0</v>
      </c>
      <c r="X17" s="13">
        <v>0</v>
      </c>
      <c r="Y17" s="13">
        <v>0</v>
      </c>
      <c r="Z17" s="13">
        <v>0</v>
      </c>
      <c r="AA17" s="13" t="s">
        <v>41</v>
      </c>
      <c r="AB17" s="13">
        <f t="shared" si="3"/>
        <v>0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</row>
    <row r="18" spans="1:48" x14ac:dyDescent="0.25">
      <c r="A18" s="10" t="s">
        <v>49</v>
      </c>
      <c r="B18" s="10" t="s">
        <v>40</v>
      </c>
      <c r="C18" s="10"/>
      <c r="D18" s="10"/>
      <c r="E18" s="10"/>
      <c r="F18" s="10"/>
      <c r="G18" s="11">
        <v>0</v>
      </c>
      <c r="H18" s="10" t="e">
        <v>#N/A</v>
      </c>
      <c r="I18" s="10" t="s">
        <v>46</v>
      </c>
      <c r="J18" s="10"/>
      <c r="K18" s="10">
        <f t="shared" si="2"/>
        <v>0</v>
      </c>
      <c r="L18" s="10">
        <f t="shared" si="4"/>
        <v>0</v>
      </c>
      <c r="M18" s="10"/>
      <c r="N18" s="10"/>
      <c r="O18" s="10">
        <f t="shared" si="5"/>
        <v>0</v>
      </c>
      <c r="P18" s="12"/>
      <c r="Q18" s="12"/>
      <c r="R18" s="10"/>
      <c r="S18" s="10" t="e">
        <f t="shared" si="6"/>
        <v>#DIV/0!</v>
      </c>
      <c r="T18" s="10" t="e">
        <f t="shared" si="7"/>
        <v>#DIV/0!</v>
      </c>
      <c r="U18" s="10">
        <v>0</v>
      </c>
      <c r="V18" s="10">
        <v>0</v>
      </c>
      <c r="W18" s="10">
        <v>0</v>
      </c>
      <c r="X18" s="10">
        <v>0</v>
      </c>
      <c r="Y18" s="10">
        <v>0</v>
      </c>
      <c r="Z18" s="10">
        <v>0</v>
      </c>
      <c r="AA18" s="10" t="s">
        <v>144</v>
      </c>
      <c r="AB18" s="10">
        <f t="shared" si="3"/>
        <v>0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</row>
    <row r="19" spans="1:48" x14ac:dyDescent="0.25">
      <c r="A19" s="17" t="s">
        <v>50</v>
      </c>
      <c r="B19" s="1" t="s">
        <v>40</v>
      </c>
      <c r="C19" s="1">
        <v>240</v>
      </c>
      <c r="D19" s="1">
        <v>45</v>
      </c>
      <c r="E19" s="1">
        <v>86</v>
      </c>
      <c r="F19" s="1">
        <v>198</v>
      </c>
      <c r="G19" s="6">
        <v>0.17</v>
      </c>
      <c r="H19" s="1">
        <v>120</v>
      </c>
      <c r="I19" s="1" t="s">
        <v>32</v>
      </c>
      <c r="J19" s="1">
        <v>87</v>
      </c>
      <c r="K19" s="1">
        <f t="shared" si="2"/>
        <v>-1</v>
      </c>
      <c r="L19" s="1">
        <f t="shared" si="4"/>
        <v>86</v>
      </c>
      <c r="M19" s="1"/>
      <c r="N19" s="1"/>
      <c r="O19" s="1">
        <f t="shared" si="5"/>
        <v>17.2</v>
      </c>
      <c r="P19" s="5"/>
      <c r="Q19" s="5"/>
      <c r="R19" s="1"/>
      <c r="S19" s="1">
        <f t="shared" si="6"/>
        <v>11.511627906976745</v>
      </c>
      <c r="T19" s="1">
        <f t="shared" si="7"/>
        <v>11.511627906976745</v>
      </c>
      <c r="U19" s="1">
        <v>9.1999999999999993</v>
      </c>
      <c r="V19" s="1">
        <v>9.4</v>
      </c>
      <c r="W19" s="1">
        <v>24.4</v>
      </c>
      <c r="X19" s="1">
        <v>25.8</v>
      </c>
      <c r="Y19" s="1">
        <v>11.8</v>
      </c>
      <c r="Z19" s="1">
        <v>13.8</v>
      </c>
      <c r="AA19" s="1"/>
      <c r="AB19" s="1">
        <f t="shared" si="3"/>
        <v>0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</row>
    <row r="20" spans="1:48" x14ac:dyDescent="0.25">
      <c r="A20" s="10" t="s">
        <v>51</v>
      </c>
      <c r="B20" s="10" t="s">
        <v>40</v>
      </c>
      <c r="C20" s="10">
        <v>21</v>
      </c>
      <c r="D20" s="10"/>
      <c r="E20" s="10">
        <v>-2</v>
      </c>
      <c r="F20" s="10"/>
      <c r="G20" s="11">
        <v>0</v>
      </c>
      <c r="H20" s="10">
        <v>35</v>
      </c>
      <c r="I20" s="10" t="s">
        <v>46</v>
      </c>
      <c r="J20" s="10">
        <v>17</v>
      </c>
      <c r="K20" s="10">
        <f t="shared" si="2"/>
        <v>-19</v>
      </c>
      <c r="L20" s="10">
        <f t="shared" si="4"/>
        <v>-2</v>
      </c>
      <c r="M20" s="10"/>
      <c r="N20" s="10"/>
      <c r="O20" s="10">
        <f t="shared" si="5"/>
        <v>-0.4</v>
      </c>
      <c r="P20" s="12"/>
      <c r="Q20" s="12"/>
      <c r="R20" s="10"/>
      <c r="S20" s="10">
        <f t="shared" si="6"/>
        <v>0</v>
      </c>
      <c r="T20" s="10">
        <f t="shared" si="7"/>
        <v>0</v>
      </c>
      <c r="U20" s="10">
        <v>24.2</v>
      </c>
      <c r="V20" s="10">
        <v>30.2</v>
      </c>
      <c r="W20" s="10">
        <v>25.2</v>
      </c>
      <c r="X20" s="10">
        <v>23.4</v>
      </c>
      <c r="Y20" s="10">
        <v>21.8</v>
      </c>
      <c r="Z20" s="10">
        <v>27</v>
      </c>
      <c r="AA20" s="10" t="s">
        <v>35</v>
      </c>
      <c r="AB20" s="10">
        <f t="shared" si="3"/>
        <v>0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</row>
    <row r="21" spans="1:48" x14ac:dyDescent="0.25">
      <c r="A21" s="10" t="s">
        <v>52</v>
      </c>
      <c r="B21" s="10" t="s">
        <v>40</v>
      </c>
      <c r="C21" s="10">
        <v>6</v>
      </c>
      <c r="D21" s="10"/>
      <c r="E21" s="10"/>
      <c r="F21" s="10"/>
      <c r="G21" s="11">
        <v>0</v>
      </c>
      <c r="H21" s="10">
        <v>35</v>
      </c>
      <c r="I21" s="10" t="s">
        <v>46</v>
      </c>
      <c r="J21" s="10">
        <v>52</v>
      </c>
      <c r="K21" s="10">
        <f t="shared" si="2"/>
        <v>-52</v>
      </c>
      <c r="L21" s="10">
        <f t="shared" si="4"/>
        <v>0</v>
      </c>
      <c r="M21" s="10"/>
      <c r="N21" s="10"/>
      <c r="O21" s="10">
        <f t="shared" si="5"/>
        <v>0</v>
      </c>
      <c r="P21" s="12"/>
      <c r="Q21" s="12"/>
      <c r="R21" s="10"/>
      <c r="S21" s="10" t="e">
        <f t="shared" si="6"/>
        <v>#DIV/0!</v>
      </c>
      <c r="T21" s="10" t="e">
        <f t="shared" si="7"/>
        <v>#DIV/0!</v>
      </c>
      <c r="U21" s="10">
        <v>18.2</v>
      </c>
      <c r="V21" s="10">
        <v>24</v>
      </c>
      <c r="W21" s="10">
        <v>27.2</v>
      </c>
      <c r="X21" s="10">
        <v>25</v>
      </c>
      <c r="Y21" s="10">
        <v>6.6</v>
      </c>
      <c r="Z21" s="10">
        <v>11</v>
      </c>
      <c r="AA21" s="10"/>
      <c r="AB21" s="10">
        <f t="shared" si="3"/>
        <v>0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</row>
    <row r="22" spans="1:48" x14ac:dyDescent="0.25">
      <c r="A22" s="13" t="s">
        <v>53</v>
      </c>
      <c r="B22" s="13" t="s">
        <v>40</v>
      </c>
      <c r="C22" s="13">
        <v>60</v>
      </c>
      <c r="D22" s="13">
        <v>228</v>
      </c>
      <c r="E22" s="13">
        <v>55</v>
      </c>
      <c r="F22" s="13">
        <v>225</v>
      </c>
      <c r="G22" s="14">
        <v>0</v>
      </c>
      <c r="H22" s="13">
        <v>45</v>
      </c>
      <c r="I22" s="13" t="s">
        <v>32</v>
      </c>
      <c r="J22" s="13">
        <v>125</v>
      </c>
      <c r="K22" s="13">
        <f t="shared" si="2"/>
        <v>-70</v>
      </c>
      <c r="L22" s="13">
        <f t="shared" si="4"/>
        <v>55</v>
      </c>
      <c r="M22" s="13"/>
      <c r="N22" s="13">
        <v>73.500000000000114</v>
      </c>
      <c r="O22" s="13">
        <f t="shared" si="5"/>
        <v>11</v>
      </c>
      <c r="P22" s="15"/>
      <c r="Q22" s="15"/>
      <c r="R22" s="13"/>
      <c r="S22" s="13">
        <f t="shared" si="6"/>
        <v>27.136363636363647</v>
      </c>
      <c r="T22" s="13">
        <f t="shared" si="7"/>
        <v>27.136363636363647</v>
      </c>
      <c r="U22" s="13">
        <v>25.6</v>
      </c>
      <c r="V22" s="13">
        <v>25.8</v>
      </c>
      <c r="W22" s="13">
        <v>27.6</v>
      </c>
      <c r="X22" s="13">
        <v>18.2</v>
      </c>
      <c r="Y22" s="13">
        <v>7.6</v>
      </c>
      <c r="Z22" s="13">
        <v>14.4</v>
      </c>
      <c r="AA22" s="13" t="s">
        <v>35</v>
      </c>
      <c r="AB22" s="13">
        <f t="shared" si="3"/>
        <v>0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</row>
    <row r="23" spans="1:48" x14ac:dyDescent="0.25">
      <c r="A23" s="17" t="s">
        <v>54</v>
      </c>
      <c r="B23" s="1" t="s">
        <v>40</v>
      </c>
      <c r="C23" s="1">
        <v>207</v>
      </c>
      <c r="D23" s="1">
        <v>174</v>
      </c>
      <c r="E23" s="1">
        <v>156</v>
      </c>
      <c r="F23" s="1">
        <v>203</v>
      </c>
      <c r="G23" s="6">
        <v>0.35</v>
      </c>
      <c r="H23" s="1">
        <v>45</v>
      </c>
      <c r="I23" s="1" t="s">
        <v>32</v>
      </c>
      <c r="J23" s="1">
        <v>159</v>
      </c>
      <c r="K23" s="1">
        <f t="shared" si="2"/>
        <v>-3</v>
      </c>
      <c r="L23" s="1">
        <f t="shared" si="4"/>
        <v>156</v>
      </c>
      <c r="M23" s="1"/>
      <c r="N23" s="1"/>
      <c r="O23" s="1">
        <f t="shared" si="5"/>
        <v>31.2</v>
      </c>
      <c r="P23" s="5">
        <v>140</v>
      </c>
      <c r="Q23" s="5"/>
      <c r="R23" s="1"/>
      <c r="S23" s="1">
        <f t="shared" si="6"/>
        <v>10.993589743589745</v>
      </c>
      <c r="T23" s="1">
        <f t="shared" si="7"/>
        <v>6.5064102564102564</v>
      </c>
      <c r="U23" s="1">
        <v>26.6</v>
      </c>
      <c r="V23" s="1">
        <v>22.4</v>
      </c>
      <c r="W23" s="1">
        <v>37</v>
      </c>
      <c r="X23" s="1">
        <v>30.6</v>
      </c>
      <c r="Y23" s="1">
        <v>14.4</v>
      </c>
      <c r="Z23" s="1">
        <v>23.4</v>
      </c>
      <c r="AA23" s="1"/>
      <c r="AB23" s="1">
        <f t="shared" si="3"/>
        <v>49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</row>
    <row r="24" spans="1:48" x14ac:dyDescent="0.25">
      <c r="A24" s="17" t="s">
        <v>55</v>
      </c>
      <c r="B24" s="1" t="s">
        <v>31</v>
      </c>
      <c r="C24" s="1">
        <v>589.25199999999995</v>
      </c>
      <c r="D24" s="1">
        <v>245.78</v>
      </c>
      <c r="E24" s="1">
        <v>389.57900000000001</v>
      </c>
      <c r="F24" s="1">
        <v>345.399</v>
      </c>
      <c r="G24" s="6">
        <v>1</v>
      </c>
      <c r="H24" s="1">
        <v>55</v>
      </c>
      <c r="I24" s="1" t="s">
        <v>32</v>
      </c>
      <c r="J24" s="1">
        <v>364.96</v>
      </c>
      <c r="K24" s="1">
        <f t="shared" si="2"/>
        <v>24.619000000000028</v>
      </c>
      <c r="L24" s="1">
        <f t="shared" si="4"/>
        <v>389.57900000000001</v>
      </c>
      <c r="M24" s="1"/>
      <c r="N24" s="1">
        <v>69.266999999999712</v>
      </c>
      <c r="O24" s="1">
        <f t="shared" si="5"/>
        <v>77.915800000000004</v>
      </c>
      <c r="P24" s="5">
        <v>440</v>
      </c>
      <c r="Q24" s="5"/>
      <c r="R24" s="1"/>
      <c r="S24" s="1">
        <f t="shared" si="6"/>
        <v>10.96909741028135</v>
      </c>
      <c r="T24" s="1">
        <f t="shared" si="7"/>
        <v>5.3219757738481759</v>
      </c>
      <c r="U24" s="1">
        <v>64.692800000000005</v>
      </c>
      <c r="V24" s="1">
        <v>68.428799999999995</v>
      </c>
      <c r="W24" s="1">
        <v>80.497199999999992</v>
      </c>
      <c r="X24" s="1">
        <v>80.794800000000009</v>
      </c>
      <c r="Y24" s="1">
        <v>87.135599999999997</v>
      </c>
      <c r="Z24" s="1">
        <v>84.649600000000007</v>
      </c>
      <c r="AA24" s="1"/>
      <c r="AB24" s="1">
        <f t="shared" si="3"/>
        <v>440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</row>
    <row r="25" spans="1:48" x14ac:dyDescent="0.25">
      <c r="A25" s="17" t="s">
        <v>56</v>
      </c>
      <c r="B25" s="1" t="s">
        <v>31</v>
      </c>
      <c r="C25" s="1">
        <v>3345.0920000000001</v>
      </c>
      <c r="D25" s="1">
        <v>5927.3609999999999</v>
      </c>
      <c r="E25" s="1">
        <v>4978.0439999999999</v>
      </c>
      <c r="F25" s="1">
        <v>3613.4740000000002</v>
      </c>
      <c r="G25" s="6">
        <v>1</v>
      </c>
      <c r="H25" s="1">
        <v>50</v>
      </c>
      <c r="I25" s="1" t="s">
        <v>32</v>
      </c>
      <c r="J25" s="1">
        <v>4977.9669999999996</v>
      </c>
      <c r="K25" s="1">
        <f t="shared" si="2"/>
        <v>7.7000000000225555E-2</v>
      </c>
      <c r="L25" s="1">
        <f t="shared" si="4"/>
        <v>2464.5769999999998</v>
      </c>
      <c r="M25" s="1">
        <v>2513.4670000000001</v>
      </c>
      <c r="N25" s="1">
        <v>119.9109999999996</v>
      </c>
      <c r="O25" s="1">
        <f t="shared" si="5"/>
        <v>492.91539999999998</v>
      </c>
      <c r="P25" s="5">
        <v>1500</v>
      </c>
      <c r="Q25" s="5"/>
      <c r="R25" s="1"/>
      <c r="S25" s="1">
        <f t="shared" si="6"/>
        <v>10.617207334159168</v>
      </c>
      <c r="T25" s="1">
        <f t="shared" si="7"/>
        <v>7.574088778723489</v>
      </c>
      <c r="U25" s="1">
        <v>484.89839999999992</v>
      </c>
      <c r="V25" s="1">
        <v>501.80120000000011</v>
      </c>
      <c r="W25" s="1">
        <v>488.3322</v>
      </c>
      <c r="X25" s="1">
        <v>467.79840000000002</v>
      </c>
      <c r="Y25" s="1">
        <v>473.74020000000002</v>
      </c>
      <c r="Z25" s="1">
        <v>478.33039999999983</v>
      </c>
      <c r="AA25" s="1"/>
      <c r="AB25" s="1">
        <f t="shared" si="3"/>
        <v>1500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</row>
    <row r="26" spans="1:48" x14ac:dyDescent="0.25">
      <c r="A26" s="10" t="s">
        <v>57</v>
      </c>
      <c r="B26" s="10" t="s">
        <v>31</v>
      </c>
      <c r="C26" s="10"/>
      <c r="D26" s="10"/>
      <c r="E26" s="10"/>
      <c r="F26" s="10"/>
      <c r="G26" s="11">
        <v>0</v>
      </c>
      <c r="H26" s="10" t="e">
        <v>#N/A</v>
      </c>
      <c r="I26" s="10" t="s">
        <v>46</v>
      </c>
      <c r="J26" s="10"/>
      <c r="K26" s="10">
        <f t="shared" si="2"/>
        <v>0</v>
      </c>
      <c r="L26" s="10">
        <f t="shared" si="4"/>
        <v>0</v>
      </c>
      <c r="M26" s="10"/>
      <c r="N26" s="10"/>
      <c r="O26" s="10">
        <f t="shared" si="5"/>
        <v>0</v>
      </c>
      <c r="P26" s="12"/>
      <c r="Q26" s="12"/>
      <c r="R26" s="10"/>
      <c r="S26" s="10" t="e">
        <f t="shared" si="6"/>
        <v>#DIV/0!</v>
      </c>
      <c r="T26" s="10" t="e">
        <f t="shared" si="7"/>
        <v>#DIV/0!</v>
      </c>
      <c r="U26" s="10">
        <v>0</v>
      </c>
      <c r="V26" s="10">
        <v>0</v>
      </c>
      <c r="W26" s="10">
        <v>0</v>
      </c>
      <c r="X26" s="10">
        <v>0</v>
      </c>
      <c r="Y26" s="10">
        <v>0</v>
      </c>
      <c r="Z26" s="10">
        <v>0</v>
      </c>
      <c r="AA26" s="10" t="s">
        <v>144</v>
      </c>
      <c r="AB26" s="10">
        <f t="shared" si="3"/>
        <v>0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</row>
    <row r="27" spans="1:48" x14ac:dyDescent="0.25">
      <c r="A27" s="17" t="s">
        <v>58</v>
      </c>
      <c r="B27" s="1" t="s">
        <v>31</v>
      </c>
      <c r="C27" s="1">
        <v>778.60199999999998</v>
      </c>
      <c r="D27" s="1">
        <v>430.726</v>
      </c>
      <c r="E27" s="1">
        <v>610.90800000000002</v>
      </c>
      <c r="F27" s="1">
        <v>493.54</v>
      </c>
      <c r="G27" s="6">
        <v>1</v>
      </c>
      <c r="H27" s="1">
        <v>55</v>
      </c>
      <c r="I27" s="1" t="s">
        <v>32</v>
      </c>
      <c r="J27" s="1">
        <v>565.42999999999995</v>
      </c>
      <c r="K27" s="1">
        <f t="shared" si="2"/>
        <v>45.478000000000065</v>
      </c>
      <c r="L27" s="1">
        <f t="shared" si="4"/>
        <v>506.64800000000002</v>
      </c>
      <c r="M27" s="1">
        <v>104.26</v>
      </c>
      <c r="N27" s="1">
        <v>127.7275999999999</v>
      </c>
      <c r="O27" s="1">
        <f t="shared" si="5"/>
        <v>101.3296</v>
      </c>
      <c r="P27" s="5">
        <v>490</v>
      </c>
      <c r="Q27" s="5"/>
      <c r="R27" s="1"/>
      <c r="S27" s="1">
        <f t="shared" si="6"/>
        <v>10.96686062118078</v>
      </c>
      <c r="T27" s="1">
        <f t="shared" si="7"/>
        <v>6.1311561478580785</v>
      </c>
      <c r="U27" s="1">
        <v>95.866399999999999</v>
      </c>
      <c r="V27" s="1">
        <v>98.691600000000008</v>
      </c>
      <c r="W27" s="1">
        <v>109.8296</v>
      </c>
      <c r="X27" s="1">
        <v>109.64960000000001</v>
      </c>
      <c r="Y27" s="1">
        <v>100.05</v>
      </c>
      <c r="Z27" s="1">
        <v>101.2724</v>
      </c>
      <c r="AA27" s="1"/>
      <c r="AB27" s="1">
        <f t="shared" si="3"/>
        <v>490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</row>
    <row r="28" spans="1:48" x14ac:dyDescent="0.25">
      <c r="A28" s="17" t="s">
        <v>59</v>
      </c>
      <c r="B28" s="1" t="s">
        <v>31</v>
      </c>
      <c r="C28" s="1">
        <v>4654.0439999999999</v>
      </c>
      <c r="D28" s="1">
        <v>6605.5209999999997</v>
      </c>
      <c r="E28" s="1">
        <v>4561.6009999999997</v>
      </c>
      <c r="F28" s="1">
        <v>5764.1869999999999</v>
      </c>
      <c r="G28" s="6">
        <v>1</v>
      </c>
      <c r="H28" s="1">
        <v>60</v>
      </c>
      <c r="I28" s="1" t="s">
        <v>32</v>
      </c>
      <c r="J28" s="1">
        <v>4491.71</v>
      </c>
      <c r="K28" s="1">
        <f t="shared" si="2"/>
        <v>69.890999999999622</v>
      </c>
      <c r="L28" s="1">
        <f t="shared" si="4"/>
        <v>3055.3909999999996</v>
      </c>
      <c r="M28" s="1">
        <v>1506.21</v>
      </c>
      <c r="N28" s="1"/>
      <c r="O28" s="1">
        <f t="shared" si="5"/>
        <v>611.07819999999992</v>
      </c>
      <c r="P28" s="5">
        <v>800</v>
      </c>
      <c r="Q28" s="5"/>
      <c r="R28" s="1"/>
      <c r="S28" s="1">
        <f t="shared" si="6"/>
        <v>10.741975413294076</v>
      </c>
      <c r="T28" s="1">
        <f t="shared" si="7"/>
        <v>9.4328139999103229</v>
      </c>
      <c r="U28" s="1">
        <v>667.40940000000001</v>
      </c>
      <c r="V28" s="1">
        <v>731.02239999999995</v>
      </c>
      <c r="W28" s="1">
        <v>723.86680000000001</v>
      </c>
      <c r="X28" s="1">
        <v>669.69039999999995</v>
      </c>
      <c r="Y28" s="1">
        <v>676.43899999999996</v>
      </c>
      <c r="Z28" s="1">
        <v>675.86880000000019</v>
      </c>
      <c r="AA28" s="1"/>
      <c r="AB28" s="1">
        <f t="shared" si="3"/>
        <v>800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</row>
    <row r="29" spans="1:48" x14ac:dyDescent="0.25">
      <c r="A29" s="17" t="s">
        <v>60</v>
      </c>
      <c r="B29" s="1" t="s">
        <v>31</v>
      </c>
      <c r="C29" s="1">
        <v>155.16999999999999</v>
      </c>
      <c r="D29" s="1">
        <v>42.24</v>
      </c>
      <c r="E29" s="1">
        <v>91.293999999999997</v>
      </c>
      <c r="F29" s="1">
        <v>88.798000000000002</v>
      </c>
      <c r="G29" s="6">
        <v>1</v>
      </c>
      <c r="H29" s="1">
        <v>50</v>
      </c>
      <c r="I29" s="1" t="s">
        <v>32</v>
      </c>
      <c r="J29" s="1">
        <v>83.24</v>
      </c>
      <c r="K29" s="1">
        <f t="shared" si="2"/>
        <v>8.054000000000002</v>
      </c>
      <c r="L29" s="1">
        <f t="shared" si="4"/>
        <v>91.293999999999997</v>
      </c>
      <c r="M29" s="1"/>
      <c r="N29" s="1">
        <v>53.603999999999999</v>
      </c>
      <c r="O29" s="1">
        <f t="shared" si="5"/>
        <v>18.258800000000001</v>
      </c>
      <c r="P29" s="5">
        <v>55</v>
      </c>
      <c r="Q29" s="5"/>
      <c r="R29" s="1"/>
      <c r="S29" s="1">
        <f t="shared" si="6"/>
        <v>10.811334808421144</v>
      </c>
      <c r="T29" s="1">
        <f t="shared" si="7"/>
        <v>7.7990886586194046</v>
      </c>
      <c r="U29" s="1">
        <v>18.179600000000001</v>
      </c>
      <c r="V29" s="1">
        <v>16.241199999999999</v>
      </c>
      <c r="W29" s="1">
        <v>13.994400000000001</v>
      </c>
      <c r="X29" s="1">
        <v>14.007199999999999</v>
      </c>
      <c r="Y29" s="1">
        <v>23.19</v>
      </c>
      <c r="Z29" s="1">
        <v>26.0244</v>
      </c>
      <c r="AA29" s="1"/>
      <c r="AB29" s="1">
        <f t="shared" si="3"/>
        <v>55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</row>
    <row r="30" spans="1:48" x14ac:dyDescent="0.25">
      <c r="A30" s="17" t="s">
        <v>61</v>
      </c>
      <c r="B30" s="1" t="s">
        <v>31</v>
      </c>
      <c r="C30" s="1">
        <v>629.92999999999995</v>
      </c>
      <c r="D30" s="1">
        <v>416.43799999999999</v>
      </c>
      <c r="E30" s="1">
        <v>419.93599999999998</v>
      </c>
      <c r="F30" s="1">
        <v>549.10599999999999</v>
      </c>
      <c r="G30" s="6">
        <v>1</v>
      </c>
      <c r="H30" s="1">
        <v>55</v>
      </c>
      <c r="I30" s="1" t="s">
        <v>32</v>
      </c>
      <c r="J30" s="1">
        <v>386.93</v>
      </c>
      <c r="K30" s="1">
        <f t="shared" si="2"/>
        <v>33.005999999999972</v>
      </c>
      <c r="L30" s="1">
        <f t="shared" si="4"/>
        <v>419.93599999999998</v>
      </c>
      <c r="M30" s="1"/>
      <c r="N30" s="1">
        <v>115.35669999999971</v>
      </c>
      <c r="O30" s="1">
        <f t="shared" si="5"/>
        <v>83.987200000000001</v>
      </c>
      <c r="P30" s="5">
        <v>250</v>
      </c>
      <c r="Q30" s="5"/>
      <c r="R30" s="1"/>
      <c r="S30" s="1">
        <f t="shared" si="6"/>
        <v>10.88811985635906</v>
      </c>
      <c r="T30" s="1">
        <f t="shared" si="7"/>
        <v>7.911475796311815</v>
      </c>
      <c r="U30" s="1">
        <v>84.259600000000006</v>
      </c>
      <c r="V30" s="1">
        <v>86.672399999999996</v>
      </c>
      <c r="W30" s="1">
        <v>96.308799999999991</v>
      </c>
      <c r="X30" s="1">
        <v>92.951400000000007</v>
      </c>
      <c r="Y30" s="1">
        <v>95.445999999999998</v>
      </c>
      <c r="Z30" s="1">
        <v>102.2466</v>
      </c>
      <c r="AA30" s="1"/>
      <c r="AB30" s="1">
        <f t="shared" si="3"/>
        <v>250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</row>
    <row r="31" spans="1:48" x14ac:dyDescent="0.25">
      <c r="A31" s="17" t="s">
        <v>62</v>
      </c>
      <c r="B31" s="1" t="s">
        <v>31</v>
      </c>
      <c r="C31" s="1">
        <v>4011.2640000000001</v>
      </c>
      <c r="D31" s="1">
        <v>6054.3810000000003</v>
      </c>
      <c r="E31" s="1">
        <v>5074.9549999999999</v>
      </c>
      <c r="F31" s="1">
        <v>4333.7889999999998</v>
      </c>
      <c r="G31" s="6">
        <v>1</v>
      </c>
      <c r="H31" s="1">
        <v>60</v>
      </c>
      <c r="I31" s="1" t="s">
        <v>32</v>
      </c>
      <c r="J31" s="1">
        <v>4990.88</v>
      </c>
      <c r="K31" s="1">
        <f t="shared" si="2"/>
        <v>84.074999999999818</v>
      </c>
      <c r="L31" s="1">
        <f t="shared" si="4"/>
        <v>2561.0749999999998</v>
      </c>
      <c r="M31" s="1">
        <v>2513.88</v>
      </c>
      <c r="N31" s="1">
        <v>539.52059999999983</v>
      </c>
      <c r="O31" s="1">
        <f t="shared" si="5"/>
        <v>512.21499999999992</v>
      </c>
      <c r="P31" s="5">
        <v>600</v>
      </c>
      <c r="Q31" s="5"/>
      <c r="R31" s="1"/>
      <c r="S31" s="1">
        <f t="shared" si="6"/>
        <v>10.685570707613016</v>
      </c>
      <c r="T31" s="1">
        <f t="shared" si="7"/>
        <v>9.514187597005165</v>
      </c>
      <c r="U31" s="1">
        <v>585.02260000000001</v>
      </c>
      <c r="V31" s="1">
        <v>623.1998000000001</v>
      </c>
      <c r="W31" s="1">
        <v>626.33119999999997</v>
      </c>
      <c r="X31" s="1">
        <v>588.97239999999988</v>
      </c>
      <c r="Y31" s="1">
        <v>559.7503999999999</v>
      </c>
      <c r="Z31" s="1">
        <v>579.0483999999999</v>
      </c>
      <c r="AA31" s="1"/>
      <c r="AB31" s="1">
        <f t="shared" si="3"/>
        <v>600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</row>
    <row r="32" spans="1:48" x14ac:dyDescent="0.25">
      <c r="A32" s="17" t="s">
        <v>63</v>
      </c>
      <c r="B32" s="1" t="s">
        <v>31</v>
      </c>
      <c r="C32" s="1">
        <v>2425.2730000000001</v>
      </c>
      <c r="D32" s="1">
        <v>4050.913</v>
      </c>
      <c r="E32" s="1">
        <v>3328.703</v>
      </c>
      <c r="F32" s="1">
        <v>2540.1460000000002</v>
      </c>
      <c r="G32" s="6">
        <v>1</v>
      </c>
      <c r="H32" s="1">
        <v>60</v>
      </c>
      <c r="I32" s="1" t="s">
        <v>32</v>
      </c>
      <c r="J32" s="1">
        <v>3256.76</v>
      </c>
      <c r="K32" s="1">
        <f t="shared" si="2"/>
        <v>71.942999999999756</v>
      </c>
      <c r="L32" s="1">
        <f t="shared" si="4"/>
        <v>1815.943</v>
      </c>
      <c r="M32" s="1">
        <v>1512.76</v>
      </c>
      <c r="N32" s="1">
        <v>265.47540000000032</v>
      </c>
      <c r="O32" s="1">
        <f t="shared" si="5"/>
        <v>363.18860000000001</v>
      </c>
      <c r="P32" s="5">
        <v>1000</v>
      </c>
      <c r="Q32" s="5"/>
      <c r="R32" s="1"/>
      <c r="S32" s="1">
        <f t="shared" si="6"/>
        <v>10.478361380285616</v>
      </c>
      <c r="T32" s="1">
        <f t="shared" si="7"/>
        <v>7.7249709930322714</v>
      </c>
      <c r="U32" s="1">
        <v>357.185</v>
      </c>
      <c r="V32" s="1">
        <v>388.66719999999998</v>
      </c>
      <c r="W32" s="1">
        <v>355.38380000000001</v>
      </c>
      <c r="X32" s="1">
        <v>322.09379999999999</v>
      </c>
      <c r="Y32" s="1">
        <v>392.21960000000001</v>
      </c>
      <c r="Z32" s="1">
        <v>401.34860000000009</v>
      </c>
      <c r="AA32" s="1"/>
      <c r="AB32" s="1">
        <f t="shared" si="3"/>
        <v>1000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</row>
    <row r="33" spans="1:48" x14ac:dyDescent="0.25">
      <c r="A33" s="17" t="s">
        <v>64</v>
      </c>
      <c r="B33" s="1" t="s">
        <v>31</v>
      </c>
      <c r="C33" s="1">
        <v>562.33600000000001</v>
      </c>
      <c r="D33" s="1">
        <v>227.69399999999999</v>
      </c>
      <c r="E33" s="1">
        <v>350.94400000000002</v>
      </c>
      <c r="F33" s="1">
        <v>354.63600000000002</v>
      </c>
      <c r="G33" s="6">
        <v>1</v>
      </c>
      <c r="H33" s="1">
        <v>60</v>
      </c>
      <c r="I33" s="1" t="s">
        <v>32</v>
      </c>
      <c r="J33" s="1">
        <v>346.11</v>
      </c>
      <c r="K33" s="1">
        <f t="shared" si="2"/>
        <v>4.8340000000000032</v>
      </c>
      <c r="L33" s="1">
        <f t="shared" si="4"/>
        <v>350.94400000000002</v>
      </c>
      <c r="M33" s="1"/>
      <c r="N33" s="1">
        <v>204.35780000000011</v>
      </c>
      <c r="O33" s="1">
        <f t="shared" si="5"/>
        <v>70.188800000000001</v>
      </c>
      <c r="P33" s="5">
        <v>210</v>
      </c>
      <c r="Q33" s="5"/>
      <c r="R33" s="1"/>
      <c r="S33" s="1">
        <f t="shared" si="6"/>
        <v>10.956075613203248</v>
      </c>
      <c r="T33" s="1">
        <f t="shared" si="7"/>
        <v>7.9641452767393117</v>
      </c>
      <c r="U33" s="1">
        <v>66.552400000000006</v>
      </c>
      <c r="V33" s="1">
        <v>60.560799999999993</v>
      </c>
      <c r="W33" s="1">
        <v>72.260799999999989</v>
      </c>
      <c r="X33" s="1">
        <v>74.201999999999998</v>
      </c>
      <c r="Y33" s="1">
        <v>87.379600000000011</v>
      </c>
      <c r="Z33" s="1">
        <v>90.587599999999995</v>
      </c>
      <c r="AA33" s="1"/>
      <c r="AB33" s="1">
        <f t="shared" si="3"/>
        <v>210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</row>
    <row r="34" spans="1:48" x14ac:dyDescent="0.25">
      <c r="A34" s="17" t="s">
        <v>65</v>
      </c>
      <c r="B34" s="1" t="s">
        <v>31</v>
      </c>
      <c r="C34" s="1">
        <v>26.373999999999999</v>
      </c>
      <c r="D34" s="1">
        <v>0.126</v>
      </c>
      <c r="E34" s="1">
        <v>23.805</v>
      </c>
      <c r="F34" s="1"/>
      <c r="G34" s="6">
        <v>1</v>
      </c>
      <c r="H34" s="1" t="e">
        <v>#N/A</v>
      </c>
      <c r="I34" s="1" t="s">
        <v>32</v>
      </c>
      <c r="J34" s="1">
        <v>42.8</v>
      </c>
      <c r="K34" s="1">
        <f t="shared" si="2"/>
        <v>-18.994999999999997</v>
      </c>
      <c r="L34" s="1">
        <f t="shared" si="4"/>
        <v>23.805</v>
      </c>
      <c r="M34" s="1"/>
      <c r="N34" s="1">
        <v>42.272599999999997</v>
      </c>
      <c r="O34" s="1">
        <f t="shared" si="5"/>
        <v>4.7610000000000001</v>
      </c>
      <c r="P34" s="5">
        <v>10</v>
      </c>
      <c r="Q34" s="5"/>
      <c r="R34" s="1"/>
      <c r="S34" s="1">
        <f t="shared" si="6"/>
        <v>10.979332073093888</v>
      </c>
      <c r="T34" s="1">
        <f t="shared" si="7"/>
        <v>8.8789329972694802</v>
      </c>
      <c r="U34" s="1">
        <v>5.2901999999999996</v>
      </c>
      <c r="V34" s="1">
        <v>0.5292</v>
      </c>
      <c r="W34" s="1">
        <v>0</v>
      </c>
      <c r="X34" s="1">
        <v>0</v>
      </c>
      <c r="Y34" s="1">
        <v>0</v>
      </c>
      <c r="Z34" s="1">
        <v>0</v>
      </c>
      <c r="AA34" s="1"/>
      <c r="AB34" s="1">
        <f t="shared" si="3"/>
        <v>10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</row>
    <row r="35" spans="1:48" x14ac:dyDescent="0.25">
      <c r="A35" s="17" t="s">
        <v>66</v>
      </c>
      <c r="B35" s="1" t="s">
        <v>31</v>
      </c>
      <c r="C35" s="1">
        <v>554.84400000000005</v>
      </c>
      <c r="D35" s="1">
        <v>186.31899999999999</v>
      </c>
      <c r="E35" s="1">
        <v>476.101</v>
      </c>
      <c r="F35" s="1">
        <v>190.53399999999999</v>
      </c>
      <c r="G35" s="6">
        <v>1</v>
      </c>
      <c r="H35" s="1">
        <v>60</v>
      </c>
      <c r="I35" s="1" t="s">
        <v>32</v>
      </c>
      <c r="J35" s="1">
        <v>438.3</v>
      </c>
      <c r="K35" s="1">
        <f t="shared" si="2"/>
        <v>37.800999999999988</v>
      </c>
      <c r="L35" s="1">
        <f t="shared" si="4"/>
        <v>333.625</v>
      </c>
      <c r="M35" s="1">
        <v>142.476</v>
      </c>
      <c r="N35" s="1">
        <v>138.17740000000001</v>
      </c>
      <c r="O35" s="1">
        <f t="shared" si="5"/>
        <v>66.724999999999994</v>
      </c>
      <c r="P35" s="5">
        <v>400</v>
      </c>
      <c r="Q35" s="5"/>
      <c r="R35" s="1"/>
      <c r="S35" s="1">
        <f t="shared" si="6"/>
        <v>10.921115024353691</v>
      </c>
      <c r="T35" s="1">
        <f t="shared" si="7"/>
        <v>4.926360434619709</v>
      </c>
      <c r="U35" s="1">
        <v>61.636600000000001</v>
      </c>
      <c r="V35" s="1">
        <v>59.229399999999998</v>
      </c>
      <c r="W35" s="1">
        <v>69.852800000000002</v>
      </c>
      <c r="X35" s="1">
        <v>72.727999999999994</v>
      </c>
      <c r="Y35" s="1">
        <v>89.380799999999994</v>
      </c>
      <c r="Z35" s="1">
        <v>90.086600000000004</v>
      </c>
      <c r="AA35" s="1"/>
      <c r="AB35" s="1">
        <f t="shared" si="3"/>
        <v>400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</row>
    <row r="36" spans="1:48" x14ac:dyDescent="0.25">
      <c r="A36" s="17" t="s">
        <v>67</v>
      </c>
      <c r="B36" s="1" t="s">
        <v>31</v>
      </c>
      <c r="C36" s="1">
        <v>282.08999999999997</v>
      </c>
      <c r="D36" s="1">
        <v>218.80600000000001</v>
      </c>
      <c r="E36" s="1">
        <v>189.00299999999999</v>
      </c>
      <c r="F36" s="1">
        <v>237.89400000000001</v>
      </c>
      <c r="G36" s="6">
        <v>1</v>
      </c>
      <c r="H36" s="1">
        <v>35</v>
      </c>
      <c r="I36" s="1" t="s">
        <v>32</v>
      </c>
      <c r="J36" s="1">
        <v>205.7</v>
      </c>
      <c r="K36" s="1">
        <f t="shared" si="2"/>
        <v>-16.697000000000003</v>
      </c>
      <c r="L36" s="1">
        <f t="shared" si="4"/>
        <v>138.76299999999998</v>
      </c>
      <c r="M36" s="1">
        <v>50.24</v>
      </c>
      <c r="N36" s="1">
        <v>122.7299</v>
      </c>
      <c r="O36" s="1">
        <f t="shared" si="5"/>
        <v>27.752599999999994</v>
      </c>
      <c r="P36" s="5"/>
      <c r="Q36" s="5"/>
      <c r="R36" s="1"/>
      <c r="S36" s="1">
        <f t="shared" si="6"/>
        <v>12.994238377665518</v>
      </c>
      <c r="T36" s="1">
        <f t="shared" si="7"/>
        <v>12.994238377665518</v>
      </c>
      <c r="U36" s="1">
        <v>45.419600000000003</v>
      </c>
      <c r="V36" s="1">
        <v>42.456599999999987</v>
      </c>
      <c r="W36" s="1">
        <v>44.141000000000012</v>
      </c>
      <c r="X36" s="1">
        <v>40.812199999999997</v>
      </c>
      <c r="Y36" s="1">
        <v>37.524399999999993</v>
      </c>
      <c r="Z36" s="1">
        <v>41.333799999999997</v>
      </c>
      <c r="AA36" s="1"/>
      <c r="AB36" s="1">
        <f t="shared" si="3"/>
        <v>0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</row>
    <row r="37" spans="1:48" x14ac:dyDescent="0.25">
      <c r="A37" s="10" t="s">
        <v>68</v>
      </c>
      <c r="B37" s="10" t="s">
        <v>31</v>
      </c>
      <c r="C37" s="10">
        <v>24.63</v>
      </c>
      <c r="D37" s="10">
        <v>128.28200000000001</v>
      </c>
      <c r="E37" s="10">
        <v>16.777000000000001</v>
      </c>
      <c r="F37" s="10">
        <v>120.461</v>
      </c>
      <c r="G37" s="11">
        <v>0</v>
      </c>
      <c r="H37" s="10">
        <v>40</v>
      </c>
      <c r="I37" s="10" t="s">
        <v>46</v>
      </c>
      <c r="J37" s="10">
        <v>49.2</v>
      </c>
      <c r="K37" s="10">
        <f t="shared" si="2"/>
        <v>-32.423000000000002</v>
      </c>
      <c r="L37" s="10">
        <f t="shared" si="4"/>
        <v>16.777000000000001</v>
      </c>
      <c r="M37" s="10"/>
      <c r="N37" s="10"/>
      <c r="O37" s="10">
        <f t="shared" si="5"/>
        <v>3.3554000000000004</v>
      </c>
      <c r="P37" s="12"/>
      <c r="Q37" s="12"/>
      <c r="R37" s="10"/>
      <c r="S37" s="10">
        <f t="shared" si="6"/>
        <v>35.900637777910227</v>
      </c>
      <c r="T37" s="10">
        <f t="shared" si="7"/>
        <v>35.900637777910227</v>
      </c>
      <c r="U37" s="10">
        <v>10.361800000000001</v>
      </c>
      <c r="V37" s="10">
        <v>12.2066</v>
      </c>
      <c r="W37" s="10">
        <v>7.7359999999999998</v>
      </c>
      <c r="X37" s="10">
        <v>4.5973999999999986</v>
      </c>
      <c r="Y37" s="10">
        <v>3.2783999999999991</v>
      </c>
      <c r="Z37" s="10">
        <v>7.5643999999999973</v>
      </c>
      <c r="AA37" s="10" t="s">
        <v>144</v>
      </c>
      <c r="AB37" s="10">
        <f t="shared" si="3"/>
        <v>0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</row>
    <row r="38" spans="1:48" x14ac:dyDescent="0.25">
      <c r="A38" s="17" t="s">
        <v>69</v>
      </c>
      <c r="B38" s="1" t="s">
        <v>31</v>
      </c>
      <c r="C38" s="1">
        <v>288.59100000000001</v>
      </c>
      <c r="D38" s="1">
        <v>774.19100000000003</v>
      </c>
      <c r="E38" s="1">
        <v>690.14499999999998</v>
      </c>
      <c r="F38" s="1">
        <v>303.70600000000002</v>
      </c>
      <c r="G38" s="6">
        <v>1</v>
      </c>
      <c r="H38" s="1">
        <v>30</v>
      </c>
      <c r="I38" s="1" t="s">
        <v>32</v>
      </c>
      <c r="J38" s="1">
        <v>672.35500000000002</v>
      </c>
      <c r="K38" s="1">
        <f t="shared" ref="K38:K69" si="8">E38-J38</f>
        <v>17.789999999999964</v>
      </c>
      <c r="L38" s="1">
        <f t="shared" si="4"/>
        <v>209.99</v>
      </c>
      <c r="M38" s="1">
        <v>480.15499999999997</v>
      </c>
      <c r="N38" s="1">
        <v>56.255199999999952</v>
      </c>
      <c r="O38" s="1">
        <f t="shared" si="5"/>
        <v>41.998000000000005</v>
      </c>
      <c r="P38" s="5">
        <v>80</v>
      </c>
      <c r="Q38" s="5"/>
      <c r="R38" s="1"/>
      <c r="S38" s="1">
        <f t="shared" si="6"/>
        <v>10.475765512643457</v>
      </c>
      <c r="T38" s="1">
        <f t="shared" si="7"/>
        <v>8.5709129006143137</v>
      </c>
      <c r="U38" s="1">
        <v>49.533399999999993</v>
      </c>
      <c r="V38" s="1">
        <v>50.893599999999999</v>
      </c>
      <c r="W38" s="1">
        <v>47.328400000000002</v>
      </c>
      <c r="X38" s="1">
        <v>46.773400000000002</v>
      </c>
      <c r="Y38" s="1">
        <v>55.127400000000002</v>
      </c>
      <c r="Z38" s="1">
        <v>65.370999999999995</v>
      </c>
      <c r="AA38" s="1"/>
      <c r="AB38" s="1">
        <f t="shared" ref="AB38:AB69" si="9">P38*G38</f>
        <v>80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</row>
    <row r="39" spans="1:48" x14ac:dyDescent="0.25">
      <c r="A39" s="17" t="s">
        <v>70</v>
      </c>
      <c r="B39" s="1" t="s">
        <v>31</v>
      </c>
      <c r="C39" s="1">
        <v>368.44</v>
      </c>
      <c r="D39" s="1">
        <v>585.221</v>
      </c>
      <c r="E39" s="1">
        <v>665.82899999999995</v>
      </c>
      <c r="F39" s="1">
        <v>215.57</v>
      </c>
      <c r="G39" s="6">
        <v>1</v>
      </c>
      <c r="H39" s="1">
        <v>30</v>
      </c>
      <c r="I39" s="1" t="s">
        <v>32</v>
      </c>
      <c r="J39" s="1">
        <v>662.11599999999999</v>
      </c>
      <c r="K39" s="1">
        <f t="shared" si="8"/>
        <v>3.7129999999999654</v>
      </c>
      <c r="L39" s="1">
        <f t="shared" si="4"/>
        <v>315.52099999999996</v>
      </c>
      <c r="M39" s="1">
        <v>350.30799999999999</v>
      </c>
      <c r="N39" s="1">
        <v>57.022799999999897</v>
      </c>
      <c r="O39" s="1">
        <f t="shared" si="5"/>
        <v>63.104199999999992</v>
      </c>
      <c r="P39" s="5">
        <v>370</v>
      </c>
      <c r="Q39" s="5"/>
      <c r="R39" s="1"/>
      <c r="S39" s="1">
        <f t="shared" si="6"/>
        <v>10.183043283965251</v>
      </c>
      <c r="T39" s="1">
        <f t="shared" si="7"/>
        <v>4.3197251530009089</v>
      </c>
      <c r="U39" s="1">
        <v>49.887600000000013</v>
      </c>
      <c r="V39" s="1">
        <v>51.859600000000007</v>
      </c>
      <c r="W39" s="1">
        <v>58.466599999999993</v>
      </c>
      <c r="X39" s="1">
        <v>54.061400000000013</v>
      </c>
      <c r="Y39" s="1">
        <v>55.473999999999997</v>
      </c>
      <c r="Z39" s="1">
        <v>63.587400000000002</v>
      </c>
      <c r="AA39" s="1"/>
      <c r="AB39" s="1">
        <f t="shared" si="9"/>
        <v>370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</row>
    <row r="40" spans="1:48" x14ac:dyDescent="0.25">
      <c r="A40" s="17" t="s">
        <v>71</v>
      </c>
      <c r="B40" s="1" t="s">
        <v>31</v>
      </c>
      <c r="C40" s="1">
        <v>210.93899999999999</v>
      </c>
      <c r="D40" s="1">
        <v>527.26300000000003</v>
      </c>
      <c r="E40" s="1">
        <v>317.30599999999998</v>
      </c>
      <c r="F40" s="1">
        <v>353.06099999999998</v>
      </c>
      <c r="G40" s="6">
        <v>1</v>
      </c>
      <c r="H40" s="1">
        <v>30</v>
      </c>
      <c r="I40" s="1" t="s">
        <v>32</v>
      </c>
      <c r="J40" s="1">
        <v>333.9</v>
      </c>
      <c r="K40" s="1">
        <f t="shared" si="8"/>
        <v>-16.593999999999994</v>
      </c>
      <c r="L40" s="1">
        <f t="shared" si="4"/>
        <v>317.30599999999998</v>
      </c>
      <c r="M40" s="1"/>
      <c r="N40" s="1">
        <v>121.7466</v>
      </c>
      <c r="O40" s="1">
        <f t="shared" si="5"/>
        <v>63.461199999999998</v>
      </c>
      <c r="P40" s="5">
        <v>180</v>
      </c>
      <c r="Q40" s="5"/>
      <c r="R40" s="1"/>
      <c r="S40" s="1">
        <f t="shared" si="6"/>
        <v>10.318235394225132</v>
      </c>
      <c r="T40" s="1">
        <f t="shared" si="7"/>
        <v>7.4818566305080898</v>
      </c>
      <c r="U40" s="1">
        <v>65.472400000000007</v>
      </c>
      <c r="V40" s="1">
        <v>65.214799999999997</v>
      </c>
      <c r="W40" s="1">
        <v>58.14459999999999</v>
      </c>
      <c r="X40" s="1">
        <v>46.756599999999999</v>
      </c>
      <c r="Y40" s="1">
        <v>19.157</v>
      </c>
      <c r="Z40" s="1">
        <v>40.983800000000002</v>
      </c>
      <c r="AA40" s="1"/>
      <c r="AB40" s="1">
        <f t="shared" si="9"/>
        <v>180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</row>
    <row r="41" spans="1:48" x14ac:dyDescent="0.25">
      <c r="A41" s="13" t="s">
        <v>72</v>
      </c>
      <c r="B41" s="13" t="s">
        <v>31</v>
      </c>
      <c r="C41" s="13"/>
      <c r="D41" s="13"/>
      <c r="E41" s="13"/>
      <c r="F41" s="13"/>
      <c r="G41" s="14">
        <v>0</v>
      </c>
      <c r="H41" s="13" t="e">
        <v>#N/A</v>
      </c>
      <c r="I41" s="13" t="s">
        <v>32</v>
      </c>
      <c r="J41" s="13"/>
      <c r="K41" s="13">
        <f t="shared" si="8"/>
        <v>0</v>
      </c>
      <c r="L41" s="13">
        <f t="shared" si="4"/>
        <v>0</v>
      </c>
      <c r="M41" s="13"/>
      <c r="N41" s="13"/>
      <c r="O41" s="13">
        <f t="shared" si="5"/>
        <v>0</v>
      </c>
      <c r="P41" s="15"/>
      <c r="Q41" s="15"/>
      <c r="R41" s="13"/>
      <c r="S41" s="13" t="e">
        <f t="shared" si="6"/>
        <v>#DIV/0!</v>
      </c>
      <c r="T41" s="13" t="e">
        <f t="shared" si="7"/>
        <v>#DIV/0!</v>
      </c>
      <c r="U41" s="13">
        <v>0</v>
      </c>
      <c r="V41" s="13">
        <v>0</v>
      </c>
      <c r="W41" s="13">
        <v>0</v>
      </c>
      <c r="X41" s="13">
        <v>0</v>
      </c>
      <c r="Y41" s="13">
        <v>0</v>
      </c>
      <c r="Z41" s="13">
        <v>0</v>
      </c>
      <c r="AA41" s="13" t="s">
        <v>41</v>
      </c>
      <c r="AB41" s="13">
        <f t="shared" si="9"/>
        <v>0</v>
      </c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</row>
    <row r="42" spans="1:48" x14ac:dyDescent="0.25">
      <c r="A42" s="17" t="s">
        <v>73</v>
      </c>
      <c r="B42" s="1" t="s">
        <v>31</v>
      </c>
      <c r="C42" s="1">
        <v>745.51900000000001</v>
      </c>
      <c r="D42" s="1">
        <v>1251.394</v>
      </c>
      <c r="E42" s="1">
        <v>1357.722</v>
      </c>
      <c r="F42" s="1">
        <v>535.13199999999995</v>
      </c>
      <c r="G42" s="6">
        <v>1</v>
      </c>
      <c r="H42" s="1">
        <v>40</v>
      </c>
      <c r="I42" s="1" t="s">
        <v>32</v>
      </c>
      <c r="J42" s="1">
        <v>1301.588</v>
      </c>
      <c r="K42" s="1">
        <f t="shared" si="8"/>
        <v>56.134000000000015</v>
      </c>
      <c r="L42" s="1">
        <f t="shared" si="4"/>
        <v>553.43399999999997</v>
      </c>
      <c r="M42" s="1">
        <v>804.28800000000001</v>
      </c>
      <c r="N42" s="1">
        <v>194.3577999999994</v>
      </c>
      <c r="O42" s="1">
        <f t="shared" si="5"/>
        <v>110.68679999999999</v>
      </c>
      <c r="P42" s="5">
        <v>400</v>
      </c>
      <c r="Q42" s="5"/>
      <c r="R42" s="1"/>
      <c r="S42" s="1">
        <f t="shared" si="6"/>
        <v>10.204376673641297</v>
      </c>
      <c r="T42" s="1">
        <f t="shared" si="7"/>
        <v>6.5905762927467357</v>
      </c>
      <c r="U42" s="1">
        <v>100.14960000000001</v>
      </c>
      <c r="V42" s="1">
        <v>97.25800000000001</v>
      </c>
      <c r="W42" s="1">
        <v>96.028799999999976</v>
      </c>
      <c r="X42" s="1">
        <v>105.34399999999999</v>
      </c>
      <c r="Y42" s="1">
        <v>127.5522</v>
      </c>
      <c r="Z42" s="1">
        <v>127.0116</v>
      </c>
      <c r="AA42" s="1" t="s">
        <v>74</v>
      </c>
      <c r="AB42" s="1">
        <f t="shared" si="9"/>
        <v>400</v>
      </c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</row>
    <row r="43" spans="1:48" x14ac:dyDescent="0.25">
      <c r="A43" s="17" t="s">
        <v>75</v>
      </c>
      <c r="B43" s="1" t="s">
        <v>31</v>
      </c>
      <c r="C43" s="1">
        <v>271.98700000000002</v>
      </c>
      <c r="D43" s="1">
        <v>148.178</v>
      </c>
      <c r="E43" s="1">
        <v>371.827</v>
      </c>
      <c r="F43" s="1">
        <v>5.3129999999999997</v>
      </c>
      <c r="G43" s="6">
        <v>1</v>
      </c>
      <c r="H43" s="1">
        <v>35</v>
      </c>
      <c r="I43" s="1" t="s">
        <v>32</v>
      </c>
      <c r="J43" s="1">
        <v>345.57600000000002</v>
      </c>
      <c r="K43" s="1">
        <f t="shared" si="8"/>
        <v>26.250999999999976</v>
      </c>
      <c r="L43" s="1">
        <f t="shared" si="4"/>
        <v>223.65100000000001</v>
      </c>
      <c r="M43" s="1">
        <v>148.17599999999999</v>
      </c>
      <c r="N43" s="1">
        <v>40.47059999999999</v>
      </c>
      <c r="O43" s="1">
        <f t="shared" si="5"/>
        <v>44.730200000000004</v>
      </c>
      <c r="P43" s="5">
        <v>300</v>
      </c>
      <c r="Q43" s="5"/>
      <c r="R43" s="1"/>
      <c r="S43" s="1">
        <f t="shared" si="6"/>
        <v>7.7304282118121526</v>
      </c>
      <c r="T43" s="1">
        <f t="shared" si="7"/>
        <v>1.0235500847302268</v>
      </c>
      <c r="U43" s="1">
        <v>32.247599999999998</v>
      </c>
      <c r="V43" s="1">
        <v>30.64</v>
      </c>
      <c r="W43" s="1">
        <v>37.929400000000001</v>
      </c>
      <c r="X43" s="1">
        <v>35.267399999999988</v>
      </c>
      <c r="Y43" s="1">
        <v>40.093400000000003</v>
      </c>
      <c r="Z43" s="1">
        <v>45.278599999999997</v>
      </c>
      <c r="AA43" s="1"/>
      <c r="AB43" s="1">
        <f t="shared" si="9"/>
        <v>300</v>
      </c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</row>
    <row r="44" spans="1:48" x14ac:dyDescent="0.25">
      <c r="A44" s="17" t="s">
        <v>76</v>
      </c>
      <c r="B44" s="1" t="s">
        <v>31</v>
      </c>
      <c r="C44" s="1">
        <v>171.68600000000001</v>
      </c>
      <c r="D44" s="1">
        <v>114.256</v>
      </c>
      <c r="E44" s="1">
        <v>77.108000000000004</v>
      </c>
      <c r="F44" s="1">
        <v>174.64400000000001</v>
      </c>
      <c r="G44" s="6">
        <v>1</v>
      </c>
      <c r="H44" s="1">
        <v>45</v>
      </c>
      <c r="I44" s="1" t="s">
        <v>32</v>
      </c>
      <c r="J44" s="1">
        <v>69.2</v>
      </c>
      <c r="K44" s="1">
        <f t="shared" si="8"/>
        <v>7.9080000000000013</v>
      </c>
      <c r="L44" s="1">
        <f t="shared" si="4"/>
        <v>77.108000000000004</v>
      </c>
      <c r="M44" s="1"/>
      <c r="N44" s="1"/>
      <c r="O44" s="1">
        <f t="shared" si="5"/>
        <v>15.421600000000002</v>
      </c>
      <c r="P44" s="5"/>
      <c r="Q44" s="5"/>
      <c r="R44" s="1"/>
      <c r="S44" s="1">
        <f t="shared" si="6"/>
        <v>11.324635576075115</v>
      </c>
      <c r="T44" s="1">
        <f t="shared" si="7"/>
        <v>11.324635576075115</v>
      </c>
      <c r="U44" s="1">
        <v>16.272200000000002</v>
      </c>
      <c r="V44" s="1">
        <v>21.159400000000002</v>
      </c>
      <c r="W44" s="1">
        <v>24.5456</v>
      </c>
      <c r="X44" s="1">
        <v>20.236599999999999</v>
      </c>
      <c r="Y44" s="1">
        <v>22.5656</v>
      </c>
      <c r="Z44" s="1">
        <v>30.222200000000001</v>
      </c>
      <c r="AA44" s="1"/>
      <c r="AB44" s="1">
        <f t="shared" si="9"/>
        <v>0</v>
      </c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</row>
    <row r="45" spans="1:48" x14ac:dyDescent="0.25">
      <c r="A45" s="17" t="s">
        <v>77</v>
      </c>
      <c r="B45" s="1" t="s">
        <v>31</v>
      </c>
      <c r="C45" s="1">
        <v>166.124</v>
      </c>
      <c r="D45" s="1">
        <v>63.854999999999997</v>
      </c>
      <c r="E45" s="1">
        <v>113.58799999999999</v>
      </c>
      <c r="F45" s="1">
        <v>84.834999999999994</v>
      </c>
      <c r="G45" s="6">
        <v>1</v>
      </c>
      <c r="H45" s="1">
        <v>30</v>
      </c>
      <c r="I45" s="1" t="s">
        <v>32</v>
      </c>
      <c r="J45" s="1">
        <v>106.717</v>
      </c>
      <c r="K45" s="1">
        <f t="shared" si="8"/>
        <v>6.8709999999999951</v>
      </c>
      <c r="L45" s="1">
        <f t="shared" si="4"/>
        <v>82.270999999999987</v>
      </c>
      <c r="M45" s="1">
        <v>31.317</v>
      </c>
      <c r="N45" s="1">
        <v>30.999600000000001</v>
      </c>
      <c r="O45" s="1">
        <f t="shared" si="5"/>
        <v>16.454199999999997</v>
      </c>
      <c r="P45" s="5">
        <v>55</v>
      </c>
      <c r="Q45" s="5"/>
      <c r="R45" s="1"/>
      <c r="S45" s="1">
        <f t="shared" si="6"/>
        <v>10.382431233362912</v>
      </c>
      <c r="T45" s="1">
        <f t="shared" si="7"/>
        <v>7.0398196205224206</v>
      </c>
      <c r="U45" s="1">
        <v>16.333600000000001</v>
      </c>
      <c r="V45" s="1">
        <v>16.053599999999999</v>
      </c>
      <c r="W45" s="1">
        <v>13.598800000000001</v>
      </c>
      <c r="X45" s="1">
        <v>17.876200000000001</v>
      </c>
      <c r="Y45" s="1">
        <v>23.1526</v>
      </c>
      <c r="Z45" s="1">
        <v>18.383600000000001</v>
      </c>
      <c r="AA45" s="1"/>
      <c r="AB45" s="1">
        <f t="shared" si="9"/>
        <v>55</v>
      </c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</row>
    <row r="46" spans="1:48" x14ac:dyDescent="0.25">
      <c r="A46" s="17" t="s">
        <v>78</v>
      </c>
      <c r="B46" s="1" t="s">
        <v>31</v>
      </c>
      <c r="C46" s="1">
        <v>587.45899999999995</v>
      </c>
      <c r="D46" s="1">
        <v>552.75800000000004</v>
      </c>
      <c r="E46" s="1">
        <v>499.17099999999999</v>
      </c>
      <c r="F46" s="1">
        <v>540.47400000000005</v>
      </c>
      <c r="G46" s="6">
        <v>1</v>
      </c>
      <c r="H46" s="1">
        <v>45</v>
      </c>
      <c r="I46" s="1" t="s">
        <v>32</v>
      </c>
      <c r="J46" s="1">
        <v>510.97899999999998</v>
      </c>
      <c r="K46" s="1">
        <f t="shared" si="8"/>
        <v>-11.807999999999993</v>
      </c>
      <c r="L46" s="1">
        <f t="shared" si="4"/>
        <v>398.59199999999998</v>
      </c>
      <c r="M46" s="1">
        <v>100.57899999999999</v>
      </c>
      <c r="N46" s="1">
        <v>132.66919999999999</v>
      </c>
      <c r="O46" s="1">
        <f t="shared" si="5"/>
        <v>79.718400000000003</v>
      </c>
      <c r="P46" s="5">
        <v>200</v>
      </c>
      <c r="Q46" s="5"/>
      <c r="R46" s="1"/>
      <c r="S46" s="1">
        <f t="shared" si="6"/>
        <v>10.952844010918433</v>
      </c>
      <c r="T46" s="1">
        <f t="shared" si="7"/>
        <v>8.4440129254977521</v>
      </c>
      <c r="U46" s="1">
        <v>84.266999999999996</v>
      </c>
      <c r="V46" s="1">
        <v>85.051000000000002</v>
      </c>
      <c r="W46" s="1">
        <v>82.299799999999991</v>
      </c>
      <c r="X46" s="1">
        <v>86.593999999999994</v>
      </c>
      <c r="Y46" s="1">
        <v>84.353200000000015</v>
      </c>
      <c r="Z46" s="1">
        <v>76.610000000000014</v>
      </c>
      <c r="AA46" s="1"/>
      <c r="AB46" s="1">
        <f t="shared" si="9"/>
        <v>200</v>
      </c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</row>
    <row r="47" spans="1:48" x14ac:dyDescent="0.25">
      <c r="A47" s="17" t="s">
        <v>79</v>
      </c>
      <c r="B47" s="1" t="s">
        <v>31</v>
      </c>
      <c r="C47" s="1">
        <v>451.41399999999999</v>
      </c>
      <c r="D47" s="1">
        <v>221.79300000000001</v>
      </c>
      <c r="E47" s="1">
        <v>356.322</v>
      </c>
      <c r="F47" s="1">
        <v>262.79599999999999</v>
      </c>
      <c r="G47" s="6">
        <v>1</v>
      </c>
      <c r="H47" s="1">
        <v>45</v>
      </c>
      <c r="I47" s="1" t="s">
        <v>32</v>
      </c>
      <c r="J47" s="1">
        <v>360.226</v>
      </c>
      <c r="K47" s="1">
        <f t="shared" si="8"/>
        <v>-3.9039999999999964</v>
      </c>
      <c r="L47" s="1">
        <f t="shared" si="4"/>
        <v>304.69600000000003</v>
      </c>
      <c r="M47" s="1">
        <v>51.625999999999998</v>
      </c>
      <c r="N47" s="1">
        <v>163.83019999999991</v>
      </c>
      <c r="O47" s="1">
        <f t="shared" si="5"/>
        <v>60.939200000000007</v>
      </c>
      <c r="P47" s="5">
        <v>240</v>
      </c>
      <c r="Q47" s="5"/>
      <c r="R47" s="1"/>
      <c r="S47" s="1">
        <f t="shared" si="6"/>
        <v>10.939201696116783</v>
      </c>
      <c r="T47" s="1">
        <f t="shared" si="7"/>
        <v>7.0008500275684593</v>
      </c>
      <c r="U47" s="1">
        <v>55.062600000000003</v>
      </c>
      <c r="V47" s="1">
        <v>49.043999999999997</v>
      </c>
      <c r="W47" s="1">
        <v>63.616999999999997</v>
      </c>
      <c r="X47" s="1">
        <v>60.83</v>
      </c>
      <c r="Y47" s="1">
        <v>53.25419999999999</v>
      </c>
      <c r="Z47" s="1">
        <v>57.124199999999988</v>
      </c>
      <c r="AA47" s="1"/>
      <c r="AB47" s="1">
        <f t="shared" si="9"/>
        <v>240</v>
      </c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</row>
    <row r="48" spans="1:48" x14ac:dyDescent="0.25">
      <c r="A48" s="17" t="s">
        <v>80</v>
      </c>
      <c r="B48" s="1" t="s">
        <v>31</v>
      </c>
      <c r="C48" s="1">
        <v>359.483</v>
      </c>
      <c r="D48" s="1"/>
      <c r="E48" s="1">
        <v>127.17400000000001</v>
      </c>
      <c r="F48" s="1">
        <v>200.721</v>
      </c>
      <c r="G48" s="6">
        <v>1</v>
      </c>
      <c r="H48" s="1">
        <v>45</v>
      </c>
      <c r="I48" s="1" t="s">
        <v>32</v>
      </c>
      <c r="J48" s="1">
        <v>132.5</v>
      </c>
      <c r="K48" s="1">
        <f t="shared" si="8"/>
        <v>-5.3259999999999934</v>
      </c>
      <c r="L48" s="1">
        <f t="shared" si="4"/>
        <v>127.17400000000001</v>
      </c>
      <c r="M48" s="1"/>
      <c r="N48" s="1">
        <v>46.430000000000007</v>
      </c>
      <c r="O48" s="1">
        <f t="shared" si="5"/>
        <v>25.434800000000003</v>
      </c>
      <c r="P48" s="5">
        <v>30</v>
      </c>
      <c r="Q48" s="5"/>
      <c r="R48" s="1"/>
      <c r="S48" s="1">
        <f t="shared" si="6"/>
        <v>10.896527592117884</v>
      </c>
      <c r="T48" s="1">
        <f t="shared" si="7"/>
        <v>9.7170412191171138</v>
      </c>
      <c r="U48" s="1">
        <v>28.565999999999999</v>
      </c>
      <c r="V48" s="1">
        <v>21.684200000000001</v>
      </c>
      <c r="W48" s="1">
        <v>16.4682</v>
      </c>
      <c r="X48" s="1">
        <v>22.270800000000001</v>
      </c>
      <c r="Y48" s="1">
        <v>42.788200000000003</v>
      </c>
      <c r="Z48" s="1">
        <v>41.907800000000002</v>
      </c>
      <c r="AA48" s="1"/>
      <c r="AB48" s="1">
        <f t="shared" si="9"/>
        <v>30</v>
      </c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</row>
    <row r="49" spans="1:48" x14ac:dyDescent="0.25">
      <c r="A49" s="13" t="s">
        <v>81</v>
      </c>
      <c r="B49" s="13" t="s">
        <v>31</v>
      </c>
      <c r="C49" s="13">
        <v>23.931999999999999</v>
      </c>
      <c r="D49" s="13"/>
      <c r="E49" s="13">
        <v>18.782</v>
      </c>
      <c r="F49" s="13">
        <v>5.1139999999999999</v>
      </c>
      <c r="G49" s="14">
        <v>0</v>
      </c>
      <c r="H49" s="13" t="e">
        <v>#N/A</v>
      </c>
      <c r="I49" s="13" t="s">
        <v>32</v>
      </c>
      <c r="J49" s="13">
        <v>27.5</v>
      </c>
      <c r="K49" s="13">
        <f t="shared" si="8"/>
        <v>-8.718</v>
      </c>
      <c r="L49" s="13">
        <f t="shared" si="4"/>
        <v>18.782</v>
      </c>
      <c r="M49" s="13"/>
      <c r="N49" s="13"/>
      <c r="O49" s="13">
        <f t="shared" si="5"/>
        <v>3.7564000000000002</v>
      </c>
      <c r="P49" s="15"/>
      <c r="Q49" s="15"/>
      <c r="R49" s="13"/>
      <c r="S49" s="13">
        <f t="shared" si="6"/>
        <v>1.3614098605047384</v>
      </c>
      <c r="T49" s="13">
        <f t="shared" si="7"/>
        <v>1.3614098605047384</v>
      </c>
      <c r="U49" s="13">
        <v>0</v>
      </c>
      <c r="V49" s="13">
        <v>0</v>
      </c>
      <c r="W49" s="13">
        <v>0</v>
      </c>
      <c r="X49" s="13">
        <v>0</v>
      </c>
      <c r="Y49" s="13">
        <v>0</v>
      </c>
      <c r="Z49" s="13">
        <v>0</v>
      </c>
      <c r="AA49" s="13" t="s">
        <v>35</v>
      </c>
      <c r="AB49" s="13">
        <f t="shared" si="9"/>
        <v>0</v>
      </c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</row>
    <row r="50" spans="1:48" x14ac:dyDescent="0.25">
      <c r="A50" s="10" t="s">
        <v>82</v>
      </c>
      <c r="B50" s="10" t="s">
        <v>31</v>
      </c>
      <c r="C50" s="10">
        <v>5.6349999999999998</v>
      </c>
      <c r="D50" s="10"/>
      <c r="E50" s="10">
        <v>-0.72399999999999998</v>
      </c>
      <c r="F50" s="10"/>
      <c r="G50" s="11">
        <v>0</v>
      </c>
      <c r="H50" s="10">
        <v>35</v>
      </c>
      <c r="I50" s="10" t="s">
        <v>46</v>
      </c>
      <c r="J50" s="10">
        <v>5.7</v>
      </c>
      <c r="K50" s="10">
        <f t="shared" si="8"/>
        <v>-6.4240000000000004</v>
      </c>
      <c r="L50" s="10">
        <f t="shared" si="4"/>
        <v>-0.72399999999999998</v>
      </c>
      <c r="M50" s="10"/>
      <c r="N50" s="10"/>
      <c r="O50" s="10">
        <f t="shared" si="5"/>
        <v>-0.14479999999999998</v>
      </c>
      <c r="P50" s="12"/>
      <c r="Q50" s="12"/>
      <c r="R50" s="10"/>
      <c r="S50" s="10">
        <f t="shared" si="6"/>
        <v>0</v>
      </c>
      <c r="T50" s="10">
        <f t="shared" si="7"/>
        <v>0</v>
      </c>
      <c r="U50" s="10">
        <v>9.5546000000000006</v>
      </c>
      <c r="V50" s="10">
        <v>10.1402</v>
      </c>
      <c r="W50" s="10">
        <v>8.0148000000000028</v>
      </c>
      <c r="X50" s="10">
        <v>7.4291999999999998</v>
      </c>
      <c r="Y50" s="10">
        <v>0</v>
      </c>
      <c r="Z50" s="10">
        <v>2.5981999999999998</v>
      </c>
      <c r="AA50" s="10" t="s">
        <v>35</v>
      </c>
      <c r="AB50" s="10">
        <f t="shared" si="9"/>
        <v>0</v>
      </c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</row>
    <row r="51" spans="1:48" x14ac:dyDescent="0.25">
      <c r="A51" s="17" t="s">
        <v>83</v>
      </c>
      <c r="B51" s="1" t="s">
        <v>40</v>
      </c>
      <c r="C51" s="1">
        <v>770</v>
      </c>
      <c r="D51" s="1">
        <v>300</v>
      </c>
      <c r="E51" s="1">
        <v>379</v>
      </c>
      <c r="F51" s="1">
        <v>615</v>
      </c>
      <c r="G51" s="6">
        <v>0.4</v>
      </c>
      <c r="H51" s="1">
        <v>45</v>
      </c>
      <c r="I51" s="1" t="s">
        <v>32</v>
      </c>
      <c r="J51" s="1">
        <v>388</v>
      </c>
      <c r="K51" s="1">
        <f t="shared" si="8"/>
        <v>-9</v>
      </c>
      <c r="L51" s="1">
        <f t="shared" si="4"/>
        <v>379</v>
      </c>
      <c r="M51" s="1"/>
      <c r="N51" s="1">
        <v>272</v>
      </c>
      <c r="O51" s="1">
        <f t="shared" si="5"/>
        <v>75.8</v>
      </c>
      <c r="P51" s="5"/>
      <c r="Q51" s="5"/>
      <c r="R51" s="1"/>
      <c r="S51" s="1">
        <f t="shared" si="6"/>
        <v>11.701846965699209</v>
      </c>
      <c r="T51" s="1">
        <f t="shared" si="7"/>
        <v>11.701846965699209</v>
      </c>
      <c r="U51" s="1">
        <v>97</v>
      </c>
      <c r="V51" s="1">
        <v>90</v>
      </c>
      <c r="W51" s="1">
        <v>72.400000000000006</v>
      </c>
      <c r="X51" s="1">
        <v>80.8</v>
      </c>
      <c r="Y51" s="1">
        <v>120.2</v>
      </c>
      <c r="Z51" s="1">
        <v>124.4</v>
      </c>
      <c r="AA51" s="1"/>
      <c r="AB51" s="1">
        <f t="shared" si="9"/>
        <v>0</v>
      </c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</row>
    <row r="52" spans="1:48" x14ac:dyDescent="0.25">
      <c r="A52" s="13" t="s">
        <v>84</v>
      </c>
      <c r="B52" s="13" t="s">
        <v>40</v>
      </c>
      <c r="C52" s="13"/>
      <c r="D52" s="13"/>
      <c r="E52" s="13"/>
      <c r="F52" s="13"/>
      <c r="G52" s="14">
        <v>0</v>
      </c>
      <c r="H52" s="13" t="e">
        <v>#N/A</v>
      </c>
      <c r="I52" s="13" t="s">
        <v>32</v>
      </c>
      <c r="J52" s="13"/>
      <c r="K52" s="13">
        <f t="shared" si="8"/>
        <v>0</v>
      </c>
      <c r="L52" s="13">
        <f t="shared" si="4"/>
        <v>0</v>
      </c>
      <c r="M52" s="13"/>
      <c r="N52" s="13"/>
      <c r="O52" s="13">
        <f t="shared" si="5"/>
        <v>0</v>
      </c>
      <c r="P52" s="15"/>
      <c r="Q52" s="15"/>
      <c r="R52" s="13"/>
      <c r="S52" s="13" t="e">
        <f t="shared" si="6"/>
        <v>#DIV/0!</v>
      </c>
      <c r="T52" s="13" t="e">
        <f t="shared" si="7"/>
        <v>#DIV/0!</v>
      </c>
      <c r="U52" s="13">
        <v>0</v>
      </c>
      <c r="V52" s="13">
        <v>0</v>
      </c>
      <c r="W52" s="13">
        <v>0</v>
      </c>
      <c r="X52" s="13">
        <v>0</v>
      </c>
      <c r="Y52" s="13">
        <v>0</v>
      </c>
      <c r="Z52" s="13">
        <v>0</v>
      </c>
      <c r="AA52" s="13" t="s">
        <v>41</v>
      </c>
      <c r="AB52" s="13">
        <f t="shared" si="9"/>
        <v>0</v>
      </c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</row>
    <row r="53" spans="1:48" x14ac:dyDescent="0.25">
      <c r="A53" s="13" t="s">
        <v>85</v>
      </c>
      <c r="B53" s="13" t="s">
        <v>31</v>
      </c>
      <c r="C53" s="13">
        <v>34.33</v>
      </c>
      <c r="D53" s="13"/>
      <c r="E53" s="13">
        <v>33.079000000000001</v>
      </c>
      <c r="F53" s="13">
        <v>0.93700000000000006</v>
      </c>
      <c r="G53" s="14">
        <v>0</v>
      </c>
      <c r="H53" s="13" t="e">
        <v>#N/A</v>
      </c>
      <c r="I53" s="13" t="s">
        <v>32</v>
      </c>
      <c r="J53" s="13">
        <v>49.5</v>
      </c>
      <c r="K53" s="13">
        <f t="shared" si="8"/>
        <v>-16.420999999999999</v>
      </c>
      <c r="L53" s="13">
        <f t="shared" si="4"/>
        <v>33.079000000000001</v>
      </c>
      <c r="M53" s="13"/>
      <c r="N53" s="13"/>
      <c r="O53" s="13">
        <f t="shared" si="5"/>
        <v>6.6158000000000001</v>
      </c>
      <c r="P53" s="15"/>
      <c r="Q53" s="15"/>
      <c r="R53" s="13"/>
      <c r="S53" s="13">
        <f t="shared" si="6"/>
        <v>0.14163064179691043</v>
      </c>
      <c r="T53" s="13">
        <f t="shared" si="7"/>
        <v>0.14163064179691043</v>
      </c>
      <c r="U53" s="13">
        <v>0.28120000000000001</v>
      </c>
      <c r="V53" s="13">
        <v>0</v>
      </c>
      <c r="W53" s="13">
        <v>0</v>
      </c>
      <c r="X53" s="13">
        <v>0</v>
      </c>
      <c r="Y53" s="13">
        <v>0</v>
      </c>
      <c r="Z53" s="13">
        <v>0</v>
      </c>
      <c r="AA53" s="13" t="s">
        <v>35</v>
      </c>
      <c r="AB53" s="13">
        <f t="shared" si="9"/>
        <v>0</v>
      </c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</row>
    <row r="54" spans="1:48" x14ac:dyDescent="0.25">
      <c r="A54" s="13" t="s">
        <v>86</v>
      </c>
      <c r="B54" s="13" t="s">
        <v>40</v>
      </c>
      <c r="C54" s="13"/>
      <c r="D54" s="13"/>
      <c r="E54" s="13"/>
      <c r="F54" s="13"/>
      <c r="G54" s="14">
        <v>0</v>
      </c>
      <c r="H54" s="13" t="e">
        <v>#N/A</v>
      </c>
      <c r="I54" s="13" t="s">
        <v>32</v>
      </c>
      <c r="J54" s="13"/>
      <c r="K54" s="13">
        <f t="shared" si="8"/>
        <v>0</v>
      </c>
      <c r="L54" s="13">
        <f t="shared" si="4"/>
        <v>0</v>
      </c>
      <c r="M54" s="13"/>
      <c r="N54" s="13"/>
      <c r="O54" s="13">
        <f t="shared" si="5"/>
        <v>0</v>
      </c>
      <c r="P54" s="15"/>
      <c r="Q54" s="15"/>
      <c r="R54" s="13"/>
      <c r="S54" s="13" t="e">
        <f t="shared" si="6"/>
        <v>#DIV/0!</v>
      </c>
      <c r="T54" s="13" t="e">
        <f t="shared" si="7"/>
        <v>#DIV/0!</v>
      </c>
      <c r="U54" s="13">
        <v>0</v>
      </c>
      <c r="V54" s="13">
        <v>0</v>
      </c>
      <c r="W54" s="13">
        <v>0</v>
      </c>
      <c r="X54" s="13">
        <v>0</v>
      </c>
      <c r="Y54" s="13">
        <v>0</v>
      </c>
      <c r="Z54" s="13">
        <v>0</v>
      </c>
      <c r="AA54" s="13" t="s">
        <v>41</v>
      </c>
      <c r="AB54" s="13">
        <f t="shared" si="9"/>
        <v>0</v>
      </c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</row>
    <row r="55" spans="1:48" x14ac:dyDescent="0.25">
      <c r="A55" s="17" t="s">
        <v>87</v>
      </c>
      <c r="B55" s="1" t="s">
        <v>31</v>
      </c>
      <c r="C55" s="1">
        <v>212.40100000000001</v>
      </c>
      <c r="D55" s="1">
        <v>245.19300000000001</v>
      </c>
      <c r="E55" s="1">
        <v>235.244</v>
      </c>
      <c r="F55" s="1">
        <v>172.98500000000001</v>
      </c>
      <c r="G55" s="6">
        <v>1</v>
      </c>
      <c r="H55" s="1">
        <v>40</v>
      </c>
      <c r="I55" s="1" t="s">
        <v>32</v>
      </c>
      <c r="J55" s="1">
        <v>245.5</v>
      </c>
      <c r="K55" s="1">
        <f t="shared" si="8"/>
        <v>-10.256</v>
      </c>
      <c r="L55" s="1">
        <f t="shared" si="4"/>
        <v>192.28199999999998</v>
      </c>
      <c r="M55" s="1">
        <v>42.962000000000003</v>
      </c>
      <c r="N55" s="1">
        <v>130.53670000000011</v>
      </c>
      <c r="O55" s="1">
        <f t="shared" si="5"/>
        <v>38.456399999999995</v>
      </c>
      <c r="P55" s="5">
        <v>100</v>
      </c>
      <c r="Q55" s="5"/>
      <c r="R55" s="1"/>
      <c r="S55" s="1">
        <f t="shared" si="6"/>
        <v>10.492966060265656</v>
      </c>
      <c r="T55" s="1">
        <f t="shared" si="7"/>
        <v>7.8926186538521588</v>
      </c>
      <c r="U55" s="1">
        <v>41.416800000000002</v>
      </c>
      <c r="V55" s="1">
        <v>37.148600000000002</v>
      </c>
      <c r="W55" s="1">
        <v>35.319800000000001</v>
      </c>
      <c r="X55" s="1">
        <v>33.861800000000002</v>
      </c>
      <c r="Y55" s="1">
        <v>37.571399999999997</v>
      </c>
      <c r="Z55" s="1">
        <v>41.987800000000007</v>
      </c>
      <c r="AA55" s="1"/>
      <c r="AB55" s="1">
        <f t="shared" si="9"/>
        <v>100</v>
      </c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</row>
    <row r="56" spans="1:48" x14ac:dyDescent="0.25">
      <c r="A56" s="17" t="s">
        <v>88</v>
      </c>
      <c r="B56" s="1" t="s">
        <v>40</v>
      </c>
      <c r="C56" s="1">
        <v>473</v>
      </c>
      <c r="D56" s="1">
        <v>514</v>
      </c>
      <c r="E56" s="1">
        <v>434</v>
      </c>
      <c r="F56" s="1">
        <v>447</v>
      </c>
      <c r="G56" s="6">
        <v>0.4</v>
      </c>
      <c r="H56" s="1">
        <v>40</v>
      </c>
      <c r="I56" s="1" t="s">
        <v>32</v>
      </c>
      <c r="J56" s="1">
        <v>428</v>
      </c>
      <c r="K56" s="1">
        <f t="shared" si="8"/>
        <v>6</v>
      </c>
      <c r="L56" s="1">
        <f t="shared" si="4"/>
        <v>374</v>
      </c>
      <c r="M56" s="1">
        <v>60</v>
      </c>
      <c r="N56" s="1">
        <v>160.70000000000019</v>
      </c>
      <c r="O56" s="1">
        <f t="shared" si="5"/>
        <v>74.8</v>
      </c>
      <c r="P56" s="5">
        <v>200</v>
      </c>
      <c r="Q56" s="5"/>
      <c r="R56" s="1"/>
      <c r="S56" s="1">
        <f t="shared" si="6"/>
        <v>10.798128342245992</v>
      </c>
      <c r="T56" s="1">
        <f t="shared" si="7"/>
        <v>8.1243315508021414</v>
      </c>
      <c r="U56" s="1">
        <v>76.2</v>
      </c>
      <c r="V56" s="1">
        <v>75.2</v>
      </c>
      <c r="W56" s="1">
        <v>77.2</v>
      </c>
      <c r="X56" s="1">
        <v>71.8</v>
      </c>
      <c r="Y56" s="1">
        <v>48.8</v>
      </c>
      <c r="Z56" s="1">
        <v>65.599999999999994</v>
      </c>
      <c r="AA56" s="1"/>
      <c r="AB56" s="1">
        <f t="shared" si="9"/>
        <v>80</v>
      </c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</row>
    <row r="57" spans="1:48" x14ac:dyDescent="0.25">
      <c r="A57" s="17" t="s">
        <v>89</v>
      </c>
      <c r="B57" s="1" t="s">
        <v>40</v>
      </c>
      <c r="C57" s="1">
        <v>731</v>
      </c>
      <c r="D57" s="1">
        <v>298</v>
      </c>
      <c r="E57" s="1">
        <v>384</v>
      </c>
      <c r="F57" s="1">
        <v>542</v>
      </c>
      <c r="G57" s="6">
        <v>0.4</v>
      </c>
      <c r="H57" s="1">
        <v>45</v>
      </c>
      <c r="I57" s="1" t="s">
        <v>32</v>
      </c>
      <c r="J57" s="1">
        <v>376</v>
      </c>
      <c r="K57" s="1">
        <f t="shared" si="8"/>
        <v>8</v>
      </c>
      <c r="L57" s="1">
        <f t="shared" si="4"/>
        <v>384</v>
      </c>
      <c r="M57" s="1"/>
      <c r="N57" s="1">
        <v>249.09999999999991</v>
      </c>
      <c r="O57" s="1">
        <f t="shared" si="5"/>
        <v>76.8</v>
      </c>
      <c r="P57" s="5">
        <v>50</v>
      </c>
      <c r="Q57" s="5"/>
      <c r="R57" s="1"/>
      <c r="S57" s="1">
        <f t="shared" si="6"/>
        <v>10.951822916666666</v>
      </c>
      <c r="T57" s="1">
        <f t="shared" si="7"/>
        <v>10.30078125</v>
      </c>
      <c r="U57" s="1">
        <v>88.6</v>
      </c>
      <c r="V57" s="1">
        <v>83.4</v>
      </c>
      <c r="W57" s="1">
        <v>94.2</v>
      </c>
      <c r="X57" s="1">
        <v>100.6</v>
      </c>
      <c r="Y57" s="1">
        <v>115.2</v>
      </c>
      <c r="Z57" s="1">
        <v>121.2</v>
      </c>
      <c r="AA57" s="1"/>
      <c r="AB57" s="1">
        <f t="shared" si="9"/>
        <v>20</v>
      </c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</row>
    <row r="58" spans="1:48" x14ac:dyDescent="0.25">
      <c r="A58" s="17" t="s">
        <v>90</v>
      </c>
      <c r="B58" s="1" t="s">
        <v>40</v>
      </c>
      <c r="C58" s="1">
        <v>974</v>
      </c>
      <c r="D58" s="1">
        <v>806</v>
      </c>
      <c r="E58" s="1">
        <v>943</v>
      </c>
      <c r="F58" s="1">
        <v>712</v>
      </c>
      <c r="G58" s="6">
        <v>0.4</v>
      </c>
      <c r="H58" s="1">
        <v>40</v>
      </c>
      <c r="I58" s="1" t="s">
        <v>32</v>
      </c>
      <c r="J58" s="1">
        <v>948</v>
      </c>
      <c r="K58" s="1">
        <f t="shared" si="8"/>
        <v>-5</v>
      </c>
      <c r="L58" s="1">
        <f t="shared" si="4"/>
        <v>703</v>
      </c>
      <c r="M58" s="1">
        <v>240</v>
      </c>
      <c r="N58" s="1">
        <v>439.39999999999958</v>
      </c>
      <c r="O58" s="1">
        <f t="shared" si="5"/>
        <v>140.6</v>
      </c>
      <c r="P58" s="5">
        <v>350</v>
      </c>
      <c r="Q58" s="5"/>
      <c r="R58" s="1"/>
      <c r="S58" s="1">
        <f t="shared" si="6"/>
        <v>10.678520625889044</v>
      </c>
      <c r="T58" s="1">
        <f t="shared" si="7"/>
        <v>8.1891891891891877</v>
      </c>
      <c r="U58" s="1">
        <v>141</v>
      </c>
      <c r="V58" s="1">
        <v>128.80000000000001</v>
      </c>
      <c r="W58" s="1">
        <v>127.6</v>
      </c>
      <c r="X58" s="1">
        <v>136.4</v>
      </c>
      <c r="Y58" s="1">
        <v>170</v>
      </c>
      <c r="Z58" s="1">
        <v>176.2</v>
      </c>
      <c r="AA58" s="1"/>
      <c r="AB58" s="1">
        <f t="shared" si="9"/>
        <v>140</v>
      </c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</row>
    <row r="59" spans="1:48" x14ac:dyDescent="0.25">
      <c r="A59" s="17" t="s">
        <v>91</v>
      </c>
      <c r="B59" s="1" t="s">
        <v>31</v>
      </c>
      <c r="C59" s="1">
        <v>91.488</v>
      </c>
      <c r="D59" s="1">
        <v>107.774</v>
      </c>
      <c r="E59" s="1">
        <v>53.856999999999999</v>
      </c>
      <c r="F59" s="1">
        <v>139.88900000000001</v>
      </c>
      <c r="G59" s="6">
        <v>1</v>
      </c>
      <c r="H59" s="1">
        <v>50</v>
      </c>
      <c r="I59" s="1" t="s">
        <v>32</v>
      </c>
      <c r="J59" s="1">
        <v>50.75</v>
      </c>
      <c r="K59" s="1">
        <f t="shared" si="8"/>
        <v>3.1069999999999993</v>
      </c>
      <c r="L59" s="1">
        <f t="shared" si="4"/>
        <v>53.856999999999999</v>
      </c>
      <c r="M59" s="1"/>
      <c r="N59" s="1">
        <v>44.643599999999978</v>
      </c>
      <c r="O59" s="1">
        <f t="shared" si="5"/>
        <v>10.7714</v>
      </c>
      <c r="P59" s="5"/>
      <c r="Q59" s="5"/>
      <c r="R59" s="1"/>
      <c r="S59" s="1">
        <f t="shared" si="6"/>
        <v>17.131719182278999</v>
      </c>
      <c r="T59" s="1">
        <f t="shared" si="7"/>
        <v>17.131719182278999</v>
      </c>
      <c r="U59" s="1">
        <v>17.2164</v>
      </c>
      <c r="V59" s="1">
        <v>15.061999999999999</v>
      </c>
      <c r="W59" s="1">
        <v>13.534800000000001</v>
      </c>
      <c r="X59" s="1">
        <v>14.073600000000001</v>
      </c>
      <c r="Y59" s="1">
        <v>9.9721999999999991</v>
      </c>
      <c r="Z59" s="1">
        <v>12.3902</v>
      </c>
      <c r="AA59" s="1"/>
      <c r="AB59" s="1">
        <f t="shared" si="9"/>
        <v>0</v>
      </c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</row>
    <row r="60" spans="1:48" x14ac:dyDescent="0.25">
      <c r="A60" s="17" t="s">
        <v>92</v>
      </c>
      <c r="B60" s="1" t="s">
        <v>31</v>
      </c>
      <c r="C60" s="1">
        <v>179.828</v>
      </c>
      <c r="D60" s="1">
        <v>131.08500000000001</v>
      </c>
      <c r="E60" s="1">
        <v>101.78400000000001</v>
      </c>
      <c r="F60" s="1">
        <v>191.65100000000001</v>
      </c>
      <c r="G60" s="6">
        <v>1</v>
      </c>
      <c r="H60" s="1">
        <v>50</v>
      </c>
      <c r="I60" s="1" t="s">
        <v>32</v>
      </c>
      <c r="J60" s="1">
        <v>93.15</v>
      </c>
      <c r="K60" s="1">
        <f t="shared" si="8"/>
        <v>8.6340000000000003</v>
      </c>
      <c r="L60" s="1">
        <f t="shared" si="4"/>
        <v>101.78400000000001</v>
      </c>
      <c r="M60" s="1"/>
      <c r="N60" s="1">
        <v>32.962800000000037</v>
      </c>
      <c r="O60" s="1">
        <f t="shared" si="5"/>
        <v>20.3568</v>
      </c>
      <c r="P60" s="5"/>
      <c r="Q60" s="5"/>
      <c r="R60" s="1"/>
      <c r="S60" s="1">
        <f t="shared" si="6"/>
        <v>11.033846184076085</v>
      </c>
      <c r="T60" s="1">
        <f t="shared" si="7"/>
        <v>11.033846184076085</v>
      </c>
      <c r="U60" s="1">
        <v>25.442799999999998</v>
      </c>
      <c r="V60" s="1">
        <v>25.976800000000001</v>
      </c>
      <c r="W60" s="1">
        <v>23.437999999999999</v>
      </c>
      <c r="X60" s="1">
        <v>22.893599999999999</v>
      </c>
      <c r="Y60" s="1">
        <v>30.0504</v>
      </c>
      <c r="Z60" s="1">
        <v>30.333200000000001</v>
      </c>
      <c r="AA60" s="1"/>
      <c r="AB60" s="1">
        <f t="shared" si="9"/>
        <v>0</v>
      </c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</row>
    <row r="61" spans="1:48" x14ac:dyDescent="0.25">
      <c r="A61" s="13" t="s">
        <v>93</v>
      </c>
      <c r="B61" s="13" t="s">
        <v>31</v>
      </c>
      <c r="C61" s="13">
        <v>109.084</v>
      </c>
      <c r="D61" s="13"/>
      <c r="E61" s="13">
        <v>20.053999999999998</v>
      </c>
      <c r="F61" s="13">
        <v>87.585999999999999</v>
      </c>
      <c r="G61" s="14">
        <v>0</v>
      </c>
      <c r="H61" s="13">
        <v>55</v>
      </c>
      <c r="I61" s="13" t="s">
        <v>32</v>
      </c>
      <c r="J61" s="13">
        <v>18.7</v>
      </c>
      <c r="K61" s="13">
        <f t="shared" si="8"/>
        <v>1.3539999999999992</v>
      </c>
      <c r="L61" s="13">
        <f t="shared" si="4"/>
        <v>20.053999999999998</v>
      </c>
      <c r="M61" s="13"/>
      <c r="N61" s="13"/>
      <c r="O61" s="13">
        <f t="shared" si="5"/>
        <v>4.0107999999999997</v>
      </c>
      <c r="P61" s="15"/>
      <c r="Q61" s="15"/>
      <c r="R61" s="13"/>
      <c r="S61" s="13">
        <f t="shared" si="6"/>
        <v>21.837538645656728</v>
      </c>
      <c r="T61" s="13">
        <f t="shared" si="7"/>
        <v>21.837538645656728</v>
      </c>
      <c r="U61" s="13">
        <v>5.8987999999999996</v>
      </c>
      <c r="V61" s="13">
        <v>5.0960000000000001</v>
      </c>
      <c r="W61" s="13">
        <v>9.5595999999999997</v>
      </c>
      <c r="X61" s="13">
        <v>11.1632</v>
      </c>
      <c r="Y61" s="13">
        <v>11.4232</v>
      </c>
      <c r="Z61" s="13">
        <v>11.4932</v>
      </c>
      <c r="AA61" s="13" t="s">
        <v>35</v>
      </c>
      <c r="AB61" s="13">
        <f t="shared" si="9"/>
        <v>0</v>
      </c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</row>
    <row r="62" spans="1:48" x14ac:dyDescent="0.25">
      <c r="A62" s="10" t="s">
        <v>94</v>
      </c>
      <c r="B62" s="10" t="s">
        <v>31</v>
      </c>
      <c r="C62" s="10">
        <v>45.612000000000002</v>
      </c>
      <c r="D62" s="10">
        <v>1.3340000000000001</v>
      </c>
      <c r="E62" s="10">
        <v>10.686</v>
      </c>
      <c r="F62" s="10">
        <v>36.26</v>
      </c>
      <c r="G62" s="11">
        <v>0</v>
      </c>
      <c r="H62" s="10">
        <v>50</v>
      </c>
      <c r="I62" s="10" t="s">
        <v>46</v>
      </c>
      <c r="J62" s="10">
        <v>10.8</v>
      </c>
      <c r="K62" s="10">
        <f t="shared" si="8"/>
        <v>-0.11400000000000077</v>
      </c>
      <c r="L62" s="10">
        <f t="shared" si="4"/>
        <v>10.686</v>
      </c>
      <c r="M62" s="10"/>
      <c r="N62" s="10"/>
      <c r="O62" s="10">
        <f t="shared" si="5"/>
        <v>2.1372</v>
      </c>
      <c r="P62" s="12"/>
      <c r="Q62" s="12"/>
      <c r="R62" s="10"/>
      <c r="S62" s="10">
        <f t="shared" si="6"/>
        <v>16.966123900430468</v>
      </c>
      <c r="T62" s="10">
        <f t="shared" si="7"/>
        <v>16.966123900430468</v>
      </c>
      <c r="U62" s="10">
        <v>1.2116</v>
      </c>
      <c r="V62" s="10">
        <v>0.9052</v>
      </c>
      <c r="W62" s="10">
        <v>0.899199999999999</v>
      </c>
      <c r="X62" s="10">
        <v>0</v>
      </c>
      <c r="Y62" s="10">
        <v>3.5964</v>
      </c>
      <c r="Z62" s="10">
        <v>3.5964</v>
      </c>
      <c r="AA62" s="10" t="s">
        <v>95</v>
      </c>
      <c r="AB62" s="10">
        <f t="shared" si="9"/>
        <v>0</v>
      </c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</row>
    <row r="63" spans="1:48" x14ac:dyDescent="0.25">
      <c r="A63" s="17" t="s">
        <v>96</v>
      </c>
      <c r="B63" s="1" t="s">
        <v>31</v>
      </c>
      <c r="C63" s="1">
        <v>184.309</v>
      </c>
      <c r="D63" s="1">
        <v>173.65100000000001</v>
      </c>
      <c r="E63" s="1">
        <v>103.176</v>
      </c>
      <c r="F63" s="1">
        <v>194.48400000000001</v>
      </c>
      <c r="G63" s="6">
        <v>1</v>
      </c>
      <c r="H63" s="1">
        <v>40</v>
      </c>
      <c r="I63" s="1" t="s">
        <v>32</v>
      </c>
      <c r="J63" s="1">
        <v>111.5</v>
      </c>
      <c r="K63" s="1">
        <f t="shared" si="8"/>
        <v>-8.3239999999999981</v>
      </c>
      <c r="L63" s="1">
        <f t="shared" si="4"/>
        <v>103.176</v>
      </c>
      <c r="M63" s="1"/>
      <c r="N63" s="1"/>
      <c r="O63" s="1">
        <f t="shared" si="5"/>
        <v>20.635200000000001</v>
      </c>
      <c r="P63" s="5">
        <v>30</v>
      </c>
      <c r="Q63" s="5"/>
      <c r="R63" s="1"/>
      <c r="S63" s="1">
        <f t="shared" si="6"/>
        <v>10.878692719237032</v>
      </c>
      <c r="T63" s="1">
        <f t="shared" si="7"/>
        <v>9.4248662479646423</v>
      </c>
      <c r="U63" s="1">
        <v>24.177199999999999</v>
      </c>
      <c r="V63" s="1">
        <v>26.191199999999998</v>
      </c>
      <c r="W63" s="1">
        <v>26.619800000000001</v>
      </c>
      <c r="X63" s="1">
        <v>25.0352</v>
      </c>
      <c r="Y63" s="1">
        <v>18.077200000000001</v>
      </c>
      <c r="Z63" s="1">
        <v>17.951000000000001</v>
      </c>
      <c r="AA63" s="1" t="s">
        <v>97</v>
      </c>
      <c r="AB63" s="1">
        <f t="shared" si="9"/>
        <v>30</v>
      </c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</row>
    <row r="64" spans="1:48" x14ac:dyDescent="0.25">
      <c r="A64" s="17" t="s">
        <v>98</v>
      </c>
      <c r="B64" s="1" t="s">
        <v>31</v>
      </c>
      <c r="C64" s="1">
        <v>156.935</v>
      </c>
      <c r="D64" s="1">
        <v>161.90899999999999</v>
      </c>
      <c r="E64" s="1">
        <v>165.68899999999999</v>
      </c>
      <c r="F64" s="1">
        <v>143.46600000000001</v>
      </c>
      <c r="G64" s="6">
        <v>1</v>
      </c>
      <c r="H64" s="1">
        <v>40</v>
      </c>
      <c r="I64" s="1" t="s">
        <v>32</v>
      </c>
      <c r="J64" s="1">
        <v>169.56200000000001</v>
      </c>
      <c r="K64" s="1">
        <f t="shared" si="8"/>
        <v>-3.8730000000000189</v>
      </c>
      <c r="L64" s="1">
        <f t="shared" si="4"/>
        <v>112.827</v>
      </c>
      <c r="M64" s="1">
        <v>52.862000000000002</v>
      </c>
      <c r="N64" s="1"/>
      <c r="O64" s="1">
        <f t="shared" si="5"/>
        <v>22.5654</v>
      </c>
      <c r="P64" s="5">
        <v>100</v>
      </c>
      <c r="Q64" s="5"/>
      <c r="R64" s="1"/>
      <c r="S64" s="1">
        <f t="shared" si="6"/>
        <v>10.789350066916606</v>
      </c>
      <c r="T64" s="1">
        <f t="shared" si="7"/>
        <v>6.3577866999920234</v>
      </c>
      <c r="U64" s="1">
        <v>2.3563999999999998</v>
      </c>
      <c r="V64" s="1">
        <v>-0.14319999999999999</v>
      </c>
      <c r="W64" s="1">
        <v>21.286200000000001</v>
      </c>
      <c r="X64" s="1">
        <v>22.0258</v>
      </c>
      <c r="Y64" s="1">
        <v>26.904800000000002</v>
      </c>
      <c r="Z64" s="1">
        <v>29.3856</v>
      </c>
      <c r="AA64" s="1"/>
      <c r="AB64" s="1">
        <f t="shared" si="9"/>
        <v>100</v>
      </c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</row>
    <row r="65" spans="1:48" x14ac:dyDescent="0.25">
      <c r="A65" s="17" t="s">
        <v>99</v>
      </c>
      <c r="B65" s="1" t="s">
        <v>31</v>
      </c>
      <c r="C65" s="1">
        <v>699.08799999999997</v>
      </c>
      <c r="D65" s="1">
        <v>2003.1469999999999</v>
      </c>
      <c r="E65" s="1">
        <v>2077.29</v>
      </c>
      <c r="F65" s="1">
        <v>527.56700000000001</v>
      </c>
      <c r="G65" s="6">
        <v>1</v>
      </c>
      <c r="H65" s="1">
        <v>40</v>
      </c>
      <c r="I65" s="1" t="s">
        <v>32</v>
      </c>
      <c r="J65" s="1">
        <v>2056.2109999999998</v>
      </c>
      <c r="K65" s="1">
        <f t="shared" si="8"/>
        <v>21.079000000000178</v>
      </c>
      <c r="L65" s="1">
        <f t="shared" si="4"/>
        <v>455.07899999999995</v>
      </c>
      <c r="M65" s="1">
        <v>1622.211</v>
      </c>
      <c r="N65" s="1"/>
      <c r="O65" s="1">
        <f t="shared" si="5"/>
        <v>91.015799999999984</v>
      </c>
      <c r="P65" s="5">
        <v>450</v>
      </c>
      <c r="Q65" s="5"/>
      <c r="R65" s="1"/>
      <c r="S65" s="1">
        <f t="shared" si="6"/>
        <v>10.740629648918102</v>
      </c>
      <c r="T65" s="1">
        <f t="shared" si="7"/>
        <v>5.79643314677232</v>
      </c>
      <c r="U65" s="1">
        <v>73.290800000000033</v>
      </c>
      <c r="V65" s="1">
        <v>83.151000000000025</v>
      </c>
      <c r="W65" s="1">
        <v>108.65179999999999</v>
      </c>
      <c r="X65" s="1">
        <v>96.449799999999982</v>
      </c>
      <c r="Y65" s="1">
        <v>69.989199999999983</v>
      </c>
      <c r="Z65" s="1">
        <v>72.421600000000041</v>
      </c>
      <c r="AA65" s="1" t="s">
        <v>100</v>
      </c>
      <c r="AB65" s="1">
        <f t="shared" si="9"/>
        <v>450</v>
      </c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</row>
    <row r="66" spans="1:48" x14ac:dyDescent="0.25">
      <c r="A66" s="17" t="s">
        <v>101</v>
      </c>
      <c r="B66" s="1" t="s">
        <v>40</v>
      </c>
      <c r="C66" s="1">
        <v>876</v>
      </c>
      <c r="D66" s="1">
        <v>738</v>
      </c>
      <c r="E66" s="1">
        <v>773</v>
      </c>
      <c r="F66" s="1">
        <v>742</v>
      </c>
      <c r="G66" s="6">
        <v>0.4</v>
      </c>
      <c r="H66" s="1">
        <v>45</v>
      </c>
      <c r="I66" s="1" t="s">
        <v>32</v>
      </c>
      <c r="J66" s="1">
        <v>788</v>
      </c>
      <c r="K66" s="1">
        <f t="shared" si="8"/>
        <v>-15</v>
      </c>
      <c r="L66" s="1">
        <f t="shared" si="4"/>
        <v>533</v>
      </c>
      <c r="M66" s="1">
        <v>240</v>
      </c>
      <c r="N66" s="1">
        <v>334.8</v>
      </c>
      <c r="O66" s="1">
        <f t="shared" si="5"/>
        <v>106.6</v>
      </c>
      <c r="P66" s="5">
        <v>95</v>
      </c>
      <c r="Q66" s="5"/>
      <c r="R66" s="1"/>
      <c r="S66" s="1">
        <f t="shared" si="6"/>
        <v>10.992495309568481</v>
      </c>
      <c r="T66" s="1">
        <f t="shared" si="7"/>
        <v>10.101313320825517</v>
      </c>
      <c r="U66" s="1">
        <v>123</v>
      </c>
      <c r="V66" s="1">
        <v>115.2</v>
      </c>
      <c r="W66" s="1">
        <v>104.2</v>
      </c>
      <c r="X66" s="1">
        <v>111.2</v>
      </c>
      <c r="Y66" s="1">
        <v>149.19999999999999</v>
      </c>
      <c r="Z66" s="1">
        <v>146.80000000000001</v>
      </c>
      <c r="AA66" s="1"/>
      <c r="AB66" s="1">
        <f t="shared" si="9"/>
        <v>38</v>
      </c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</row>
    <row r="67" spans="1:48" x14ac:dyDescent="0.25">
      <c r="A67" s="10" t="s">
        <v>102</v>
      </c>
      <c r="B67" s="10" t="s">
        <v>31</v>
      </c>
      <c r="C67" s="10">
        <v>93.073999999999998</v>
      </c>
      <c r="D67" s="10">
        <v>25.617999999999999</v>
      </c>
      <c r="E67" s="10">
        <v>68.447000000000003</v>
      </c>
      <c r="F67" s="10">
        <v>43.273000000000003</v>
      </c>
      <c r="G67" s="11">
        <v>0</v>
      </c>
      <c r="H67" s="10">
        <v>40</v>
      </c>
      <c r="I67" s="10" t="s">
        <v>46</v>
      </c>
      <c r="J67" s="10">
        <v>87.6</v>
      </c>
      <c r="K67" s="10">
        <f t="shared" si="8"/>
        <v>-19.152999999999992</v>
      </c>
      <c r="L67" s="10">
        <f t="shared" si="4"/>
        <v>68.447000000000003</v>
      </c>
      <c r="M67" s="10"/>
      <c r="N67" s="10">
        <v>61.299800000000019</v>
      </c>
      <c r="O67" s="10">
        <f t="shared" si="5"/>
        <v>13.689400000000001</v>
      </c>
      <c r="P67" s="12"/>
      <c r="Q67" s="12"/>
      <c r="R67" s="10"/>
      <c r="S67" s="10">
        <f t="shared" si="6"/>
        <v>7.6389615322804518</v>
      </c>
      <c r="T67" s="10">
        <f t="shared" si="7"/>
        <v>7.6389615322804518</v>
      </c>
      <c r="U67" s="10">
        <v>13.035399999999999</v>
      </c>
      <c r="V67" s="10">
        <v>11.283200000000001</v>
      </c>
      <c r="W67" s="10">
        <v>10.021000000000001</v>
      </c>
      <c r="X67" s="10">
        <v>8.0010000000000012</v>
      </c>
      <c r="Y67" s="10">
        <v>6.3010000000000002</v>
      </c>
      <c r="Z67" s="10">
        <v>8.9366000000000003</v>
      </c>
      <c r="AA67" s="10" t="s">
        <v>145</v>
      </c>
      <c r="AB67" s="10">
        <f t="shared" si="9"/>
        <v>0</v>
      </c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</row>
    <row r="68" spans="1:48" x14ac:dyDescent="0.25">
      <c r="A68" s="17" t="s">
        <v>103</v>
      </c>
      <c r="B68" s="1" t="s">
        <v>31</v>
      </c>
      <c r="C68" s="1">
        <v>529.40800000000002</v>
      </c>
      <c r="D68" s="1">
        <v>150.63499999999999</v>
      </c>
      <c r="E68" s="1">
        <v>256.70600000000002</v>
      </c>
      <c r="F68" s="1">
        <v>374.86200000000002</v>
      </c>
      <c r="G68" s="6">
        <v>1</v>
      </c>
      <c r="H68" s="1">
        <v>40</v>
      </c>
      <c r="I68" s="1" t="s">
        <v>32</v>
      </c>
      <c r="J68" s="1">
        <v>228.58099999999999</v>
      </c>
      <c r="K68" s="1">
        <f t="shared" si="8"/>
        <v>28.125000000000028</v>
      </c>
      <c r="L68" s="1">
        <f t="shared" si="4"/>
        <v>225.22500000000002</v>
      </c>
      <c r="M68" s="1">
        <v>31.481000000000002</v>
      </c>
      <c r="N68" s="1">
        <v>61.439000000000192</v>
      </c>
      <c r="O68" s="1">
        <f t="shared" si="5"/>
        <v>45.045000000000002</v>
      </c>
      <c r="P68" s="5">
        <f>11*O68-N68-F68</f>
        <v>59.193999999999789</v>
      </c>
      <c r="Q68" s="5"/>
      <c r="R68" s="1"/>
      <c r="S68" s="1">
        <f t="shared" si="6"/>
        <v>11</v>
      </c>
      <c r="T68" s="1">
        <f t="shared" si="7"/>
        <v>9.6858918858918894</v>
      </c>
      <c r="U68" s="1">
        <v>52.070000000000007</v>
      </c>
      <c r="V68" s="1">
        <v>51.372999999999998</v>
      </c>
      <c r="W68" s="1">
        <v>67.575599999999994</v>
      </c>
      <c r="X68" s="1">
        <v>69.377600000000001</v>
      </c>
      <c r="Y68" s="1">
        <v>75.106799999999993</v>
      </c>
      <c r="Z68" s="1">
        <v>76.495999999999995</v>
      </c>
      <c r="AA68" s="1"/>
      <c r="AB68" s="1">
        <f t="shared" si="9"/>
        <v>59.193999999999789</v>
      </c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</row>
    <row r="69" spans="1:48" x14ac:dyDescent="0.25">
      <c r="A69" s="10" t="s">
        <v>104</v>
      </c>
      <c r="B69" s="10" t="s">
        <v>40</v>
      </c>
      <c r="C69" s="10">
        <v>61</v>
      </c>
      <c r="D69" s="10">
        <v>2</v>
      </c>
      <c r="E69" s="10">
        <v>34</v>
      </c>
      <c r="F69" s="10"/>
      <c r="G69" s="11">
        <v>0</v>
      </c>
      <c r="H69" s="10">
        <v>45</v>
      </c>
      <c r="I69" s="10" t="s">
        <v>46</v>
      </c>
      <c r="J69" s="10">
        <v>55</v>
      </c>
      <c r="K69" s="10">
        <f t="shared" si="8"/>
        <v>-21</v>
      </c>
      <c r="L69" s="10">
        <f t="shared" si="4"/>
        <v>34</v>
      </c>
      <c r="M69" s="10"/>
      <c r="N69" s="10"/>
      <c r="O69" s="10">
        <f t="shared" si="5"/>
        <v>6.8</v>
      </c>
      <c r="P69" s="12"/>
      <c r="Q69" s="12"/>
      <c r="R69" s="10"/>
      <c r="S69" s="10">
        <f t="shared" si="6"/>
        <v>0</v>
      </c>
      <c r="T69" s="10">
        <f t="shared" si="7"/>
        <v>0</v>
      </c>
      <c r="U69" s="10">
        <v>19.2</v>
      </c>
      <c r="V69" s="10">
        <v>18.2</v>
      </c>
      <c r="W69" s="10">
        <v>29.2</v>
      </c>
      <c r="X69" s="10">
        <v>30</v>
      </c>
      <c r="Y69" s="10">
        <v>24.4</v>
      </c>
      <c r="Z69" s="10">
        <v>27.6</v>
      </c>
      <c r="AA69" s="10"/>
      <c r="AB69" s="10">
        <f t="shared" si="9"/>
        <v>0</v>
      </c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</row>
    <row r="70" spans="1:48" x14ac:dyDescent="0.25">
      <c r="A70" s="13" t="s">
        <v>105</v>
      </c>
      <c r="B70" s="13" t="s">
        <v>40</v>
      </c>
      <c r="C70" s="13">
        <v>36</v>
      </c>
      <c r="D70" s="13">
        <v>24</v>
      </c>
      <c r="E70" s="13">
        <v>60</v>
      </c>
      <c r="F70" s="13"/>
      <c r="G70" s="14">
        <v>0</v>
      </c>
      <c r="H70" s="13" t="e">
        <v>#N/A</v>
      </c>
      <c r="I70" s="13" t="s">
        <v>32</v>
      </c>
      <c r="J70" s="13">
        <v>61.5</v>
      </c>
      <c r="K70" s="13">
        <f t="shared" ref="K70:K99" si="10">E70-J70</f>
        <v>-1.5</v>
      </c>
      <c r="L70" s="13">
        <f t="shared" si="4"/>
        <v>36</v>
      </c>
      <c r="M70" s="13">
        <v>24</v>
      </c>
      <c r="N70" s="13"/>
      <c r="O70" s="13">
        <f t="shared" si="5"/>
        <v>7.2</v>
      </c>
      <c r="P70" s="15"/>
      <c r="Q70" s="15"/>
      <c r="R70" s="13"/>
      <c r="S70" s="13">
        <f t="shared" si="6"/>
        <v>0</v>
      </c>
      <c r="T70" s="13">
        <f t="shared" si="7"/>
        <v>0</v>
      </c>
      <c r="U70" s="13">
        <v>0.6</v>
      </c>
      <c r="V70" s="13">
        <v>0</v>
      </c>
      <c r="W70" s="13">
        <v>0</v>
      </c>
      <c r="X70" s="13">
        <v>0</v>
      </c>
      <c r="Y70" s="13">
        <v>0</v>
      </c>
      <c r="Z70" s="13">
        <v>0</v>
      </c>
      <c r="AA70" s="13" t="s">
        <v>35</v>
      </c>
      <c r="AB70" s="13">
        <f t="shared" ref="AB70:AB109" si="11">P70*G70</f>
        <v>0</v>
      </c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</row>
    <row r="71" spans="1:48" x14ac:dyDescent="0.25">
      <c r="A71" s="13" t="s">
        <v>106</v>
      </c>
      <c r="B71" s="13" t="s">
        <v>40</v>
      </c>
      <c r="C71" s="13"/>
      <c r="D71" s="13"/>
      <c r="E71" s="13"/>
      <c r="F71" s="13"/>
      <c r="G71" s="14">
        <v>0</v>
      </c>
      <c r="H71" s="13" t="e">
        <v>#N/A</v>
      </c>
      <c r="I71" s="13" t="s">
        <v>32</v>
      </c>
      <c r="J71" s="13"/>
      <c r="K71" s="13">
        <f t="shared" si="10"/>
        <v>0</v>
      </c>
      <c r="L71" s="13">
        <f t="shared" ref="L71:L106" si="12">E71-M71</f>
        <v>0</v>
      </c>
      <c r="M71" s="13"/>
      <c r="N71" s="13"/>
      <c r="O71" s="13">
        <f t="shared" ref="O71:O106" si="13">L71/5</f>
        <v>0</v>
      </c>
      <c r="P71" s="15"/>
      <c r="Q71" s="15"/>
      <c r="R71" s="13"/>
      <c r="S71" s="13" t="e">
        <f t="shared" ref="S71:S106" si="14">(F71+N71+P71)/O71</f>
        <v>#DIV/0!</v>
      </c>
      <c r="T71" s="13" t="e">
        <f t="shared" ref="T71:T106" si="15">(F71+N71)/O71</f>
        <v>#DIV/0!</v>
      </c>
      <c r="U71" s="13">
        <v>0</v>
      </c>
      <c r="V71" s="13">
        <v>0</v>
      </c>
      <c r="W71" s="13">
        <v>0</v>
      </c>
      <c r="X71" s="13">
        <v>0</v>
      </c>
      <c r="Y71" s="13">
        <v>0</v>
      </c>
      <c r="Z71" s="13">
        <v>0</v>
      </c>
      <c r="AA71" s="13" t="s">
        <v>41</v>
      </c>
      <c r="AB71" s="13">
        <f t="shared" si="11"/>
        <v>0</v>
      </c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</row>
    <row r="72" spans="1:48" x14ac:dyDescent="0.25">
      <c r="A72" s="13" t="s">
        <v>107</v>
      </c>
      <c r="B72" s="13" t="s">
        <v>40</v>
      </c>
      <c r="C72" s="13"/>
      <c r="D72" s="13"/>
      <c r="E72" s="13"/>
      <c r="F72" s="13"/>
      <c r="G72" s="14">
        <v>0</v>
      </c>
      <c r="H72" s="13" t="e">
        <v>#N/A</v>
      </c>
      <c r="I72" s="13" t="s">
        <v>32</v>
      </c>
      <c r="J72" s="13"/>
      <c r="K72" s="13">
        <f t="shared" si="10"/>
        <v>0</v>
      </c>
      <c r="L72" s="13">
        <f t="shared" si="12"/>
        <v>0</v>
      </c>
      <c r="M72" s="13"/>
      <c r="N72" s="13"/>
      <c r="O72" s="13">
        <f t="shared" si="13"/>
        <v>0</v>
      </c>
      <c r="P72" s="15"/>
      <c r="Q72" s="15"/>
      <c r="R72" s="13"/>
      <c r="S72" s="13" t="e">
        <f t="shared" si="14"/>
        <v>#DIV/0!</v>
      </c>
      <c r="T72" s="13" t="e">
        <f t="shared" si="15"/>
        <v>#DIV/0!</v>
      </c>
      <c r="U72" s="13">
        <v>0</v>
      </c>
      <c r="V72" s="13">
        <v>0</v>
      </c>
      <c r="W72" s="13">
        <v>0</v>
      </c>
      <c r="X72" s="13">
        <v>0</v>
      </c>
      <c r="Y72" s="13">
        <v>0</v>
      </c>
      <c r="Z72" s="13">
        <v>0</v>
      </c>
      <c r="AA72" s="13" t="s">
        <v>41</v>
      </c>
      <c r="AB72" s="13">
        <f t="shared" si="11"/>
        <v>0</v>
      </c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</row>
    <row r="73" spans="1:48" x14ac:dyDescent="0.25">
      <c r="A73" s="17" t="s">
        <v>108</v>
      </c>
      <c r="B73" s="1" t="s">
        <v>40</v>
      </c>
      <c r="C73" s="1">
        <v>580</v>
      </c>
      <c r="D73" s="1">
        <v>372</v>
      </c>
      <c r="E73" s="1">
        <v>552</v>
      </c>
      <c r="F73" s="1">
        <v>350</v>
      </c>
      <c r="G73" s="6">
        <v>0.4</v>
      </c>
      <c r="H73" s="1">
        <v>40</v>
      </c>
      <c r="I73" s="1" t="s">
        <v>32</v>
      </c>
      <c r="J73" s="1">
        <v>558</v>
      </c>
      <c r="K73" s="1">
        <f t="shared" si="10"/>
        <v>-6</v>
      </c>
      <c r="L73" s="1">
        <f t="shared" si="12"/>
        <v>390</v>
      </c>
      <c r="M73" s="1">
        <v>162</v>
      </c>
      <c r="N73" s="1">
        <v>98.199999999999932</v>
      </c>
      <c r="O73" s="1">
        <f t="shared" si="13"/>
        <v>78</v>
      </c>
      <c r="P73" s="5">
        <v>390</v>
      </c>
      <c r="Q73" s="5"/>
      <c r="R73" s="1"/>
      <c r="S73" s="1">
        <f t="shared" si="14"/>
        <v>10.746153846153845</v>
      </c>
      <c r="T73" s="1">
        <f t="shared" si="15"/>
        <v>5.7461538461538453</v>
      </c>
      <c r="U73" s="1">
        <v>64.599999999999994</v>
      </c>
      <c r="V73" s="1">
        <v>64.2</v>
      </c>
      <c r="W73" s="1">
        <v>83.4</v>
      </c>
      <c r="X73" s="1">
        <v>83.8</v>
      </c>
      <c r="Y73" s="1">
        <v>89.6</v>
      </c>
      <c r="Z73" s="1">
        <v>81.2</v>
      </c>
      <c r="AA73" s="1"/>
      <c r="AB73" s="1">
        <f t="shared" si="11"/>
        <v>156</v>
      </c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</row>
    <row r="74" spans="1:48" x14ac:dyDescent="0.25">
      <c r="A74" s="10" t="s">
        <v>109</v>
      </c>
      <c r="B74" s="10" t="s">
        <v>40</v>
      </c>
      <c r="C74" s="10"/>
      <c r="D74" s="10"/>
      <c r="E74" s="10"/>
      <c r="F74" s="10"/>
      <c r="G74" s="11">
        <v>0</v>
      </c>
      <c r="H74" s="10" t="e">
        <v>#N/A</v>
      </c>
      <c r="I74" s="10" t="s">
        <v>46</v>
      </c>
      <c r="J74" s="10"/>
      <c r="K74" s="10">
        <f t="shared" si="10"/>
        <v>0</v>
      </c>
      <c r="L74" s="10">
        <f t="shared" si="12"/>
        <v>0</v>
      </c>
      <c r="M74" s="10"/>
      <c r="N74" s="10"/>
      <c r="O74" s="10">
        <f t="shared" si="13"/>
        <v>0</v>
      </c>
      <c r="P74" s="12"/>
      <c r="Q74" s="12"/>
      <c r="R74" s="10"/>
      <c r="S74" s="10" t="e">
        <f t="shared" si="14"/>
        <v>#DIV/0!</v>
      </c>
      <c r="T74" s="10" t="e">
        <f t="shared" si="15"/>
        <v>#DIV/0!</v>
      </c>
      <c r="U74" s="10">
        <v>0</v>
      </c>
      <c r="V74" s="10">
        <v>0</v>
      </c>
      <c r="W74" s="10">
        <v>0</v>
      </c>
      <c r="X74" s="10">
        <v>0</v>
      </c>
      <c r="Y74" s="10">
        <v>0</v>
      </c>
      <c r="Z74" s="10">
        <v>0</v>
      </c>
      <c r="AA74" s="10" t="s">
        <v>144</v>
      </c>
      <c r="AB74" s="10">
        <f t="shared" si="11"/>
        <v>0</v>
      </c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</row>
    <row r="75" spans="1:48" x14ac:dyDescent="0.25">
      <c r="A75" s="13" t="s">
        <v>110</v>
      </c>
      <c r="B75" s="13" t="s">
        <v>31</v>
      </c>
      <c r="C75" s="13">
        <v>21.306999999999999</v>
      </c>
      <c r="D75" s="13">
        <v>37.521000000000001</v>
      </c>
      <c r="E75" s="13">
        <v>58.36</v>
      </c>
      <c r="F75" s="13"/>
      <c r="G75" s="14">
        <v>0</v>
      </c>
      <c r="H75" s="13" t="e">
        <v>#N/A</v>
      </c>
      <c r="I75" s="13" t="s">
        <v>32</v>
      </c>
      <c r="J75" s="13">
        <v>59.826000000000001</v>
      </c>
      <c r="K75" s="13">
        <f t="shared" si="10"/>
        <v>-1.4660000000000011</v>
      </c>
      <c r="L75" s="13">
        <f t="shared" si="12"/>
        <v>23.734000000000002</v>
      </c>
      <c r="M75" s="13">
        <v>34.625999999999998</v>
      </c>
      <c r="N75" s="13"/>
      <c r="O75" s="13">
        <f t="shared" si="13"/>
        <v>4.7468000000000004</v>
      </c>
      <c r="P75" s="15"/>
      <c r="Q75" s="15"/>
      <c r="R75" s="13"/>
      <c r="S75" s="13">
        <f t="shared" si="14"/>
        <v>0</v>
      </c>
      <c r="T75" s="13">
        <f t="shared" si="15"/>
        <v>0</v>
      </c>
      <c r="U75" s="13">
        <v>0.28720000000000001</v>
      </c>
      <c r="V75" s="13">
        <v>0</v>
      </c>
      <c r="W75" s="13">
        <v>0</v>
      </c>
      <c r="X75" s="13">
        <v>0</v>
      </c>
      <c r="Y75" s="13">
        <v>0</v>
      </c>
      <c r="Z75" s="13">
        <v>0</v>
      </c>
      <c r="AA75" s="13" t="s">
        <v>35</v>
      </c>
      <c r="AB75" s="13">
        <f t="shared" si="11"/>
        <v>0</v>
      </c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</row>
    <row r="76" spans="1:48" x14ac:dyDescent="0.25">
      <c r="A76" s="17" t="s">
        <v>111</v>
      </c>
      <c r="B76" s="1" t="s">
        <v>31</v>
      </c>
      <c r="C76" s="1">
        <v>231.01900000000001</v>
      </c>
      <c r="D76" s="1">
        <v>98.245999999999995</v>
      </c>
      <c r="E76" s="1">
        <v>125.501</v>
      </c>
      <c r="F76" s="1">
        <v>187.922</v>
      </c>
      <c r="G76" s="6">
        <v>1</v>
      </c>
      <c r="H76" s="1">
        <v>30</v>
      </c>
      <c r="I76" s="1" t="s">
        <v>32</v>
      </c>
      <c r="J76" s="1">
        <v>110.2</v>
      </c>
      <c r="K76" s="1">
        <f t="shared" si="10"/>
        <v>15.301000000000002</v>
      </c>
      <c r="L76" s="1">
        <f t="shared" si="12"/>
        <v>125.501</v>
      </c>
      <c r="M76" s="1"/>
      <c r="N76" s="1"/>
      <c r="O76" s="1">
        <f t="shared" si="13"/>
        <v>25.100200000000001</v>
      </c>
      <c r="P76" s="5">
        <v>75</v>
      </c>
      <c r="Q76" s="5"/>
      <c r="R76" s="1"/>
      <c r="S76" s="1">
        <f t="shared" si="14"/>
        <v>10.474896614369607</v>
      </c>
      <c r="T76" s="1">
        <f t="shared" si="15"/>
        <v>7.4868726145608395</v>
      </c>
      <c r="U76" s="1">
        <v>21.290600000000001</v>
      </c>
      <c r="V76" s="1">
        <v>22.291399999999999</v>
      </c>
      <c r="W76" s="1">
        <v>31.9466</v>
      </c>
      <c r="X76" s="1">
        <v>32.810400000000001</v>
      </c>
      <c r="Y76" s="1">
        <v>26.535599999999999</v>
      </c>
      <c r="Z76" s="1">
        <v>26.888200000000001</v>
      </c>
      <c r="AA76" s="1"/>
      <c r="AB76" s="1">
        <f t="shared" si="11"/>
        <v>75</v>
      </c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</row>
    <row r="77" spans="1:48" x14ac:dyDescent="0.25">
      <c r="A77" s="13" t="s">
        <v>112</v>
      </c>
      <c r="B77" s="13" t="s">
        <v>40</v>
      </c>
      <c r="C77" s="13"/>
      <c r="D77" s="13"/>
      <c r="E77" s="13"/>
      <c r="F77" s="13"/>
      <c r="G77" s="14">
        <v>0</v>
      </c>
      <c r="H77" s="13" t="e">
        <v>#N/A</v>
      </c>
      <c r="I77" s="13" t="s">
        <v>32</v>
      </c>
      <c r="J77" s="13"/>
      <c r="K77" s="13">
        <f t="shared" si="10"/>
        <v>0</v>
      </c>
      <c r="L77" s="13">
        <f t="shared" si="12"/>
        <v>0</v>
      </c>
      <c r="M77" s="13"/>
      <c r="N77" s="13"/>
      <c r="O77" s="13">
        <f t="shared" si="13"/>
        <v>0</v>
      </c>
      <c r="P77" s="15"/>
      <c r="Q77" s="15"/>
      <c r="R77" s="13"/>
      <c r="S77" s="13" t="e">
        <f t="shared" si="14"/>
        <v>#DIV/0!</v>
      </c>
      <c r="T77" s="13" t="e">
        <f t="shared" si="15"/>
        <v>#DIV/0!</v>
      </c>
      <c r="U77" s="13">
        <v>0</v>
      </c>
      <c r="V77" s="13">
        <v>0</v>
      </c>
      <c r="W77" s="13">
        <v>0</v>
      </c>
      <c r="X77" s="13">
        <v>0</v>
      </c>
      <c r="Y77" s="13">
        <v>0</v>
      </c>
      <c r="Z77" s="13">
        <v>0</v>
      </c>
      <c r="AA77" s="13" t="s">
        <v>41</v>
      </c>
      <c r="AB77" s="13">
        <f t="shared" si="11"/>
        <v>0</v>
      </c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</row>
    <row r="78" spans="1:48" x14ac:dyDescent="0.25">
      <c r="A78" s="17" t="s">
        <v>113</v>
      </c>
      <c r="B78" s="1" t="s">
        <v>31</v>
      </c>
      <c r="C78" s="1">
        <v>175.69900000000001</v>
      </c>
      <c r="D78" s="1">
        <v>87.367999999999995</v>
      </c>
      <c r="E78" s="1">
        <v>93.753</v>
      </c>
      <c r="F78" s="1">
        <v>156.54</v>
      </c>
      <c r="G78" s="6">
        <v>1</v>
      </c>
      <c r="H78" s="1">
        <v>50</v>
      </c>
      <c r="I78" s="1" t="s">
        <v>32</v>
      </c>
      <c r="J78" s="1">
        <v>82.05</v>
      </c>
      <c r="K78" s="1">
        <f t="shared" si="10"/>
        <v>11.703000000000003</v>
      </c>
      <c r="L78" s="1">
        <f t="shared" si="12"/>
        <v>93.753</v>
      </c>
      <c r="M78" s="1"/>
      <c r="N78" s="1"/>
      <c r="O78" s="1">
        <f t="shared" si="13"/>
        <v>18.750599999999999</v>
      </c>
      <c r="P78" s="5">
        <v>50</v>
      </c>
      <c r="Q78" s="5"/>
      <c r="R78" s="1"/>
      <c r="S78" s="1">
        <f t="shared" si="14"/>
        <v>11.015114183012811</v>
      </c>
      <c r="T78" s="1">
        <f t="shared" si="15"/>
        <v>8.3485328469488973</v>
      </c>
      <c r="U78" s="1">
        <v>16.887</v>
      </c>
      <c r="V78" s="1">
        <v>18.614599999999999</v>
      </c>
      <c r="W78" s="1">
        <v>25.053599999999999</v>
      </c>
      <c r="X78" s="1">
        <v>22.488</v>
      </c>
      <c r="Y78" s="1">
        <v>24.877199999999998</v>
      </c>
      <c r="Z78" s="1">
        <v>23.421600000000002</v>
      </c>
      <c r="AA78" s="1"/>
      <c r="AB78" s="1">
        <f t="shared" si="11"/>
        <v>50</v>
      </c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</row>
    <row r="79" spans="1:48" x14ac:dyDescent="0.25">
      <c r="A79" s="13" t="s">
        <v>114</v>
      </c>
      <c r="B79" s="13" t="s">
        <v>31</v>
      </c>
      <c r="C79" s="13">
        <v>96.191999999999993</v>
      </c>
      <c r="D79" s="13"/>
      <c r="E79" s="13">
        <v>44.987000000000002</v>
      </c>
      <c r="F79" s="13">
        <v>42.881</v>
      </c>
      <c r="G79" s="14">
        <v>0</v>
      </c>
      <c r="H79" s="13">
        <v>50</v>
      </c>
      <c r="I79" s="13" t="s">
        <v>32</v>
      </c>
      <c r="J79" s="13">
        <v>41.3</v>
      </c>
      <c r="K79" s="13">
        <f t="shared" si="10"/>
        <v>3.6870000000000047</v>
      </c>
      <c r="L79" s="13">
        <f t="shared" si="12"/>
        <v>44.987000000000002</v>
      </c>
      <c r="M79" s="13"/>
      <c r="N79" s="13"/>
      <c r="O79" s="13">
        <f t="shared" si="13"/>
        <v>8.9974000000000007</v>
      </c>
      <c r="P79" s="15"/>
      <c r="Q79" s="15"/>
      <c r="R79" s="13"/>
      <c r="S79" s="13">
        <f t="shared" si="14"/>
        <v>4.7659323804654674</v>
      </c>
      <c r="T79" s="13">
        <f t="shared" si="15"/>
        <v>4.7659323804654674</v>
      </c>
      <c r="U79" s="13">
        <v>7.3954000000000004</v>
      </c>
      <c r="V79" s="13">
        <v>7.3949999999999996</v>
      </c>
      <c r="W79" s="13">
        <v>1.3744000000000001</v>
      </c>
      <c r="X79" s="13">
        <v>1.1000000000000001</v>
      </c>
      <c r="Y79" s="13">
        <v>7.6083999999999996</v>
      </c>
      <c r="Z79" s="13">
        <v>11.4206</v>
      </c>
      <c r="AA79" s="13" t="s">
        <v>35</v>
      </c>
      <c r="AB79" s="13">
        <f t="shared" si="11"/>
        <v>0</v>
      </c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</row>
    <row r="80" spans="1:48" x14ac:dyDescent="0.25">
      <c r="A80" s="17" t="s">
        <v>115</v>
      </c>
      <c r="B80" s="1" t="s">
        <v>40</v>
      </c>
      <c r="C80" s="1">
        <v>846</v>
      </c>
      <c r="D80" s="1">
        <v>983</v>
      </c>
      <c r="E80" s="1">
        <v>915</v>
      </c>
      <c r="F80" s="1">
        <v>797</v>
      </c>
      <c r="G80" s="6">
        <v>0.4</v>
      </c>
      <c r="H80" s="1">
        <v>40</v>
      </c>
      <c r="I80" s="1" t="s">
        <v>32</v>
      </c>
      <c r="J80" s="1">
        <v>915</v>
      </c>
      <c r="K80" s="1">
        <f t="shared" si="10"/>
        <v>0</v>
      </c>
      <c r="L80" s="1">
        <f t="shared" si="12"/>
        <v>555</v>
      </c>
      <c r="M80" s="1">
        <v>360</v>
      </c>
      <c r="N80" s="1">
        <v>158.19999999999979</v>
      </c>
      <c r="O80" s="1">
        <f t="shared" si="13"/>
        <v>111</v>
      </c>
      <c r="P80" s="5">
        <v>250</v>
      </c>
      <c r="Q80" s="5"/>
      <c r="R80" s="1"/>
      <c r="S80" s="1">
        <f t="shared" si="14"/>
        <v>10.857657657657656</v>
      </c>
      <c r="T80" s="1">
        <f t="shared" si="15"/>
        <v>8.6054054054054046</v>
      </c>
      <c r="U80" s="1">
        <v>115.8</v>
      </c>
      <c r="V80" s="1">
        <v>122.4</v>
      </c>
      <c r="W80" s="1">
        <v>109</v>
      </c>
      <c r="X80" s="1">
        <v>110.2</v>
      </c>
      <c r="Y80" s="1">
        <v>143.80000000000001</v>
      </c>
      <c r="Z80" s="1">
        <v>144.6</v>
      </c>
      <c r="AA80" s="1"/>
      <c r="AB80" s="1">
        <f t="shared" si="11"/>
        <v>100</v>
      </c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</row>
    <row r="81" spans="1:48" x14ac:dyDescent="0.25">
      <c r="A81" s="17" t="s">
        <v>116</v>
      </c>
      <c r="B81" s="1" t="s">
        <v>40</v>
      </c>
      <c r="C81" s="1">
        <v>591</v>
      </c>
      <c r="D81" s="1">
        <v>865</v>
      </c>
      <c r="E81" s="1">
        <v>705</v>
      </c>
      <c r="F81" s="1">
        <v>661</v>
      </c>
      <c r="G81" s="6">
        <v>0.4</v>
      </c>
      <c r="H81" s="1">
        <v>40</v>
      </c>
      <c r="I81" s="1" t="s">
        <v>32</v>
      </c>
      <c r="J81" s="1">
        <v>707</v>
      </c>
      <c r="K81" s="1">
        <f t="shared" si="10"/>
        <v>-2</v>
      </c>
      <c r="L81" s="1">
        <f t="shared" si="12"/>
        <v>465</v>
      </c>
      <c r="M81" s="1">
        <v>240</v>
      </c>
      <c r="N81" s="1">
        <v>209.70000000000039</v>
      </c>
      <c r="O81" s="1">
        <f t="shared" si="13"/>
        <v>93</v>
      </c>
      <c r="P81" s="5">
        <v>150</v>
      </c>
      <c r="Q81" s="5"/>
      <c r="R81" s="1"/>
      <c r="S81" s="1">
        <f t="shared" si="14"/>
        <v>10.975268817204306</v>
      </c>
      <c r="T81" s="1">
        <f t="shared" si="15"/>
        <v>9.3623655913978538</v>
      </c>
      <c r="U81" s="1">
        <v>104.2</v>
      </c>
      <c r="V81" s="1">
        <v>102.6</v>
      </c>
      <c r="W81" s="1">
        <v>92.8</v>
      </c>
      <c r="X81" s="1">
        <v>96.2</v>
      </c>
      <c r="Y81" s="1">
        <v>100.4</v>
      </c>
      <c r="Z81" s="1">
        <v>100.6</v>
      </c>
      <c r="AA81" s="1"/>
      <c r="AB81" s="1">
        <f t="shared" si="11"/>
        <v>60</v>
      </c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</row>
    <row r="82" spans="1:48" x14ac:dyDescent="0.25">
      <c r="A82" s="13" t="s">
        <v>117</v>
      </c>
      <c r="B82" s="13" t="s">
        <v>40</v>
      </c>
      <c r="C82" s="13"/>
      <c r="D82" s="13"/>
      <c r="E82" s="13"/>
      <c r="F82" s="13"/>
      <c r="G82" s="14">
        <v>0</v>
      </c>
      <c r="H82" s="13" t="e">
        <v>#N/A</v>
      </c>
      <c r="I82" s="13" t="s">
        <v>32</v>
      </c>
      <c r="J82" s="13"/>
      <c r="K82" s="13">
        <f t="shared" si="10"/>
        <v>0</v>
      </c>
      <c r="L82" s="13">
        <f t="shared" si="12"/>
        <v>0</v>
      </c>
      <c r="M82" s="13"/>
      <c r="N82" s="13"/>
      <c r="O82" s="13">
        <f t="shared" si="13"/>
        <v>0</v>
      </c>
      <c r="P82" s="15"/>
      <c r="Q82" s="15"/>
      <c r="R82" s="13"/>
      <c r="S82" s="13" t="e">
        <f t="shared" si="14"/>
        <v>#DIV/0!</v>
      </c>
      <c r="T82" s="13" t="e">
        <f t="shared" si="15"/>
        <v>#DIV/0!</v>
      </c>
      <c r="U82" s="13">
        <v>0</v>
      </c>
      <c r="V82" s="13">
        <v>0</v>
      </c>
      <c r="W82" s="13">
        <v>0</v>
      </c>
      <c r="X82" s="13">
        <v>0</v>
      </c>
      <c r="Y82" s="13">
        <v>0</v>
      </c>
      <c r="Z82" s="13">
        <v>0</v>
      </c>
      <c r="AA82" s="13" t="s">
        <v>41</v>
      </c>
      <c r="AB82" s="13">
        <f t="shared" si="11"/>
        <v>0</v>
      </c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</row>
    <row r="83" spans="1:48" x14ac:dyDescent="0.25">
      <c r="A83" s="10" t="s">
        <v>118</v>
      </c>
      <c r="B83" s="10" t="s">
        <v>31</v>
      </c>
      <c r="C83" s="10">
        <v>40.616</v>
      </c>
      <c r="D83" s="10"/>
      <c r="E83" s="10">
        <v>31.762</v>
      </c>
      <c r="F83" s="10">
        <v>1.2290000000000001</v>
      </c>
      <c r="G83" s="11">
        <v>0</v>
      </c>
      <c r="H83" s="10">
        <v>40</v>
      </c>
      <c r="I83" s="10" t="s">
        <v>46</v>
      </c>
      <c r="J83" s="10">
        <v>60.5</v>
      </c>
      <c r="K83" s="10">
        <f t="shared" si="10"/>
        <v>-28.738</v>
      </c>
      <c r="L83" s="10">
        <f t="shared" si="12"/>
        <v>31.762</v>
      </c>
      <c r="M83" s="10"/>
      <c r="N83" s="10"/>
      <c r="O83" s="10">
        <f t="shared" si="13"/>
        <v>6.3524000000000003</v>
      </c>
      <c r="P83" s="12"/>
      <c r="Q83" s="12"/>
      <c r="R83" s="10"/>
      <c r="S83" s="10">
        <f t="shared" si="14"/>
        <v>0.19347018449719791</v>
      </c>
      <c r="T83" s="10">
        <f t="shared" si="15"/>
        <v>0.19347018449719791</v>
      </c>
      <c r="U83" s="10">
        <v>7.6247999999999996</v>
      </c>
      <c r="V83" s="10">
        <v>9.8002000000000002</v>
      </c>
      <c r="W83" s="10">
        <v>14.770200000000001</v>
      </c>
      <c r="X83" s="10">
        <v>12.502000000000001</v>
      </c>
      <c r="Y83" s="10">
        <v>10.5756</v>
      </c>
      <c r="Z83" s="10">
        <v>12.8718</v>
      </c>
      <c r="AA83" s="10" t="s">
        <v>35</v>
      </c>
      <c r="AB83" s="10">
        <f t="shared" si="11"/>
        <v>0</v>
      </c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</row>
    <row r="84" spans="1:48" x14ac:dyDescent="0.25">
      <c r="A84" s="17" t="s">
        <v>119</v>
      </c>
      <c r="B84" s="1" t="s">
        <v>40</v>
      </c>
      <c r="C84" s="1">
        <v>524</v>
      </c>
      <c r="D84" s="1">
        <v>240</v>
      </c>
      <c r="E84" s="1">
        <v>344</v>
      </c>
      <c r="F84" s="1">
        <v>341</v>
      </c>
      <c r="G84" s="6">
        <v>0.4</v>
      </c>
      <c r="H84" s="1">
        <v>40</v>
      </c>
      <c r="I84" s="1" t="s">
        <v>32</v>
      </c>
      <c r="J84" s="1">
        <v>345</v>
      </c>
      <c r="K84" s="1">
        <f t="shared" si="10"/>
        <v>-1</v>
      </c>
      <c r="L84" s="1">
        <f t="shared" si="12"/>
        <v>344</v>
      </c>
      <c r="M84" s="1"/>
      <c r="N84" s="1">
        <v>185.60000000000011</v>
      </c>
      <c r="O84" s="1">
        <f t="shared" si="13"/>
        <v>68.8</v>
      </c>
      <c r="P84" s="5">
        <v>230</v>
      </c>
      <c r="Q84" s="5"/>
      <c r="R84" s="1"/>
      <c r="S84" s="1">
        <f t="shared" si="14"/>
        <v>10.997093023255816</v>
      </c>
      <c r="T84" s="1">
        <f t="shared" si="15"/>
        <v>7.6540697674418627</v>
      </c>
      <c r="U84" s="1">
        <v>65.400000000000006</v>
      </c>
      <c r="V84" s="1">
        <v>62.4</v>
      </c>
      <c r="W84" s="1">
        <v>63.6</v>
      </c>
      <c r="X84" s="1">
        <v>57.2</v>
      </c>
      <c r="Y84" s="1">
        <v>70.400000000000006</v>
      </c>
      <c r="Z84" s="1">
        <v>75.400000000000006</v>
      </c>
      <c r="AA84" s="1"/>
      <c r="AB84" s="1">
        <f t="shared" si="11"/>
        <v>92</v>
      </c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</row>
    <row r="85" spans="1:48" x14ac:dyDescent="0.25">
      <c r="A85" s="17" t="s">
        <v>120</v>
      </c>
      <c r="B85" s="1" t="s">
        <v>31</v>
      </c>
      <c r="C85" s="1">
        <v>151.81899999999999</v>
      </c>
      <c r="D85" s="1">
        <v>263.43200000000002</v>
      </c>
      <c r="E85" s="1">
        <v>219.42099999999999</v>
      </c>
      <c r="F85" s="1">
        <v>162.203</v>
      </c>
      <c r="G85" s="6">
        <v>1</v>
      </c>
      <c r="H85" s="1">
        <v>40</v>
      </c>
      <c r="I85" s="1" t="s">
        <v>32</v>
      </c>
      <c r="J85" s="1">
        <v>241.02799999999999</v>
      </c>
      <c r="K85" s="1">
        <f t="shared" si="10"/>
        <v>-21.606999999999999</v>
      </c>
      <c r="L85" s="1">
        <f t="shared" si="12"/>
        <v>151.20299999999997</v>
      </c>
      <c r="M85" s="1">
        <v>68.218000000000004</v>
      </c>
      <c r="N85" s="1">
        <v>120.014</v>
      </c>
      <c r="O85" s="1">
        <f t="shared" si="13"/>
        <v>30.240599999999993</v>
      </c>
      <c r="P85" s="5">
        <v>50</v>
      </c>
      <c r="Q85" s="5"/>
      <c r="R85" s="1"/>
      <c r="S85" s="1">
        <f t="shared" si="14"/>
        <v>10.985793932660068</v>
      </c>
      <c r="T85" s="1">
        <f t="shared" si="15"/>
        <v>9.3323875849024169</v>
      </c>
      <c r="U85" s="1">
        <v>33.444400000000002</v>
      </c>
      <c r="V85" s="1">
        <v>28.033799999999999</v>
      </c>
      <c r="W85" s="1">
        <v>19.251799999999999</v>
      </c>
      <c r="X85" s="1">
        <v>23.308599999999998</v>
      </c>
      <c r="Y85" s="1">
        <v>19.9604</v>
      </c>
      <c r="Z85" s="1">
        <v>18.013999999999999</v>
      </c>
      <c r="AA85" s="1"/>
      <c r="AB85" s="1">
        <f t="shared" si="11"/>
        <v>50</v>
      </c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</row>
    <row r="86" spans="1:48" x14ac:dyDescent="0.25">
      <c r="A86" s="17" t="s">
        <v>121</v>
      </c>
      <c r="B86" s="1" t="s">
        <v>31</v>
      </c>
      <c r="C86" s="1">
        <v>167.64</v>
      </c>
      <c r="D86" s="1">
        <v>51.369</v>
      </c>
      <c r="E86" s="1">
        <v>177.20699999999999</v>
      </c>
      <c r="F86" s="1">
        <v>31.103000000000002</v>
      </c>
      <c r="G86" s="6">
        <v>1</v>
      </c>
      <c r="H86" s="1">
        <v>40</v>
      </c>
      <c r="I86" s="1" t="s">
        <v>32</v>
      </c>
      <c r="J86" s="1">
        <v>169.8</v>
      </c>
      <c r="K86" s="1">
        <f t="shared" si="10"/>
        <v>7.4069999999999823</v>
      </c>
      <c r="L86" s="1">
        <f t="shared" si="12"/>
        <v>177.20699999999999</v>
      </c>
      <c r="M86" s="1"/>
      <c r="N86" s="1">
        <v>144.2852</v>
      </c>
      <c r="O86" s="1">
        <f t="shared" si="13"/>
        <v>35.441400000000002</v>
      </c>
      <c r="P86" s="5">
        <v>210</v>
      </c>
      <c r="Q86" s="5"/>
      <c r="R86" s="1"/>
      <c r="S86" s="1">
        <f t="shared" si="14"/>
        <v>10.873955317792186</v>
      </c>
      <c r="T86" s="1">
        <f t="shared" si="15"/>
        <v>4.9486814854943653</v>
      </c>
      <c r="U86" s="1">
        <v>26.0656</v>
      </c>
      <c r="V86" s="1">
        <v>19.0794</v>
      </c>
      <c r="W86" s="1">
        <v>24.062799999999999</v>
      </c>
      <c r="X86" s="1">
        <v>24.559200000000001</v>
      </c>
      <c r="Y86" s="1">
        <v>15.6784</v>
      </c>
      <c r="Z86" s="1">
        <v>18.145199999999999</v>
      </c>
      <c r="AA86" s="1"/>
      <c r="AB86" s="1">
        <f t="shared" si="11"/>
        <v>210</v>
      </c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</row>
    <row r="87" spans="1:48" x14ac:dyDescent="0.25">
      <c r="A87" s="13" t="s">
        <v>122</v>
      </c>
      <c r="B87" s="13" t="s">
        <v>40</v>
      </c>
      <c r="C87" s="13"/>
      <c r="D87" s="13"/>
      <c r="E87" s="13"/>
      <c r="F87" s="13"/>
      <c r="G87" s="14">
        <v>0</v>
      </c>
      <c r="H87" s="13" t="e">
        <v>#N/A</v>
      </c>
      <c r="I87" s="13" t="s">
        <v>32</v>
      </c>
      <c r="J87" s="13"/>
      <c r="K87" s="13">
        <f t="shared" si="10"/>
        <v>0</v>
      </c>
      <c r="L87" s="13">
        <f t="shared" si="12"/>
        <v>0</v>
      </c>
      <c r="M87" s="13"/>
      <c r="N87" s="13"/>
      <c r="O87" s="13">
        <f t="shared" si="13"/>
        <v>0</v>
      </c>
      <c r="P87" s="15"/>
      <c r="Q87" s="15"/>
      <c r="R87" s="13"/>
      <c r="S87" s="13" t="e">
        <f t="shared" si="14"/>
        <v>#DIV/0!</v>
      </c>
      <c r="T87" s="13" t="e">
        <f t="shared" si="15"/>
        <v>#DIV/0!</v>
      </c>
      <c r="U87" s="13">
        <v>0</v>
      </c>
      <c r="V87" s="13">
        <v>0</v>
      </c>
      <c r="W87" s="13">
        <v>0</v>
      </c>
      <c r="X87" s="13">
        <v>0</v>
      </c>
      <c r="Y87" s="13">
        <v>0</v>
      </c>
      <c r="Z87" s="13">
        <v>0</v>
      </c>
      <c r="AA87" s="13" t="s">
        <v>41</v>
      </c>
      <c r="AB87" s="13">
        <f t="shared" si="11"/>
        <v>0</v>
      </c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</row>
    <row r="88" spans="1:48" x14ac:dyDescent="0.25">
      <c r="A88" s="13" t="s">
        <v>123</v>
      </c>
      <c r="B88" s="13" t="s">
        <v>40</v>
      </c>
      <c r="C88" s="13"/>
      <c r="D88" s="13"/>
      <c r="E88" s="13"/>
      <c r="F88" s="13"/>
      <c r="G88" s="14">
        <v>0</v>
      </c>
      <c r="H88" s="13" t="e">
        <v>#N/A</v>
      </c>
      <c r="I88" s="13" t="s">
        <v>32</v>
      </c>
      <c r="J88" s="13"/>
      <c r="K88" s="13">
        <f t="shared" si="10"/>
        <v>0</v>
      </c>
      <c r="L88" s="13">
        <f t="shared" si="12"/>
        <v>0</v>
      </c>
      <c r="M88" s="13"/>
      <c r="N88" s="13"/>
      <c r="O88" s="13">
        <f t="shared" si="13"/>
        <v>0</v>
      </c>
      <c r="P88" s="15"/>
      <c r="Q88" s="15"/>
      <c r="R88" s="13"/>
      <c r="S88" s="13" t="e">
        <f t="shared" si="14"/>
        <v>#DIV/0!</v>
      </c>
      <c r="T88" s="13" t="e">
        <f t="shared" si="15"/>
        <v>#DIV/0!</v>
      </c>
      <c r="U88" s="13">
        <v>0</v>
      </c>
      <c r="V88" s="13">
        <v>0</v>
      </c>
      <c r="W88" s="13">
        <v>0</v>
      </c>
      <c r="X88" s="13">
        <v>0</v>
      </c>
      <c r="Y88" s="13">
        <v>0</v>
      </c>
      <c r="Z88" s="13">
        <v>0</v>
      </c>
      <c r="AA88" s="13" t="s">
        <v>41</v>
      </c>
      <c r="AB88" s="13">
        <f t="shared" si="11"/>
        <v>0</v>
      </c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</row>
    <row r="89" spans="1:48" x14ac:dyDescent="0.25">
      <c r="A89" s="13" t="s">
        <v>124</v>
      </c>
      <c r="B89" s="13" t="s">
        <v>40</v>
      </c>
      <c r="C89" s="13"/>
      <c r="D89" s="13"/>
      <c r="E89" s="13"/>
      <c r="F89" s="13"/>
      <c r="G89" s="14">
        <v>0</v>
      </c>
      <c r="H89" s="13" t="e">
        <v>#N/A</v>
      </c>
      <c r="I89" s="13" t="s">
        <v>32</v>
      </c>
      <c r="J89" s="13"/>
      <c r="K89" s="13">
        <f t="shared" si="10"/>
        <v>0</v>
      </c>
      <c r="L89" s="13">
        <f t="shared" si="12"/>
        <v>0</v>
      </c>
      <c r="M89" s="13"/>
      <c r="N89" s="13"/>
      <c r="O89" s="13">
        <f t="shared" si="13"/>
        <v>0</v>
      </c>
      <c r="P89" s="15"/>
      <c r="Q89" s="15"/>
      <c r="R89" s="13"/>
      <c r="S89" s="13" t="e">
        <f t="shared" si="14"/>
        <v>#DIV/0!</v>
      </c>
      <c r="T89" s="13" t="e">
        <f t="shared" si="15"/>
        <v>#DIV/0!</v>
      </c>
      <c r="U89" s="13">
        <v>0</v>
      </c>
      <c r="V89" s="13">
        <v>0</v>
      </c>
      <c r="W89" s="13">
        <v>0</v>
      </c>
      <c r="X89" s="13">
        <v>0</v>
      </c>
      <c r="Y89" s="13">
        <v>0</v>
      </c>
      <c r="Z89" s="13">
        <v>0</v>
      </c>
      <c r="AA89" s="13" t="s">
        <v>41</v>
      </c>
      <c r="AB89" s="13">
        <f t="shared" si="11"/>
        <v>0</v>
      </c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</row>
    <row r="90" spans="1:48" x14ac:dyDescent="0.25">
      <c r="A90" s="13" t="s">
        <v>125</v>
      </c>
      <c r="B90" s="13" t="s">
        <v>40</v>
      </c>
      <c r="C90" s="13"/>
      <c r="D90" s="13"/>
      <c r="E90" s="13"/>
      <c r="F90" s="13"/>
      <c r="G90" s="14">
        <v>0</v>
      </c>
      <c r="H90" s="13" t="e">
        <v>#N/A</v>
      </c>
      <c r="I90" s="13" t="s">
        <v>32</v>
      </c>
      <c r="J90" s="13"/>
      <c r="K90" s="13">
        <f t="shared" si="10"/>
        <v>0</v>
      </c>
      <c r="L90" s="13">
        <f t="shared" si="12"/>
        <v>0</v>
      </c>
      <c r="M90" s="13"/>
      <c r="N90" s="13"/>
      <c r="O90" s="13">
        <f t="shared" si="13"/>
        <v>0</v>
      </c>
      <c r="P90" s="15"/>
      <c r="Q90" s="15"/>
      <c r="R90" s="13"/>
      <c r="S90" s="13" t="e">
        <f t="shared" si="14"/>
        <v>#DIV/0!</v>
      </c>
      <c r="T90" s="13" t="e">
        <f t="shared" si="15"/>
        <v>#DIV/0!</v>
      </c>
      <c r="U90" s="13">
        <v>0</v>
      </c>
      <c r="V90" s="13">
        <v>0</v>
      </c>
      <c r="W90" s="13">
        <v>0</v>
      </c>
      <c r="X90" s="13">
        <v>0</v>
      </c>
      <c r="Y90" s="13">
        <v>0</v>
      </c>
      <c r="Z90" s="13">
        <v>0</v>
      </c>
      <c r="AA90" s="13" t="s">
        <v>41</v>
      </c>
      <c r="AB90" s="13">
        <f t="shared" si="11"/>
        <v>0</v>
      </c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</row>
    <row r="91" spans="1:48" x14ac:dyDescent="0.25">
      <c r="A91" s="13" t="s">
        <v>126</v>
      </c>
      <c r="B91" s="13" t="s">
        <v>40</v>
      </c>
      <c r="C91" s="13"/>
      <c r="D91" s="13"/>
      <c r="E91" s="13"/>
      <c r="F91" s="13"/>
      <c r="G91" s="14">
        <v>0</v>
      </c>
      <c r="H91" s="13" t="e">
        <v>#N/A</v>
      </c>
      <c r="I91" s="13" t="s">
        <v>32</v>
      </c>
      <c r="J91" s="13"/>
      <c r="K91" s="13">
        <f t="shared" si="10"/>
        <v>0</v>
      </c>
      <c r="L91" s="13">
        <f t="shared" si="12"/>
        <v>0</v>
      </c>
      <c r="M91" s="13"/>
      <c r="N91" s="13"/>
      <c r="O91" s="13">
        <f t="shared" si="13"/>
        <v>0</v>
      </c>
      <c r="P91" s="15"/>
      <c r="Q91" s="15"/>
      <c r="R91" s="13"/>
      <c r="S91" s="13" t="e">
        <f t="shared" si="14"/>
        <v>#DIV/0!</v>
      </c>
      <c r="T91" s="13" t="e">
        <f t="shared" si="15"/>
        <v>#DIV/0!</v>
      </c>
      <c r="U91" s="13">
        <v>0</v>
      </c>
      <c r="V91" s="13">
        <v>0</v>
      </c>
      <c r="W91" s="13">
        <v>0</v>
      </c>
      <c r="X91" s="13">
        <v>0</v>
      </c>
      <c r="Y91" s="13">
        <v>0</v>
      </c>
      <c r="Z91" s="13">
        <v>0</v>
      </c>
      <c r="AA91" s="13" t="s">
        <v>41</v>
      </c>
      <c r="AB91" s="13">
        <f t="shared" si="11"/>
        <v>0</v>
      </c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</row>
    <row r="92" spans="1:48" x14ac:dyDescent="0.25">
      <c r="A92" s="13" t="s">
        <v>127</v>
      </c>
      <c r="B92" s="13" t="s">
        <v>40</v>
      </c>
      <c r="C92" s="13"/>
      <c r="D92" s="13"/>
      <c r="E92" s="13"/>
      <c r="F92" s="13"/>
      <c r="G92" s="14">
        <v>0</v>
      </c>
      <c r="H92" s="13" t="e">
        <v>#N/A</v>
      </c>
      <c r="I92" s="13" t="s">
        <v>32</v>
      </c>
      <c r="J92" s="13"/>
      <c r="K92" s="13">
        <f t="shared" si="10"/>
        <v>0</v>
      </c>
      <c r="L92" s="13">
        <f t="shared" si="12"/>
        <v>0</v>
      </c>
      <c r="M92" s="13"/>
      <c r="N92" s="13"/>
      <c r="O92" s="13">
        <f t="shared" si="13"/>
        <v>0</v>
      </c>
      <c r="P92" s="15"/>
      <c r="Q92" s="15"/>
      <c r="R92" s="13"/>
      <c r="S92" s="13" t="e">
        <f t="shared" si="14"/>
        <v>#DIV/0!</v>
      </c>
      <c r="T92" s="13" t="e">
        <f t="shared" si="15"/>
        <v>#DIV/0!</v>
      </c>
      <c r="U92" s="13">
        <v>0</v>
      </c>
      <c r="V92" s="13">
        <v>0</v>
      </c>
      <c r="W92" s="13">
        <v>0</v>
      </c>
      <c r="X92" s="13">
        <v>0</v>
      </c>
      <c r="Y92" s="13">
        <v>0</v>
      </c>
      <c r="Z92" s="13">
        <v>0</v>
      </c>
      <c r="AA92" s="13" t="s">
        <v>41</v>
      </c>
      <c r="AB92" s="13">
        <f t="shared" si="11"/>
        <v>0</v>
      </c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</row>
    <row r="93" spans="1:48" x14ac:dyDescent="0.25">
      <c r="A93" s="13" t="s">
        <v>128</v>
      </c>
      <c r="B93" s="13" t="s">
        <v>40</v>
      </c>
      <c r="C93" s="13"/>
      <c r="D93" s="13"/>
      <c r="E93" s="13"/>
      <c r="F93" s="13"/>
      <c r="G93" s="14">
        <v>0</v>
      </c>
      <c r="H93" s="13" t="e">
        <v>#N/A</v>
      </c>
      <c r="I93" s="13" t="s">
        <v>32</v>
      </c>
      <c r="J93" s="13"/>
      <c r="K93" s="13">
        <f t="shared" si="10"/>
        <v>0</v>
      </c>
      <c r="L93" s="13">
        <f t="shared" si="12"/>
        <v>0</v>
      </c>
      <c r="M93" s="13"/>
      <c r="N93" s="13"/>
      <c r="O93" s="13">
        <f t="shared" si="13"/>
        <v>0</v>
      </c>
      <c r="P93" s="15"/>
      <c r="Q93" s="15"/>
      <c r="R93" s="13"/>
      <c r="S93" s="13" t="e">
        <f t="shared" si="14"/>
        <v>#DIV/0!</v>
      </c>
      <c r="T93" s="13" t="e">
        <f t="shared" si="15"/>
        <v>#DIV/0!</v>
      </c>
      <c r="U93" s="13">
        <v>0</v>
      </c>
      <c r="V93" s="13">
        <v>0</v>
      </c>
      <c r="W93" s="13">
        <v>0</v>
      </c>
      <c r="X93" s="13">
        <v>0</v>
      </c>
      <c r="Y93" s="13">
        <v>0</v>
      </c>
      <c r="Z93" s="13">
        <v>0</v>
      </c>
      <c r="AA93" s="13" t="s">
        <v>41</v>
      </c>
      <c r="AB93" s="13">
        <f t="shared" si="11"/>
        <v>0</v>
      </c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</row>
    <row r="94" spans="1:48" x14ac:dyDescent="0.25">
      <c r="A94" s="13" t="s">
        <v>129</v>
      </c>
      <c r="B94" s="13" t="s">
        <v>31</v>
      </c>
      <c r="C94" s="13"/>
      <c r="D94" s="13"/>
      <c r="E94" s="13"/>
      <c r="F94" s="13"/>
      <c r="G94" s="14">
        <v>0</v>
      </c>
      <c r="H94" s="13" t="e">
        <v>#N/A</v>
      </c>
      <c r="I94" s="13" t="s">
        <v>32</v>
      </c>
      <c r="J94" s="13"/>
      <c r="K94" s="13">
        <f t="shared" si="10"/>
        <v>0</v>
      </c>
      <c r="L94" s="13">
        <f t="shared" si="12"/>
        <v>0</v>
      </c>
      <c r="M94" s="13"/>
      <c r="N94" s="13"/>
      <c r="O94" s="13">
        <f t="shared" si="13"/>
        <v>0</v>
      </c>
      <c r="P94" s="15"/>
      <c r="Q94" s="15"/>
      <c r="R94" s="13"/>
      <c r="S94" s="13" t="e">
        <f t="shared" si="14"/>
        <v>#DIV/0!</v>
      </c>
      <c r="T94" s="13" t="e">
        <f t="shared" si="15"/>
        <v>#DIV/0!</v>
      </c>
      <c r="U94" s="13">
        <v>0</v>
      </c>
      <c r="V94" s="13">
        <v>0</v>
      </c>
      <c r="W94" s="13">
        <v>0</v>
      </c>
      <c r="X94" s="13">
        <v>0</v>
      </c>
      <c r="Y94" s="13">
        <v>0</v>
      </c>
      <c r="Z94" s="13">
        <v>0</v>
      </c>
      <c r="AA94" s="13" t="s">
        <v>41</v>
      </c>
      <c r="AB94" s="13">
        <f t="shared" si="11"/>
        <v>0</v>
      </c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</row>
    <row r="95" spans="1:48" x14ac:dyDescent="0.25">
      <c r="A95" s="13" t="s">
        <v>130</v>
      </c>
      <c r="B95" s="13" t="s">
        <v>31</v>
      </c>
      <c r="C95" s="13">
        <v>24.146999999999998</v>
      </c>
      <c r="D95" s="13"/>
      <c r="E95" s="13">
        <v>20.257999999999999</v>
      </c>
      <c r="F95" s="13"/>
      <c r="G95" s="14">
        <v>0</v>
      </c>
      <c r="H95" s="13" t="e">
        <v>#N/A</v>
      </c>
      <c r="I95" s="13" t="s">
        <v>32</v>
      </c>
      <c r="J95" s="13">
        <v>17.399999999999999</v>
      </c>
      <c r="K95" s="13">
        <f t="shared" si="10"/>
        <v>2.8580000000000005</v>
      </c>
      <c r="L95" s="13">
        <f t="shared" si="12"/>
        <v>20.257999999999999</v>
      </c>
      <c r="M95" s="13"/>
      <c r="N95" s="13"/>
      <c r="O95" s="13">
        <f t="shared" si="13"/>
        <v>4.0515999999999996</v>
      </c>
      <c r="P95" s="15"/>
      <c r="Q95" s="15"/>
      <c r="R95" s="13"/>
      <c r="S95" s="13">
        <f t="shared" si="14"/>
        <v>0</v>
      </c>
      <c r="T95" s="13">
        <f t="shared" si="15"/>
        <v>0</v>
      </c>
      <c r="U95" s="13">
        <v>0.97080000000000266</v>
      </c>
      <c r="V95" s="13">
        <v>0</v>
      </c>
      <c r="W95" s="13">
        <v>0</v>
      </c>
      <c r="X95" s="13">
        <v>0</v>
      </c>
      <c r="Y95" s="13">
        <v>0</v>
      </c>
      <c r="Z95" s="13">
        <v>0</v>
      </c>
      <c r="AA95" s="13" t="s">
        <v>35</v>
      </c>
      <c r="AB95" s="13">
        <f t="shared" si="11"/>
        <v>0</v>
      </c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</row>
    <row r="96" spans="1:48" x14ac:dyDescent="0.25">
      <c r="A96" s="13" t="s">
        <v>131</v>
      </c>
      <c r="B96" s="13" t="s">
        <v>40</v>
      </c>
      <c r="C96" s="13">
        <v>36</v>
      </c>
      <c r="D96" s="13">
        <v>1</v>
      </c>
      <c r="E96" s="13">
        <v>33</v>
      </c>
      <c r="F96" s="13">
        <v>2</v>
      </c>
      <c r="G96" s="14">
        <v>0</v>
      </c>
      <c r="H96" s="13" t="e">
        <v>#N/A</v>
      </c>
      <c r="I96" s="13" t="s">
        <v>32</v>
      </c>
      <c r="J96" s="13">
        <v>31</v>
      </c>
      <c r="K96" s="13">
        <f t="shared" si="10"/>
        <v>2</v>
      </c>
      <c r="L96" s="13">
        <f t="shared" si="12"/>
        <v>33</v>
      </c>
      <c r="M96" s="13"/>
      <c r="N96" s="13"/>
      <c r="O96" s="13">
        <f t="shared" si="13"/>
        <v>6.6</v>
      </c>
      <c r="P96" s="15"/>
      <c r="Q96" s="15"/>
      <c r="R96" s="13"/>
      <c r="S96" s="13">
        <f t="shared" si="14"/>
        <v>0.30303030303030304</v>
      </c>
      <c r="T96" s="13">
        <f t="shared" si="15"/>
        <v>0.30303030303030304</v>
      </c>
      <c r="U96" s="13">
        <v>1.2</v>
      </c>
      <c r="V96" s="13">
        <v>0</v>
      </c>
      <c r="W96" s="13">
        <v>0</v>
      </c>
      <c r="X96" s="13">
        <v>0</v>
      </c>
      <c r="Y96" s="13">
        <v>0</v>
      </c>
      <c r="Z96" s="13">
        <v>0</v>
      </c>
      <c r="AA96" s="13" t="s">
        <v>35</v>
      </c>
      <c r="AB96" s="13">
        <f t="shared" si="11"/>
        <v>0</v>
      </c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</row>
    <row r="97" spans="1:48" x14ac:dyDescent="0.25">
      <c r="A97" s="17" t="s">
        <v>132</v>
      </c>
      <c r="B97" s="1" t="s">
        <v>40</v>
      </c>
      <c r="C97" s="1">
        <v>123</v>
      </c>
      <c r="D97" s="1">
        <v>36</v>
      </c>
      <c r="E97" s="1">
        <v>113</v>
      </c>
      <c r="F97" s="1">
        <v>37</v>
      </c>
      <c r="G97" s="6">
        <v>0.35</v>
      </c>
      <c r="H97" s="1">
        <v>45</v>
      </c>
      <c r="I97" s="1" t="s">
        <v>32</v>
      </c>
      <c r="J97" s="1">
        <v>109</v>
      </c>
      <c r="K97" s="1">
        <f t="shared" si="10"/>
        <v>4</v>
      </c>
      <c r="L97" s="1">
        <f t="shared" si="12"/>
        <v>113</v>
      </c>
      <c r="M97" s="1"/>
      <c r="N97" s="1">
        <v>120</v>
      </c>
      <c r="O97" s="1">
        <f t="shared" si="13"/>
        <v>22.6</v>
      </c>
      <c r="P97" s="5">
        <v>90</v>
      </c>
      <c r="Q97" s="5"/>
      <c r="R97" s="1"/>
      <c r="S97" s="1">
        <f t="shared" si="14"/>
        <v>10.929203539823009</v>
      </c>
      <c r="T97" s="1">
        <f t="shared" si="15"/>
        <v>6.9469026548672561</v>
      </c>
      <c r="U97" s="1">
        <v>19</v>
      </c>
      <c r="V97" s="1">
        <v>10.6</v>
      </c>
      <c r="W97" s="1">
        <v>17</v>
      </c>
      <c r="X97" s="1">
        <v>17</v>
      </c>
      <c r="Y97" s="1">
        <v>7.2</v>
      </c>
      <c r="Z97" s="1">
        <v>7</v>
      </c>
      <c r="AA97" s="1" t="s">
        <v>133</v>
      </c>
      <c r="AB97" s="1">
        <f t="shared" si="11"/>
        <v>31.499999999999996</v>
      </c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</row>
    <row r="98" spans="1:48" x14ac:dyDescent="0.25">
      <c r="A98" s="10" t="s">
        <v>134</v>
      </c>
      <c r="B98" s="10" t="s">
        <v>31</v>
      </c>
      <c r="C98" s="10"/>
      <c r="D98" s="10">
        <v>34.366</v>
      </c>
      <c r="E98" s="10">
        <v>34.366</v>
      </c>
      <c r="F98" s="10"/>
      <c r="G98" s="11">
        <v>0</v>
      </c>
      <c r="H98" s="10" t="e">
        <v>#N/A</v>
      </c>
      <c r="I98" s="10" t="s">
        <v>46</v>
      </c>
      <c r="J98" s="10">
        <v>34.366</v>
      </c>
      <c r="K98" s="10">
        <f t="shared" si="10"/>
        <v>0</v>
      </c>
      <c r="L98" s="10">
        <f t="shared" si="12"/>
        <v>0</v>
      </c>
      <c r="M98" s="10">
        <v>34.366</v>
      </c>
      <c r="N98" s="10"/>
      <c r="O98" s="10">
        <f t="shared" si="13"/>
        <v>0</v>
      </c>
      <c r="P98" s="12"/>
      <c r="Q98" s="12"/>
      <c r="R98" s="10"/>
      <c r="S98" s="10" t="e">
        <f t="shared" si="14"/>
        <v>#DIV/0!</v>
      </c>
      <c r="T98" s="10" t="e">
        <f t="shared" si="15"/>
        <v>#DIV/0!</v>
      </c>
      <c r="U98" s="10">
        <v>0</v>
      </c>
      <c r="V98" s="10">
        <v>0</v>
      </c>
      <c r="W98" s="10">
        <v>0</v>
      </c>
      <c r="X98" s="10">
        <v>0</v>
      </c>
      <c r="Y98" s="10">
        <v>0</v>
      </c>
      <c r="Z98" s="10">
        <v>0</v>
      </c>
      <c r="AA98" s="10"/>
      <c r="AB98" s="10">
        <f t="shared" si="11"/>
        <v>0</v>
      </c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</row>
    <row r="99" spans="1:48" x14ac:dyDescent="0.25">
      <c r="A99" s="10" t="s">
        <v>135</v>
      </c>
      <c r="B99" s="10" t="s">
        <v>31</v>
      </c>
      <c r="C99" s="10"/>
      <c r="D99" s="10">
        <v>25.95</v>
      </c>
      <c r="E99" s="10">
        <v>25.95</v>
      </c>
      <c r="F99" s="10"/>
      <c r="G99" s="11">
        <v>0</v>
      </c>
      <c r="H99" s="10" t="e">
        <v>#N/A</v>
      </c>
      <c r="I99" s="16" t="s">
        <v>46</v>
      </c>
      <c r="J99" s="10">
        <v>25.95</v>
      </c>
      <c r="K99" s="10">
        <f t="shared" si="10"/>
        <v>0</v>
      </c>
      <c r="L99" s="10">
        <f t="shared" si="12"/>
        <v>0</v>
      </c>
      <c r="M99" s="10">
        <v>25.95</v>
      </c>
      <c r="N99" s="10"/>
      <c r="O99" s="10">
        <f t="shared" si="13"/>
        <v>0</v>
      </c>
      <c r="P99" s="12"/>
      <c r="Q99" s="12"/>
      <c r="R99" s="10"/>
      <c r="S99" s="10" t="e">
        <f t="shared" si="14"/>
        <v>#DIV/0!</v>
      </c>
      <c r="T99" s="10" t="e">
        <f t="shared" si="15"/>
        <v>#DIV/0!</v>
      </c>
      <c r="U99" s="10">
        <v>0</v>
      </c>
      <c r="V99" s="10">
        <v>0</v>
      </c>
      <c r="W99" s="10">
        <v>0</v>
      </c>
      <c r="X99" s="10">
        <v>0</v>
      </c>
      <c r="Y99" s="10">
        <v>0</v>
      </c>
      <c r="Z99" s="10">
        <v>0</v>
      </c>
      <c r="AA99" s="10"/>
      <c r="AB99" s="10">
        <f t="shared" si="11"/>
        <v>0</v>
      </c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</row>
    <row r="100" spans="1:48" x14ac:dyDescent="0.25">
      <c r="A100" s="10" t="s">
        <v>136</v>
      </c>
      <c r="B100" s="10" t="s">
        <v>40</v>
      </c>
      <c r="C100" s="10"/>
      <c r="D100" s="10">
        <v>24</v>
      </c>
      <c r="E100" s="10">
        <v>24</v>
      </c>
      <c r="F100" s="10"/>
      <c r="G100" s="11">
        <v>0</v>
      </c>
      <c r="H100" s="10" t="e">
        <v>#N/A</v>
      </c>
      <c r="I100" s="10" t="s">
        <v>46</v>
      </c>
      <c r="J100" s="10">
        <v>24</v>
      </c>
      <c r="K100" s="10">
        <f t="shared" ref="K100:K106" si="16">E100-J100</f>
        <v>0</v>
      </c>
      <c r="L100" s="10">
        <f t="shared" si="12"/>
        <v>0</v>
      </c>
      <c r="M100" s="10">
        <v>24</v>
      </c>
      <c r="N100" s="10"/>
      <c r="O100" s="10">
        <f t="shared" si="13"/>
        <v>0</v>
      </c>
      <c r="P100" s="12"/>
      <c r="Q100" s="12"/>
      <c r="R100" s="10"/>
      <c r="S100" s="10" t="e">
        <f t="shared" si="14"/>
        <v>#DIV/0!</v>
      </c>
      <c r="T100" s="10" t="e">
        <f t="shared" si="15"/>
        <v>#DIV/0!</v>
      </c>
      <c r="U100" s="10">
        <v>0</v>
      </c>
      <c r="V100" s="10">
        <v>0</v>
      </c>
      <c r="W100" s="10">
        <v>0</v>
      </c>
      <c r="X100" s="10">
        <v>0</v>
      </c>
      <c r="Y100" s="10">
        <v>0</v>
      </c>
      <c r="Z100" s="10">
        <v>0</v>
      </c>
      <c r="AA100" s="10"/>
      <c r="AB100" s="10">
        <f t="shared" si="11"/>
        <v>0</v>
      </c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</row>
    <row r="101" spans="1:48" x14ac:dyDescent="0.25">
      <c r="A101" s="13" t="s">
        <v>137</v>
      </c>
      <c r="B101" s="13" t="s">
        <v>31</v>
      </c>
      <c r="C101" s="13">
        <v>18.234000000000002</v>
      </c>
      <c r="D101" s="13"/>
      <c r="E101" s="13">
        <v>9.8260000000000005</v>
      </c>
      <c r="F101" s="13">
        <v>8.3859999999999992</v>
      </c>
      <c r="G101" s="14">
        <v>0</v>
      </c>
      <c r="H101" s="13">
        <v>50</v>
      </c>
      <c r="I101" s="13" t="s">
        <v>32</v>
      </c>
      <c r="J101" s="13">
        <v>8.6999999999999993</v>
      </c>
      <c r="K101" s="13">
        <f t="shared" si="16"/>
        <v>1.1260000000000012</v>
      </c>
      <c r="L101" s="13">
        <f t="shared" si="12"/>
        <v>9.8260000000000005</v>
      </c>
      <c r="M101" s="13"/>
      <c r="N101" s="13"/>
      <c r="O101" s="13">
        <f t="shared" si="13"/>
        <v>1.9652000000000001</v>
      </c>
      <c r="P101" s="15"/>
      <c r="Q101" s="15"/>
      <c r="R101" s="13"/>
      <c r="S101" s="13">
        <f t="shared" si="14"/>
        <v>4.2672501526562181</v>
      </c>
      <c r="T101" s="13">
        <f t="shared" si="15"/>
        <v>4.2672501526562181</v>
      </c>
      <c r="U101" s="13">
        <v>1.6828000000000001</v>
      </c>
      <c r="V101" s="13">
        <v>1.3984000000000001</v>
      </c>
      <c r="W101" s="13">
        <v>1.1172</v>
      </c>
      <c r="X101" s="13">
        <v>1.1172</v>
      </c>
      <c r="Y101" s="13">
        <v>2.234</v>
      </c>
      <c r="Z101" s="13">
        <v>2.234</v>
      </c>
      <c r="AA101" s="13" t="s">
        <v>35</v>
      </c>
      <c r="AB101" s="13">
        <f t="shared" si="11"/>
        <v>0</v>
      </c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</row>
    <row r="102" spans="1:48" x14ac:dyDescent="0.25">
      <c r="A102" s="10" t="s">
        <v>138</v>
      </c>
      <c r="B102" s="10" t="s">
        <v>31</v>
      </c>
      <c r="C102" s="10">
        <v>17.152000000000001</v>
      </c>
      <c r="D102" s="10">
        <v>0.216</v>
      </c>
      <c r="E102" s="10">
        <v>8.6660000000000004</v>
      </c>
      <c r="F102" s="10"/>
      <c r="G102" s="11">
        <v>0</v>
      </c>
      <c r="H102" s="10" t="e">
        <v>#N/A</v>
      </c>
      <c r="I102" s="10" t="s">
        <v>46</v>
      </c>
      <c r="J102" s="10">
        <v>8.3000000000000007</v>
      </c>
      <c r="K102" s="10">
        <f t="shared" si="16"/>
        <v>0.36599999999999966</v>
      </c>
      <c r="L102" s="10">
        <f t="shared" si="12"/>
        <v>8.6660000000000004</v>
      </c>
      <c r="M102" s="10"/>
      <c r="N102" s="10"/>
      <c r="O102" s="10">
        <f t="shared" si="13"/>
        <v>1.7332000000000001</v>
      </c>
      <c r="P102" s="12"/>
      <c r="Q102" s="12"/>
      <c r="R102" s="10"/>
      <c r="S102" s="10">
        <f t="shared" si="14"/>
        <v>0</v>
      </c>
      <c r="T102" s="10">
        <f t="shared" si="15"/>
        <v>0</v>
      </c>
      <c r="U102" s="10">
        <v>10.4056</v>
      </c>
      <c r="V102" s="10">
        <v>9.8260000000000005</v>
      </c>
      <c r="W102" s="10">
        <v>0</v>
      </c>
      <c r="X102" s="10">
        <v>0</v>
      </c>
      <c r="Y102" s="10">
        <v>0</v>
      </c>
      <c r="Z102" s="10">
        <v>0</v>
      </c>
      <c r="AA102" s="10"/>
      <c r="AB102" s="10">
        <f t="shared" si="11"/>
        <v>0</v>
      </c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</row>
    <row r="103" spans="1:48" x14ac:dyDescent="0.25">
      <c r="A103" s="18" t="s">
        <v>139</v>
      </c>
      <c r="B103" s="17" t="s">
        <v>31</v>
      </c>
      <c r="C103" s="17">
        <v>18.420000000000002</v>
      </c>
      <c r="D103" s="17">
        <v>1.998</v>
      </c>
      <c r="E103" s="17">
        <v>13.004</v>
      </c>
      <c r="F103" s="17">
        <v>1.6240000000000001</v>
      </c>
      <c r="G103" s="6">
        <v>1</v>
      </c>
      <c r="H103" s="1" t="e">
        <v>#N/A</v>
      </c>
      <c r="I103" s="1" t="s">
        <v>32</v>
      </c>
      <c r="J103" s="17">
        <v>16.2</v>
      </c>
      <c r="K103" s="17">
        <f t="shared" si="16"/>
        <v>-3.1959999999999997</v>
      </c>
      <c r="L103" s="17">
        <f t="shared" si="12"/>
        <v>13.004</v>
      </c>
      <c r="M103" s="17"/>
      <c r="N103" s="17"/>
      <c r="O103" s="17">
        <f t="shared" si="13"/>
        <v>2.6008</v>
      </c>
      <c r="P103" s="19">
        <v>30</v>
      </c>
      <c r="Q103" s="19"/>
      <c r="R103" s="17"/>
      <c r="S103" s="17">
        <f t="shared" si="14"/>
        <v>12.159335589049522</v>
      </c>
      <c r="T103" s="17">
        <f t="shared" si="15"/>
        <v>0.62442325438326673</v>
      </c>
      <c r="U103" s="17">
        <v>9.8431999999999995</v>
      </c>
      <c r="V103" s="17">
        <v>8.9775999999999989</v>
      </c>
      <c r="W103" s="17">
        <v>0</v>
      </c>
      <c r="X103" s="17">
        <v>0</v>
      </c>
      <c r="Y103" s="17">
        <v>0</v>
      </c>
      <c r="Z103" s="17">
        <v>0</v>
      </c>
      <c r="AA103" s="1" t="s">
        <v>146</v>
      </c>
      <c r="AB103" s="17">
        <f t="shared" si="11"/>
        <v>30</v>
      </c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</row>
    <row r="104" spans="1:48" x14ac:dyDescent="0.25">
      <c r="A104" s="18" t="s">
        <v>140</v>
      </c>
      <c r="B104" s="17" t="s">
        <v>31</v>
      </c>
      <c r="C104" s="17">
        <v>35.64</v>
      </c>
      <c r="D104" s="17">
        <v>0.47899999999999998</v>
      </c>
      <c r="E104" s="17">
        <v>25.849</v>
      </c>
      <c r="F104" s="17">
        <v>5.9279999999999999</v>
      </c>
      <c r="G104" s="20">
        <v>1</v>
      </c>
      <c r="H104" s="17" t="e">
        <v>#N/A</v>
      </c>
      <c r="I104" s="17" t="s">
        <v>32</v>
      </c>
      <c r="J104" s="17">
        <v>23</v>
      </c>
      <c r="K104" s="17">
        <f t="shared" si="16"/>
        <v>2.8490000000000002</v>
      </c>
      <c r="L104" s="17">
        <f t="shared" si="12"/>
        <v>25.849</v>
      </c>
      <c r="M104" s="17"/>
      <c r="N104" s="17"/>
      <c r="O104" s="17">
        <f t="shared" si="13"/>
        <v>5.1698000000000004</v>
      </c>
      <c r="P104" s="19">
        <v>30</v>
      </c>
      <c r="Q104" s="19"/>
      <c r="R104" s="17"/>
      <c r="S104" s="17">
        <f t="shared" si="14"/>
        <v>6.9495918604201314</v>
      </c>
      <c r="T104" s="17">
        <f t="shared" si="15"/>
        <v>1.146659445239661</v>
      </c>
      <c r="U104" s="17">
        <v>7.7797999999999998</v>
      </c>
      <c r="V104" s="17">
        <v>7.4917999999999996</v>
      </c>
      <c r="W104" s="17">
        <v>0</v>
      </c>
      <c r="X104" s="17">
        <v>0</v>
      </c>
      <c r="Y104" s="17">
        <v>0</v>
      </c>
      <c r="Z104" s="17">
        <v>0</v>
      </c>
      <c r="AA104" s="17" t="s">
        <v>146</v>
      </c>
      <c r="AB104" s="17">
        <f t="shared" ref="AB104" si="17">P104*G104</f>
        <v>30</v>
      </c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</row>
    <row r="105" spans="1:48" x14ac:dyDescent="0.25">
      <c r="A105" s="10" t="s">
        <v>141</v>
      </c>
      <c r="B105" s="10" t="s">
        <v>31</v>
      </c>
      <c r="C105" s="10">
        <v>25.948</v>
      </c>
      <c r="D105" s="10"/>
      <c r="E105" s="10">
        <v>16.861999999999998</v>
      </c>
      <c r="F105" s="10">
        <v>5.88</v>
      </c>
      <c r="G105" s="11">
        <v>0</v>
      </c>
      <c r="H105" s="10" t="e">
        <v>#N/A</v>
      </c>
      <c r="I105" s="10" t="s">
        <v>32</v>
      </c>
      <c r="J105" s="10">
        <v>15.7</v>
      </c>
      <c r="K105" s="10">
        <f t="shared" si="16"/>
        <v>1.161999999999999</v>
      </c>
      <c r="L105" s="10">
        <f t="shared" si="12"/>
        <v>16.861999999999998</v>
      </c>
      <c r="M105" s="10"/>
      <c r="N105" s="10"/>
      <c r="O105" s="10">
        <f t="shared" si="13"/>
        <v>3.3723999999999998</v>
      </c>
      <c r="P105" s="12"/>
      <c r="Q105" s="12"/>
      <c r="R105" s="10"/>
      <c r="S105" s="10">
        <f t="shared" si="14"/>
        <v>1.7435654133554739</v>
      </c>
      <c r="T105" s="10">
        <f t="shared" si="15"/>
        <v>1.7435654133554739</v>
      </c>
      <c r="U105" s="10">
        <v>9.2408000000000001</v>
      </c>
      <c r="V105" s="10">
        <v>8.9524000000000008</v>
      </c>
      <c r="W105" s="10">
        <v>0</v>
      </c>
      <c r="X105" s="10">
        <v>0</v>
      </c>
      <c r="Y105" s="10">
        <v>0</v>
      </c>
      <c r="Z105" s="10">
        <v>0</v>
      </c>
      <c r="AA105" s="10"/>
      <c r="AB105" s="10">
        <f t="shared" si="11"/>
        <v>0</v>
      </c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</row>
    <row r="106" spans="1:48" x14ac:dyDescent="0.25">
      <c r="A106" s="13" t="s">
        <v>143</v>
      </c>
      <c r="B106" s="13" t="s">
        <v>31</v>
      </c>
      <c r="C106" s="13"/>
      <c r="D106" s="13"/>
      <c r="E106" s="13"/>
      <c r="F106" s="13"/>
      <c r="G106" s="14">
        <v>0</v>
      </c>
      <c r="H106" s="13">
        <v>60</v>
      </c>
      <c r="I106" s="13" t="s">
        <v>32</v>
      </c>
      <c r="J106" s="13"/>
      <c r="K106" s="13">
        <f t="shared" si="16"/>
        <v>0</v>
      </c>
      <c r="L106" s="13">
        <f t="shared" si="12"/>
        <v>0</v>
      </c>
      <c r="M106" s="13"/>
      <c r="N106" s="13"/>
      <c r="O106" s="13">
        <f t="shared" si="13"/>
        <v>0</v>
      </c>
      <c r="P106" s="15"/>
      <c r="Q106" s="15"/>
      <c r="R106" s="13"/>
      <c r="S106" s="13" t="e">
        <f t="shared" si="14"/>
        <v>#DIV/0!</v>
      </c>
      <c r="T106" s="13" t="e">
        <f t="shared" si="15"/>
        <v>#DIV/0!</v>
      </c>
      <c r="U106" s="13">
        <v>0</v>
      </c>
      <c r="V106" s="13"/>
      <c r="W106" s="13">
        <v>0</v>
      </c>
      <c r="X106" s="13">
        <v>0</v>
      </c>
      <c r="Y106" s="13">
        <v>0</v>
      </c>
      <c r="Z106" s="13">
        <v>0</v>
      </c>
      <c r="AA106" s="13" t="s">
        <v>142</v>
      </c>
      <c r="AB106" s="13">
        <f t="shared" si="11"/>
        <v>0</v>
      </c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</row>
    <row r="107" spans="1:48" x14ac:dyDescent="0.25">
      <c r="A107" s="13" t="s">
        <v>147</v>
      </c>
      <c r="B107" s="13" t="s">
        <v>31</v>
      </c>
      <c r="C107" s="13"/>
      <c r="D107" s="13"/>
      <c r="E107" s="13"/>
      <c r="F107" s="13"/>
      <c r="G107" s="14">
        <v>0</v>
      </c>
      <c r="H107" s="13">
        <v>40</v>
      </c>
      <c r="I107" s="13" t="s">
        <v>32</v>
      </c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 t="s">
        <v>142</v>
      </c>
      <c r="AB107" s="13">
        <f t="shared" si="11"/>
        <v>0</v>
      </c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</row>
    <row r="108" spans="1:48" x14ac:dyDescent="0.25">
      <c r="A108" s="18" t="s">
        <v>148</v>
      </c>
      <c r="B108" s="1" t="s">
        <v>40</v>
      </c>
      <c r="C108" s="1"/>
      <c r="D108" s="1"/>
      <c r="E108" s="1"/>
      <c r="F108" s="1"/>
      <c r="G108" s="6">
        <v>0.4</v>
      </c>
      <c r="H108" s="1" t="e">
        <v>#N/A</v>
      </c>
      <c r="I108" s="1" t="s">
        <v>32</v>
      </c>
      <c r="J108" s="1"/>
      <c r="K108" s="1"/>
      <c r="L108" s="1"/>
      <c r="M108" s="1"/>
      <c r="N108" s="1"/>
      <c r="O108" s="1"/>
      <c r="P108" s="1">
        <v>35</v>
      </c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 t="s">
        <v>150</v>
      </c>
      <c r="AB108" s="17">
        <f t="shared" si="11"/>
        <v>14</v>
      </c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</row>
    <row r="109" spans="1:48" x14ac:dyDescent="0.25">
      <c r="A109" s="18" t="s">
        <v>149</v>
      </c>
      <c r="B109" s="1" t="s">
        <v>40</v>
      </c>
      <c r="C109" s="1"/>
      <c r="D109" s="1"/>
      <c r="E109" s="1"/>
      <c r="F109" s="1"/>
      <c r="G109" s="6">
        <v>0.4</v>
      </c>
      <c r="H109" s="1" t="e">
        <v>#N/A</v>
      </c>
      <c r="I109" s="1" t="s">
        <v>32</v>
      </c>
      <c r="J109" s="1"/>
      <c r="K109" s="1"/>
      <c r="L109" s="1"/>
      <c r="M109" s="1"/>
      <c r="N109" s="1"/>
      <c r="O109" s="1"/>
      <c r="P109" s="1">
        <v>35</v>
      </c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 t="s">
        <v>150</v>
      </c>
      <c r="AB109" s="17">
        <f t="shared" si="11"/>
        <v>14</v>
      </c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</row>
    <row r="110" spans="1:48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</row>
    <row r="111" spans="1:48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</row>
    <row r="112" spans="1:48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</row>
    <row r="113" spans="1:48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</row>
    <row r="114" spans="1:48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</row>
    <row r="115" spans="1:48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</row>
    <row r="116" spans="1:48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</row>
    <row r="117" spans="1:48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</row>
    <row r="118" spans="1:48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</row>
    <row r="119" spans="1:48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</row>
    <row r="120" spans="1:48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</row>
    <row r="121" spans="1:48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</row>
    <row r="122" spans="1:48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</row>
    <row r="123" spans="1:48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</row>
    <row r="124" spans="1:48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</row>
    <row r="125" spans="1:48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</row>
    <row r="126" spans="1:48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</row>
    <row r="127" spans="1:48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</row>
    <row r="128" spans="1:48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</row>
    <row r="129" spans="1:48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</row>
    <row r="130" spans="1:48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</row>
    <row r="131" spans="1:48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</row>
    <row r="132" spans="1:48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</row>
    <row r="133" spans="1:48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</row>
    <row r="134" spans="1:48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</row>
    <row r="135" spans="1:48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</row>
    <row r="136" spans="1:48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</row>
    <row r="137" spans="1:48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</row>
    <row r="138" spans="1:48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</row>
    <row r="139" spans="1:48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</row>
    <row r="140" spans="1:48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</row>
    <row r="141" spans="1:48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</row>
    <row r="142" spans="1:48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</row>
    <row r="143" spans="1:48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</row>
    <row r="144" spans="1:48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</row>
    <row r="145" spans="1:48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</row>
    <row r="146" spans="1:48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</row>
    <row r="147" spans="1:48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</row>
    <row r="148" spans="1:48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</row>
    <row r="149" spans="1:48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</row>
    <row r="150" spans="1:48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</row>
    <row r="151" spans="1:48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</row>
    <row r="152" spans="1:48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</row>
    <row r="153" spans="1:48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</row>
    <row r="154" spans="1:48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</row>
    <row r="155" spans="1:48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</row>
    <row r="156" spans="1:48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</row>
    <row r="157" spans="1:48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</row>
    <row r="158" spans="1:48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</row>
    <row r="159" spans="1:48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</row>
    <row r="160" spans="1:48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</row>
    <row r="161" spans="1:48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</row>
    <row r="162" spans="1:48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</row>
    <row r="163" spans="1:48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</row>
    <row r="164" spans="1:48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</row>
    <row r="165" spans="1:48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</row>
    <row r="166" spans="1:48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</row>
    <row r="167" spans="1:48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</row>
    <row r="168" spans="1:48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</row>
    <row r="169" spans="1:48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</row>
    <row r="170" spans="1:48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</row>
    <row r="171" spans="1:48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</row>
    <row r="172" spans="1:48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</row>
    <row r="173" spans="1:48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</row>
    <row r="174" spans="1:48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</row>
    <row r="175" spans="1:48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</row>
    <row r="176" spans="1:48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</row>
    <row r="177" spans="1:48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</row>
    <row r="178" spans="1:48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</row>
    <row r="179" spans="1:48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</row>
    <row r="180" spans="1:48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</row>
    <row r="181" spans="1:48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</row>
    <row r="182" spans="1:48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</row>
    <row r="183" spans="1:48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</row>
    <row r="184" spans="1:48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</row>
    <row r="185" spans="1:48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</row>
    <row r="186" spans="1:48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</row>
    <row r="187" spans="1:48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</row>
    <row r="188" spans="1:48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</row>
    <row r="189" spans="1:48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</row>
    <row r="190" spans="1:48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</row>
    <row r="191" spans="1:48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</row>
    <row r="192" spans="1:48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</row>
    <row r="193" spans="1:48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</row>
    <row r="194" spans="1:48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</row>
    <row r="195" spans="1:48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</row>
    <row r="196" spans="1:48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</row>
    <row r="197" spans="1:48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</row>
    <row r="198" spans="1:48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</row>
    <row r="199" spans="1:48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</row>
    <row r="200" spans="1:48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</row>
    <row r="201" spans="1:48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</row>
    <row r="202" spans="1:48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</row>
    <row r="203" spans="1:48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</row>
    <row r="204" spans="1:48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</row>
    <row r="205" spans="1:48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</row>
    <row r="206" spans="1:48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</row>
    <row r="207" spans="1:48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</row>
    <row r="208" spans="1:48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</row>
    <row r="209" spans="1:48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</row>
    <row r="210" spans="1:48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</row>
    <row r="211" spans="1:48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</row>
    <row r="212" spans="1:48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</row>
    <row r="213" spans="1:48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</row>
    <row r="214" spans="1:48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</row>
    <row r="215" spans="1:48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</row>
    <row r="216" spans="1:48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</row>
    <row r="217" spans="1:48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</row>
    <row r="218" spans="1:48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</row>
    <row r="219" spans="1:48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</row>
    <row r="220" spans="1:48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</row>
    <row r="221" spans="1:48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</row>
    <row r="222" spans="1:48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</row>
    <row r="223" spans="1:48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</row>
    <row r="224" spans="1:48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</row>
    <row r="225" spans="1:48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</row>
    <row r="226" spans="1:48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</row>
    <row r="227" spans="1:48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</row>
    <row r="228" spans="1:48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</row>
    <row r="229" spans="1:48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</row>
    <row r="230" spans="1:48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</row>
    <row r="231" spans="1:48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</row>
    <row r="232" spans="1:48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</row>
    <row r="233" spans="1:48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</row>
    <row r="234" spans="1:48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</row>
    <row r="235" spans="1:48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</row>
    <row r="236" spans="1:48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</row>
    <row r="237" spans="1:48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</row>
    <row r="238" spans="1:48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</row>
    <row r="239" spans="1:48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</row>
    <row r="240" spans="1:48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</row>
    <row r="241" spans="1:48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</row>
    <row r="242" spans="1:48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</row>
    <row r="243" spans="1:48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</row>
    <row r="244" spans="1:48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</row>
    <row r="245" spans="1:48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</row>
    <row r="246" spans="1:48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</row>
    <row r="247" spans="1:48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</row>
    <row r="248" spans="1:48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</row>
    <row r="249" spans="1:48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</row>
    <row r="250" spans="1:48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</row>
    <row r="251" spans="1:48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</row>
    <row r="252" spans="1:48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</row>
    <row r="253" spans="1:48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</row>
    <row r="254" spans="1:48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</row>
    <row r="255" spans="1:48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</row>
    <row r="256" spans="1:48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</row>
    <row r="257" spans="1:48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</row>
    <row r="258" spans="1:48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</row>
    <row r="259" spans="1:48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</row>
    <row r="260" spans="1:48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</row>
    <row r="261" spans="1:48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</row>
    <row r="262" spans="1:48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</row>
    <row r="263" spans="1:48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</row>
    <row r="264" spans="1:48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</row>
    <row r="265" spans="1:48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</row>
    <row r="266" spans="1:48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</row>
    <row r="267" spans="1:48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</row>
    <row r="268" spans="1:48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</row>
    <row r="269" spans="1:48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</row>
    <row r="270" spans="1:48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</row>
    <row r="271" spans="1:48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</row>
    <row r="272" spans="1:48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</row>
    <row r="273" spans="1:48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</row>
    <row r="274" spans="1:48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</row>
    <row r="275" spans="1:48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</row>
    <row r="276" spans="1:48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</row>
    <row r="277" spans="1:48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</row>
    <row r="278" spans="1:48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</row>
    <row r="279" spans="1:48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</row>
    <row r="280" spans="1:48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</row>
    <row r="281" spans="1:48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</row>
    <row r="282" spans="1:48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</row>
    <row r="283" spans="1:48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</row>
    <row r="284" spans="1:48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</row>
    <row r="285" spans="1:48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</row>
    <row r="286" spans="1:48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</row>
    <row r="287" spans="1:48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</row>
    <row r="288" spans="1:48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</row>
    <row r="289" spans="1:48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</row>
    <row r="290" spans="1:48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</row>
    <row r="291" spans="1:48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</row>
    <row r="292" spans="1:48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</row>
    <row r="293" spans="1:48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</row>
    <row r="294" spans="1:48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</row>
    <row r="295" spans="1:48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</row>
    <row r="296" spans="1:48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</row>
    <row r="297" spans="1:48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</row>
    <row r="298" spans="1:48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</row>
    <row r="299" spans="1:48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</row>
    <row r="300" spans="1:48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</row>
    <row r="301" spans="1:48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</row>
    <row r="302" spans="1:48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</row>
    <row r="303" spans="1:48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</row>
    <row r="304" spans="1:48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</row>
    <row r="305" spans="1:48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</row>
    <row r="306" spans="1:48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</row>
    <row r="307" spans="1:48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</row>
    <row r="308" spans="1:48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</row>
    <row r="309" spans="1:48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</row>
    <row r="310" spans="1:48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</row>
    <row r="311" spans="1:48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</row>
    <row r="312" spans="1:48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</row>
    <row r="313" spans="1:48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</row>
    <row r="314" spans="1:48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</row>
    <row r="315" spans="1:48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</row>
    <row r="316" spans="1:48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</row>
    <row r="317" spans="1:48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</row>
    <row r="318" spans="1:48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</row>
    <row r="319" spans="1:48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</row>
    <row r="320" spans="1:48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</row>
    <row r="321" spans="1:48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</row>
    <row r="322" spans="1:48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</row>
    <row r="323" spans="1:48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</row>
    <row r="324" spans="1:48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</row>
    <row r="325" spans="1:48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</row>
    <row r="326" spans="1:48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</row>
    <row r="327" spans="1:48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</row>
    <row r="328" spans="1:48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</row>
    <row r="329" spans="1:48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</row>
    <row r="330" spans="1:48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</row>
    <row r="331" spans="1:48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</row>
    <row r="332" spans="1:48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</row>
    <row r="333" spans="1:48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</row>
    <row r="334" spans="1:48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</row>
    <row r="335" spans="1:48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</row>
    <row r="336" spans="1:48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</row>
    <row r="337" spans="1:48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</row>
    <row r="338" spans="1:48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</row>
    <row r="339" spans="1:48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</row>
    <row r="340" spans="1:48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</row>
    <row r="341" spans="1:48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</row>
    <row r="342" spans="1:48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</row>
    <row r="343" spans="1:48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</row>
    <row r="344" spans="1:48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</row>
    <row r="345" spans="1:48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</row>
    <row r="346" spans="1:48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</row>
    <row r="347" spans="1:48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</row>
    <row r="348" spans="1:48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</row>
    <row r="349" spans="1:48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</row>
    <row r="350" spans="1:48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</row>
    <row r="351" spans="1:48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</row>
    <row r="352" spans="1:48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</row>
    <row r="353" spans="1:48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</row>
    <row r="354" spans="1:48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</row>
    <row r="355" spans="1:48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</row>
    <row r="356" spans="1:48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</row>
    <row r="357" spans="1:48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</row>
    <row r="358" spans="1:48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</row>
    <row r="359" spans="1:48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</row>
    <row r="360" spans="1:48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</row>
    <row r="361" spans="1:48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</row>
    <row r="362" spans="1:48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</row>
    <row r="363" spans="1:48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</row>
    <row r="364" spans="1:48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</row>
    <row r="365" spans="1:48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</row>
    <row r="366" spans="1:48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</row>
    <row r="367" spans="1:48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</row>
    <row r="368" spans="1:48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</row>
    <row r="369" spans="1:48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</row>
    <row r="370" spans="1:48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</row>
    <row r="371" spans="1:48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</row>
    <row r="372" spans="1:48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</row>
    <row r="373" spans="1:48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</row>
    <row r="374" spans="1:48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</row>
    <row r="375" spans="1:48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</row>
    <row r="376" spans="1:48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</row>
    <row r="377" spans="1:48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</row>
    <row r="378" spans="1:48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</row>
    <row r="379" spans="1:48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</row>
    <row r="380" spans="1:48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</row>
    <row r="381" spans="1:48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</row>
    <row r="382" spans="1:48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</row>
    <row r="383" spans="1:48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</row>
    <row r="384" spans="1:48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</row>
    <row r="385" spans="1:48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</row>
    <row r="386" spans="1:48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</row>
    <row r="387" spans="1:48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</row>
    <row r="388" spans="1:48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</row>
    <row r="389" spans="1:48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</row>
    <row r="390" spans="1:48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</row>
    <row r="391" spans="1:48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</row>
    <row r="392" spans="1:48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</row>
    <row r="393" spans="1:48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</row>
    <row r="394" spans="1:48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</row>
    <row r="395" spans="1:48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</row>
    <row r="396" spans="1:48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</row>
    <row r="397" spans="1:48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</row>
    <row r="398" spans="1:48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</row>
    <row r="399" spans="1:48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</row>
    <row r="400" spans="1:48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</row>
    <row r="401" spans="1:48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</row>
    <row r="402" spans="1:48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</row>
    <row r="403" spans="1:48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</row>
    <row r="404" spans="1:48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</row>
    <row r="405" spans="1:48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</row>
    <row r="406" spans="1:48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</row>
    <row r="407" spans="1:48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</row>
    <row r="408" spans="1:48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</row>
    <row r="409" spans="1:48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</row>
    <row r="410" spans="1:48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</row>
    <row r="411" spans="1:48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</row>
    <row r="412" spans="1:48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</row>
    <row r="413" spans="1:48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</row>
    <row r="414" spans="1:48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</row>
    <row r="415" spans="1:48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</row>
    <row r="416" spans="1:48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</row>
    <row r="417" spans="1:48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</row>
    <row r="418" spans="1:48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</row>
    <row r="419" spans="1:48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</row>
    <row r="420" spans="1:48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</row>
    <row r="421" spans="1:48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</row>
    <row r="422" spans="1:48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</row>
    <row r="423" spans="1:48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</row>
    <row r="424" spans="1:48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</row>
    <row r="425" spans="1:48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</row>
    <row r="426" spans="1:48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</row>
    <row r="427" spans="1:48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</row>
    <row r="428" spans="1:48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</row>
    <row r="429" spans="1:48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</row>
    <row r="430" spans="1:48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</row>
    <row r="431" spans="1:48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</row>
    <row r="432" spans="1:48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</row>
    <row r="433" spans="1:48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</row>
    <row r="434" spans="1:48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</row>
    <row r="435" spans="1:48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</row>
    <row r="436" spans="1:48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</row>
    <row r="437" spans="1:48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</row>
    <row r="438" spans="1:48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</row>
    <row r="439" spans="1:48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</row>
    <row r="440" spans="1:48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</row>
    <row r="441" spans="1:48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</row>
    <row r="442" spans="1:48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</row>
    <row r="443" spans="1:48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</row>
    <row r="444" spans="1:48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</row>
    <row r="445" spans="1:48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</row>
    <row r="446" spans="1:48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</row>
    <row r="447" spans="1:48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</row>
    <row r="448" spans="1:48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</row>
    <row r="449" spans="1:48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</row>
    <row r="450" spans="1:48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</row>
    <row r="451" spans="1:48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</row>
    <row r="452" spans="1:48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</row>
    <row r="453" spans="1:48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</row>
    <row r="454" spans="1:48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</row>
    <row r="455" spans="1:48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</row>
    <row r="456" spans="1:48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</row>
    <row r="457" spans="1:48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</row>
    <row r="458" spans="1:48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</row>
    <row r="459" spans="1:48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</row>
    <row r="460" spans="1:48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</row>
    <row r="461" spans="1:48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</row>
    <row r="462" spans="1:48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</row>
    <row r="463" spans="1:48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</row>
    <row r="464" spans="1:48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</row>
    <row r="465" spans="1:48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</row>
    <row r="466" spans="1:48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</row>
    <row r="467" spans="1:48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</row>
    <row r="468" spans="1:48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</row>
    <row r="469" spans="1:48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</row>
    <row r="470" spans="1:48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</row>
    <row r="471" spans="1:48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</row>
    <row r="472" spans="1:48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</row>
    <row r="473" spans="1:48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</row>
    <row r="474" spans="1:48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</row>
    <row r="475" spans="1:48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</row>
    <row r="476" spans="1:48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</row>
    <row r="477" spans="1:48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</row>
    <row r="478" spans="1:48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</row>
    <row r="479" spans="1:48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</row>
    <row r="480" spans="1:48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</row>
    <row r="481" spans="1:48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</row>
    <row r="482" spans="1:48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</row>
    <row r="483" spans="1:48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</row>
    <row r="484" spans="1:48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</row>
    <row r="485" spans="1:48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</row>
    <row r="486" spans="1:48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</row>
    <row r="487" spans="1:48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</row>
    <row r="488" spans="1:48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</row>
    <row r="489" spans="1:48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</row>
    <row r="490" spans="1:48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</row>
    <row r="491" spans="1:48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</row>
    <row r="492" spans="1:48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</row>
    <row r="493" spans="1:48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</row>
    <row r="494" spans="1:48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</row>
    <row r="495" spans="1:48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</row>
    <row r="496" spans="1:48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</row>
    <row r="497" spans="1:48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</row>
  </sheetData>
  <autoFilter ref="A3:AB106" xr:uid="{06B5BF17-182C-4931-A96E-33AC2E7AA9C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2024-03-20T14:26:05Z</dcterms:created>
  <dcterms:modified xsi:type="dcterms:W3CDTF">2024-03-21T10:25:14Z</dcterms:modified>
</cp:coreProperties>
</file>