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292BCFF-F161-451D-B11D-EF84E50477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N468" i="1"/>
  <c r="V466" i="1"/>
  <c r="W465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W447" i="1"/>
  <c r="W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W418" i="1"/>
  <c r="V418" i="1"/>
  <c r="X417" i="1"/>
  <c r="W417" i="1"/>
  <c r="N417" i="1"/>
  <c r="W416" i="1"/>
  <c r="X416" i="1" s="1"/>
  <c r="N416" i="1"/>
  <c r="X415" i="1"/>
  <c r="W415" i="1"/>
  <c r="W419" i="1" s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V386" i="1"/>
  <c r="V385" i="1"/>
  <c r="W384" i="1"/>
  <c r="X384" i="1" s="1"/>
  <c r="N384" i="1"/>
  <c r="X383" i="1"/>
  <c r="X385" i="1" s="1"/>
  <c r="W383" i="1"/>
  <c r="W385" i="1" s="1"/>
  <c r="N383" i="1"/>
  <c r="V379" i="1"/>
  <c r="V378" i="1"/>
  <c r="W377" i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X370" i="1"/>
  <c r="X374" i="1" s="1"/>
  <c r="W370" i="1"/>
  <c r="N370" i="1"/>
  <c r="V368" i="1"/>
  <c r="W367" i="1"/>
  <c r="V367" i="1"/>
  <c r="X366" i="1"/>
  <c r="W366" i="1"/>
  <c r="N366" i="1"/>
  <c r="W365" i="1"/>
  <c r="N365" i="1"/>
  <c r="V363" i="1"/>
  <c r="V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N357" i="1"/>
  <c r="V354" i="1"/>
  <c r="V353" i="1"/>
  <c r="W352" i="1"/>
  <c r="N352" i="1"/>
  <c r="V350" i="1"/>
  <c r="V349" i="1"/>
  <c r="W348" i="1"/>
  <c r="X348" i="1" s="1"/>
  <c r="N348" i="1"/>
  <c r="X347" i="1"/>
  <c r="X349" i="1" s="1"/>
  <c r="W347" i="1"/>
  <c r="W349" i="1" s="1"/>
  <c r="V345" i="1"/>
  <c r="V344" i="1"/>
  <c r="W343" i="1"/>
  <c r="X343" i="1" s="1"/>
  <c r="N343" i="1"/>
  <c r="X342" i="1"/>
  <c r="W342" i="1"/>
  <c r="N342" i="1"/>
  <c r="W341" i="1"/>
  <c r="N341" i="1"/>
  <c r="V339" i="1"/>
  <c r="V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X338" i="1" s="1"/>
  <c r="W332" i="1"/>
  <c r="N332" i="1"/>
  <c r="W331" i="1"/>
  <c r="X331" i="1" s="1"/>
  <c r="N331" i="1"/>
  <c r="X330" i="1"/>
  <c r="W330" i="1"/>
  <c r="Q522" i="1" s="1"/>
  <c r="N330" i="1"/>
  <c r="V326" i="1"/>
  <c r="W325" i="1"/>
  <c r="V325" i="1"/>
  <c r="X324" i="1"/>
  <c r="X325" i="1" s="1"/>
  <c r="W324" i="1"/>
  <c r="P522" i="1" s="1"/>
  <c r="N324" i="1"/>
  <c r="V320" i="1"/>
  <c r="W319" i="1"/>
  <c r="V319" i="1"/>
  <c r="X318" i="1"/>
  <c r="X319" i="1" s="1"/>
  <c r="W318" i="1"/>
  <c r="W320" i="1" s="1"/>
  <c r="N318" i="1"/>
  <c r="V316" i="1"/>
  <c r="W315" i="1"/>
  <c r="V315" i="1"/>
  <c r="X314" i="1"/>
  <c r="X315" i="1" s="1"/>
  <c r="W314" i="1"/>
  <c r="W316" i="1" s="1"/>
  <c r="N314" i="1"/>
  <c r="V312" i="1"/>
  <c r="V311" i="1"/>
  <c r="X310" i="1"/>
  <c r="W310" i="1"/>
  <c r="N310" i="1"/>
  <c r="W309" i="1"/>
  <c r="X309" i="1" s="1"/>
  <c r="N309" i="1"/>
  <c r="X308" i="1"/>
  <c r="X311" i="1" s="1"/>
  <c r="W308" i="1"/>
  <c r="N308" i="1"/>
  <c r="V306" i="1"/>
  <c r="W305" i="1"/>
  <c r="V305" i="1"/>
  <c r="X304" i="1"/>
  <c r="X305" i="1" s="1"/>
  <c r="W304" i="1"/>
  <c r="W306" i="1" s="1"/>
  <c r="N304" i="1"/>
  <c r="V301" i="1"/>
  <c r="W300" i="1"/>
  <c r="V300" i="1"/>
  <c r="X299" i="1"/>
  <c r="W299" i="1"/>
  <c r="N299" i="1"/>
  <c r="W298" i="1"/>
  <c r="N298" i="1"/>
  <c r="V296" i="1"/>
  <c r="V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X295" i="1" s="1"/>
  <c r="W287" i="1"/>
  <c r="N287" i="1"/>
  <c r="V284" i="1"/>
  <c r="W283" i="1"/>
  <c r="V283" i="1"/>
  <c r="X282" i="1"/>
  <c r="W282" i="1"/>
  <c r="N282" i="1"/>
  <c r="W281" i="1"/>
  <c r="X281" i="1" s="1"/>
  <c r="N281" i="1"/>
  <c r="X280" i="1"/>
  <c r="W280" i="1"/>
  <c r="W284" i="1" s="1"/>
  <c r="N280" i="1"/>
  <c r="V278" i="1"/>
  <c r="V277" i="1"/>
  <c r="X276" i="1"/>
  <c r="W276" i="1"/>
  <c r="N276" i="1"/>
  <c r="W275" i="1"/>
  <c r="X275" i="1" s="1"/>
  <c r="W274" i="1"/>
  <c r="V272" i="1"/>
  <c r="V271" i="1"/>
  <c r="X270" i="1"/>
  <c r="W270" i="1"/>
  <c r="N270" i="1"/>
  <c r="W269" i="1"/>
  <c r="X269" i="1" s="1"/>
  <c r="N269" i="1"/>
  <c r="X268" i="1"/>
  <c r="X271" i="1" s="1"/>
  <c r="W268" i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N257" i="1"/>
  <c r="V255" i="1"/>
  <c r="V254" i="1"/>
  <c r="W253" i="1"/>
  <c r="X253" i="1" s="1"/>
  <c r="N253" i="1"/>
  <c r="X252" i="1"/>
  <c r="X254" i="1" s="1"/>
  <c r="W252" i="1"/>
  <c r="N252" i="1"/>
  <c r="W251" i="1"/>
  <c r="X251" i="1" s="1"/>
  <c r="N251" i="1"/>
  <c r="X250" i="1"/>
  <c r="W250" i="1"/>
  <c r="W254" i="1" s="1"/>
  <c r="N250" i="1"/>
  <c r="V248" i="1"/>
  <c r="W247" i="1"/>
  <c r="V247" i="1"/>
  <c r="X246" i="1"/>
  <c r="X247" i="1" s="1"/>
  <c r="W246" i="1"/>
  <c r="W248" i="1" s="1"/>
  <c r="N246" i="1"/>
  <c r="V244" i="1"/>
  <c r="V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X243" i="1" s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X173" i="1" s="1"/>
  <c r="W169" i="1"/>
  <c r="N169" i="1"/>
  <c r="V167" i="1"/>
  <c r="W166" i="1"/>
  <c r="V166" i="1"/>
  <c r="X165" i="1"/>
  <c r="W165" i="1"/>
  <c r="N165" i="1"/>
  <c r="W164" i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H522" i="1" s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X126" i="1" s="1"/>
  <c r="W119" i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X116" i="1" s="1"/>
  <c r="W106" i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2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2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4" i="1" s="1"/>
  <c r="W26" i="1"/>
  <c r="W35" i="1" s="1"/>
  <c r="V24" i="1"/>
  <c r="V23" i="1"/>
  <c r="V516" i="1" s="1"/>
  <c r="W22" i="1"/>
  <c r="N22" i="1"/>
  <c r="H10" i="1"/>
  <c r="A9" i="1"/>
  <c r="F10" i="1" s="1"/>
  <c r="D7" i="1"/>
  <c r="O6" i="1"/>
  <c r="N2" i="1"/>
  <c r="H9" i="1" l="1"/>
  <c r="A10" i="1"/>
  <c r="W514" i="1"/>
  <c r="W513" i="1"/>
  <c r="W24" i="1"/>
  <c r="W34" i="1"/>
  <c r="W54" i="1"/>
  <c r="W62" i="1"/>
  <c r="W85" i="1"/>
  <c r="W93" i="1"/>
  <c r="W104" i="1"/>
  <c r="X95" i="1"/>
  <c r="X103" i="1" s="1"/>
  <c r="W103" i="1"/>
  <c r="W116" i="1"/>
  <c r="W127" i="1"/>
  <c r="W135" i="1"/>
  <c r="X130" i="1"/>
  <c r="X134" i="1" s="1"/>
  <c r="W134" i="1"/>
  <c r="W211" i="1"/>
  <c r="W214" i="1"/>
  <c r="X213" i="1"/>
  <c r="X214" i="1" s="1"/>
  <c r="W215" i="1"/>
  <c r="W255" i="1"/>
  <c r="W266" i="1"/>
  <c r="X257" i="1"/>
  <c r="X265" i="1" s="1"/>
  <c r="W265" i="1"/>
  <c r="W339" i="1"/>
  <c r="W344" i="1"/>
  <c r="X341" i="1"/>
  <c r="X344" i="1" s="1"/>
  <c r="W425" i="1"/>
  <c r="W434" i="1"/>
  <c r="X427" i="1"/>
  <c r="X434" i="1" s="1"/>
  <c r="W435" i="1"/>
  <c r="W475" i="1"/>
  <c r="W480" i="1"/>
  <c r="X477" i="1"/>
  <c r="X479" i="1" s="1"/>
  <c r="W479" i="1"/>
  <c r="F522" i="1"/>
  <c r="O522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W92" i="1"/>
  <c r="W117" i="1"/>
  <c r="W126" i="1"/>
  <c r="W142" i="1"/>
  <c r="X155" i="1"/>
  <c r="W155" i="1"/>
  <c r="W162" i="1"/>
  <c r="W167" i="1"/>
  <c r="X164" i="1"/>
  <c r="X166" i="1" s="1"/>
  <c r="W173" i="1"/>
  <c r="W174" i="1"/>
  <c r="W193" i="1"/>
  <c r="X176" i="1"/>
  <c r="X193" i="1" s="1"/>
  <c r="W194" i="1"/>
  <c r="W201" i="1"/>
  <c r="X196" i="1"/>
  <c r="X200" i="1" s="1"/>
  <c r="W200" i="1"/>
  <c r="W210" i="1"/>
  <c r="X204" i="1"/>
  <c r="X210" i="1" s="1"/>
  <c r="M522" i="1"/>
  <c r="W243" i="1"/>
  <c r="W272" i="1"/>
  <c r="W271" i="1"/>
  <c r="W278" i="1"/>
  <c r="X274" i="1"/>
  <c r="X277" i="1" s="1"/>
  <c r="W277" i="1"/>
  <c r="X283" i="1"/>
  <c r="W296" i="1"/>
  <c r="W301" i="1"/>
  <c r="X298" i="1"/>
  <c r="X300" i="1" s="1"/>
  <c r="W312" i="1"/>
  <c r="W311" i="1"/>
  <c r="W345" i="1"/>
  <c r="W350" i="1"/>
  <c r="W353" i="1"/>
  <c r="X352" i="1"/>
  <c r="X353" i="1" s="1"/>
  <c r="W354" i="1"/>
  <c r="R522" i="1"/>
  <c r="W362" i="1"/>
  <c r="X357" i="1"/>
  <c r="X362" i="1" s="1"/>
  <c r="W363" i="1"/>
  <c r="W368" i="1"/>
  <c r="X365" i="1"/>
  <c r="X367" i="1" s="1"/>
  <c r="W374" i="1"/>
  <c r="W375" i="1"/>
  <c r="W379" i="1"/>
  <c r="W378" i="1"/>
  <c r="X377" i="1"/>
  <c r="X378" i="1" s="1"/>
  <c r="X460" i="1"/>
  <c r="W503" i="1"/>
  <c r="W510" i="1"/>
  <c r="X505" i="1"/>
  <c r="X510" i="1" s="1"/>
  <c r="W511" i="1"/>
  <c r="B522" i="1"/>
  <c r="J522" i="1"/>
  <c r="S522" i="1"/>
  <c r="G522" i="1"/>
  <c r="W143" i="1"/>
  <c r="W156" i="1"/>
  <c r="I522" i="1"/>
  <c r="W161" i="1"/>
  <c r="W225" i="1"/>
  <c r="W244" i="1"/>
  <c r="N522" i="1"/>
  <c r="W295" i="1"/>
  <c r="W326" i="1"/>
  <c r="W338" i="1"/>
  <c r="W386" i="1"/>
  <c r="W401" i="1"/>
  <c r="X388" i="1"/>
  <c r="X401" i="1" s="1"/>
  <c r="W402" i="1"/>
  <c r="W409" i="1"/>
  <c r="X404" i="1"/>
  <c r="X408" i="1" s="1"/>
  <c r="W408" i="1"/>
  <c r="X418" i="1"/>
  <c r="T522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V522" i="1"/>
  <c r="W489" i="1"/>
  <c r="X484" i="1"/>
  <c r="X489" i="1" s="1"/>
  <c r="W490" i="1"/>
  <c r="W502" i="1"/>
  <c r="X498" i="1"/>
  <c r="X502" i="1" s="1"/>
  <c r="U522" i="1"/>
  <c r="W424" i="1"/>
  <c r="W516" i="1" l="1"/>
  <c r="W512" i="1"/>
  <c r="X517" i="1"/>
  <c r="W515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<sst xmlns="http://schemas.openxmlformats.org/spreadsheetml/2006/main" count="2201" uniqueCount="738">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</sst>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3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0</v>
      </c>
      <c r="W86" s="347">
        <f>IFERROR(SUM(W65:W84),"0")</f>
        <v>0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0</v>
      </c>
      <c r="W106" s="34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0</v>
      </c>
      <c r="W117" s="347">
        <f>IFERROR(SUM(W106:W115),"0")</f>
        <v>0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200</v>
      </c>
      <c r="W131" s="346">
        <f>IFERROR(IF(V131="",0,CEILING((V131/$H131),1)*$H131),"")</f>
        <v>201.60000000000002</v>
      </c>
      <c r="X131" s="36">
        <f>IFERROR(IF(W131=0,"",ROUNDUP(W131/H131,0)*0.02175),"")</f>
        <v>0.52200000000000002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0</v>
      </c>
      <c r="W133" s="34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23.80952380952381</v>
      </c>
      <c r="W134" s="347">
        <f>IFERROR(W130/H130,"0")+IFERROR(W131/H131,"0")+IFERROR(W132/H132,"0")+IFERROR(W133/H133,"0")</f>
        <v>24</v>
      </c>
      <c r="X134" s="347">
        <f>IFERROR(IF(X130="",0,X130),"0")+IFERROR(IF(X131="",0,X131),"0")+IFERROR(IF(X132="",0,X132),"0")+IFERROR(IF(X133="",0,X133),"0")</f>
        <v>0.52200000000000002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200</v>
      </c>
      <c r="W135" s="347">
        <f>IFERROR(SUM(W130:W133),"0")</f>
        <v>201.60000000000002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0</v>
      </c>
      <c r="W155" s="347">
        <f>IFERROR(W146/H146,"0")+IFERROR(W147/H147,"0")+IFERROR(W148/H148,"0")+IFERROR(W149/H149,"0")+IFERROR(W150/H150,"0")+IFERROR(W151/H151,"0")+IFERROR(W152/H152,"0")+IFERROR(W153/H153,"0")+IFERROR(W154/H154,"0")</f>
        <v>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0</v>
      </c>
      <c r="W156" s="347">
        <f>IFERROR(SUM(W146:W154),"0")</f>
        <v>0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0</v>
      </c>
      <c r="W182" s="346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0</v>
      </c>
      <c r="W186" s="346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0</v>
      </c>
      <c r="W189" s="34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0</v>
      </c>
      <c r="W191" s="34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0</v>
      </c>
      <c r="W192" s="34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0</v>
      </c>
      <c r="W194" s="347">
        <f>IFERROR(SUM(W176:W192),"0")</f>
        <v>0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0</v>
      </c>
      <c r="W271" s="347">
        <f>IFERROR(W268/H268,"0")+IFERROR(W269/H269,"0")+IFERROR(W270/H270,"0")</f>
        <v>0</v>
      </c>
      <c r="X271" s="347">
        <f>IFERROR(IF(X268="",0,X268),"0")+IFERROR(IF(X269="",0,X269),"0")+IFERROR(IF(X270="",0,X270),"0")</f>
        <v>0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0</v>
      </c>
      <c r="W272" s="347">
        <f>IFERROR(SUM(W268:W270),"0")</f>
        <v>0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1300</v>
      </c>
      <c r="W331" s="346">
        <f t="shared" si="17"/>
        <v>1305</v>
      </c>
      <c r="X331" s="36">
        <f>IFERROR(IF(W331=0,"",ROUNDUP(W331/H331,0)*0.02175),"")</f>
        <v>1.8922499999999998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2000</v>
      </c>
      <c r="W333" s="346">
        <f t="shared" si="17"/>
        <v>2010</v>
      </c>
      <c r="X333" s="36">
        <f>IFERROR(IF(W333=0,"",ROUNDUP(W333/H333,0)*0.02175),"")</f>
        <v>2.9144999999999999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300</v>
      </c>
      <c r="W335" s="346">
        <f t="shared" si="17"/>
        <v>300</v>
      </c>
      <c r="X335" s="36">
        <f>IFERROR(IF(W335=0,"",ROUNDUP(W335/H335,0)*0.02175),"")</f>
        <v>0.43499999999999994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240</v>
      </c>
      <c r="W338" s="347">
        <f>IFERROR(W330/H330,"0")+IFERROR(W331/H331,"0")+IFERROR(W332/H332,"0")+IFERROR(W333/H333,"0")+IFERROR(W334/H334,"0")+IFERROR(W335/H335,"0")+IFERROR(W336/H336,"0")+IFERROR(W337/H337,"0")</f>
        <v>241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5.2417499999999988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3600</v>
      </c>
      <c r="W339" s="347">
        <f>IFERROR(SUM(W330:W337),"0")</f>
        <v>3615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1400</v>
      </c>
      <c r="W341" s="346">
        <f>IFERROR(IF(V341="",0,CEILING((V341/$H341),1)*$H341),"")</f>
        <v>1410</v>
      </c>
      <c r="X341" s="36">
        <f>IFERROR(IF(W341=0,"",ROUNDUP(W341/H341,0)*0.02175),"")</f>
        <v>2.0444999999999998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93.333333333333329</v>
      </c>
      <c r="W344" s="347">
        <f>IFERROR(W341/H341,"0")+IFERROR(W342/H342,"0")+IFERROR(W343/H343,"0")</f>
        <v>94</v>
      </c>
      <c r="X344" s="347">
        <f>IFERROR(IF(X341="",0,X341),"0")+IFERROR(IF(X342="",0,X342),"0")+IFERROR(IF(X343="",0,X343),"0")</f>
        <v>2.0444999999999998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1400</v>
      </c>
      <c r="W345" s="347">
        <f>IFERROR(SUM(W341:W343),"0")</f>
        <v>1410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1600</v>
      </c>
      <c r="W370" s="346">
        <f>IFERROR(IF(V370="",0,CEILING((V370/$H370),1)*$H370),"")</f>
        <v>1606.8</v>
      </c>
      <c r="X370" s="36">
        <f>IFERROR(IF(W370=0,"",ROUNDUP(W370/H370,0)*0.02175),"")</f>
        <v>4.4804999999999993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205.12820512820514</v>
      </c>
      <c r="W374" s="347">
        <f>IFERROR(W370/H370,"0")+IFERROR(W371/H371,"0")+IFERROR(W372/H372,"0")+IFERROR(W373/H373,"0")</f>
        <v>206</v>
      </c>
      <c r="X374" s="347">
        <f>IFERROR(IF(X370="",0,X370),"0")+IFERROR(IF(X371="",0,X371),"0")+IFERROR(IF(X372="",0,X372),"0")+IFERROR(IF(X373="",0,X373),"0")</f>
        <v>4.4804999999999993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1600</v>
      </c>
      <c r="W375" s="347">
        <f>IFERROR(SUM(W370:W373),"0")</f>
        <v>1606.8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0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0</v>
      </c>
      <c r="W402" s="347">
        <f>IFERROR(SUM(W388:W400),"0")</f>
        <v>0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800</v>
      </c>
      <c r="W449" s="346">
        <f t="shared" si="21"/>
        <v>802.56000000000006</v>
      </c>
      <c r="X449" s="36">
        <f t="shared" si="22"/>
        <v>1.81792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500</v>
      </c>
      <c r="W452" s="346">
        <f t="shared" si="21"/>
        <v>501.6</v>
      </c>
      <c r="X452" s="36">
        <f t="shared" si="22"/>
        <v>1.1362000000000001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246.21212121212119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247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2.9541200000000001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1300</v>
      </c>
      <c r="W461" s="347">
        <f>IFERROR(SUM(W447:W459),"0")</f>
        <v>1304.1600000000001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300</v>
      </c>
      <c r="W463" s="346">
        <f>IFERROR(IF(V463="",0,CEILING((V463/$H463),1)*$H463),"")</f>
        <v>300.96000000000004</v>
      </c>
      <c r="X463" s="36">
        <f>IFERROR(IF(W463=0,"",ROUNDUP(W463/H463,0)*0.01196),"")</f>
        <v>0.68171999999999999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56.818181818181813</v>
      </c>
      <c r="W465" s="347">
        <f>IFERROR(W463/H463,"0")+IFERROR(W464/H464,"0")</f>
        <v>57.000000000000007</v>
      </c>
      <c r="X465" s="347">
        <f>IFERROR(IF(X463="",0,X463),"0")+IFERROR(IF(X464="",0,X464),"0")</f>
        <v>0.68171999999999999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300</v>
      </c>
      <c r="W466" s="347">
        <f>IFERROR(SUM(W463:W464),"0")</f>
        <v>300.96000000000004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0</v>
      </c>
      <c r="W468" s="346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400</v>
      </c>
      <c r="W469" s="346">
        <f t="shared" si="23"/>
        <v>401.28000000000003</v>
      </c>
      <c r="X469" s="36">
        <f>IFERROR(IF(W469=0,"",ROUNDUP(W469/H469,0)*0.01196),"")</f>
        <v>0.90895999999999999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400</v>
      </c>
      <c r="W470" s="346">
        <f t="shared" si="23"/>
        <v>401.28000000000003</v>
      </c>
      <c r="X470" s="36">
        <f>IFERROR(IF(W470=0,"",ROUNDUP(W470/H470,0)*0.01196),"")</f>
        <v>0.90895999999999999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151.5151515151515</v>
      </c>
      <c r="W474" s="347">
        <f>IFERROR(W468/H468,"0")+IFERROR(W469/H469,"0")+IFERROR(W470/H470,"0")+IFERROR(W471/H471,"0")+IFERROR(W472/H472,"0")+IFERROR(W473/H473,"0")</f>
        <v>152</v>
      </c>
      <c r="X474" s="347">
        <f>IFERROR(IF(X468="",0,X468),"0")+IFERROR(IF(X469="",0,X469),"0")+IFERROR(IF(X470="",0,X470),"0")+IFERROR(IF(X471="",0,X471),"0")+IFERROR(IF(X472="",0,X472),"0")+IFERROR(IF(X473="",0,X473),"0")</f>
        <v>1.81792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800</v>
      </c>
      <c r="W475" s="347">
        <f>IFERROR(SUM(W468:W473),"0")</f>
        <v>802.56000000000006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9200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9241.08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9652.6143856143881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9695.6159999999982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16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16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10052.614385614388</v>
      </c>
      <c r="W515" s="347">
        <f>GrossWeightTotalR+PalletQtyTotalR*25</f>
        <v>10095.615999999998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1016.8165168165167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1021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17.742509999999999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2" s="46">
        <f>IFERROR(W130*1,"0")+IFERROR(W131*1,"0")+IFERROR(W132*1,"0")+IFERROR(W133*1,"0")</f>
        <v>201.60000000000002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0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0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5025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1606.8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0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2407.6800000000003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2024-03-21T09:46:50Z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