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1736688-960B-44CD-A5C4-81FE21F38E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N468" i="1"/>
  <c r="V466" i="1"/>
  <c r="W465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W460" i="1" s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19" i="1"/>
  <c r="W418" i="1"/>
  <c r="V418" i="1"/>
  <c r="X417" i="1"/>
  <c r="W417" i="1"/>
  <c r="N417" i="1"/>
  <c r="W416" i="1"/>
  <c r="X416" i="1" s="1"/>
  <c r="N416" i="1"/>
  <c r="X415" i="1"/>
  <c r="W415" i="1"/>
  <c r="W419" i="1" s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X384" i="1" s="1"/>
  <c r="N384" i="1"/>
  <c r="X383" i="1"/>
  <c r="X385" i="1" s="1"/>
  <c r="W383" i="1"/>
  <c r="W385" i="1" s="1"/>
  <c r="N383" i="1"/>
  <c r="V379" i="1"/>
  <c r="V378" i="1"/>
  <c r="W377" i="1"/>
  <c r="W379" i="1" s="1"/>
  <c r="N377" i="1"/>
  <c r="V375" i="1"/>
  <c r="V374" i="1"/>
  <c r="W373" i="1"/>
  <c r="X373" i="1" s="1"/>
  <c r="N373" i="1"/>
  <c r="X372" i="1"/>
  <c r="W372" i="1"/>
  <c r="N372" i="1"/>
  <c r="W371" i="1"/>
  <c r="X371" i="1" s="1"/>
  <c r="N371" i="1"/>
  <c r="X370" i="1"/>
  <c r="X374" i="1" s="1"/>
  <c r="W370" i="1"/>
  <c r="W374" i="1" s="1"/>
  <c r="N370" i="1"/>
  <c r="V368" i="1"/>
  <c r="V367" i="1"/>
  <c r="X366" i="1"/>
  <c r="W366" i="1"/>
  <c r="N366" i="1"/>
  <c r="W365" i="1"/>
  <c r="W368" i="1" s="1"/>
  <c r="N365" i="1"/>
  <c r="V363" i="1"/>
  <c r="V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R522" i="1" s="1"/>
  <c r="N357" i="1"/>
  <c r="V354" i="1"/>
  <c r="V353" i="1"/>
  <c r="W352" i="1"/>
  <c r="W353" i="1" s="1"/>
  <c r="N352" i="1"/>
  <c r="V350" i="1"/>
  <c r="V349" i="1"/>
  <c r="W348" i="1"/>
  <c r="X348" i="1" s="1"/>
  <c r="N348" i="1"/>
  <c r="X347" i="1"/>
  <c r="X349" i="1" s="1"/>
  <c r="W347" i="1"/>
  <c r="W349" i="1" s="1"/>
  <c r="V345" i="1"/>
  <c r="V344" i="1"/>
  <c r="W343" i="1"/>
  <c r="X343" i="1" s="1"/>
  <c r="N343" i="1"/>
  <c r="X342" i="1"/>
  <c r="W342" i="1"/>
  <c r="N342" i="1"/>
  <c r="W341" i="1"/>
  <c r="W344" i="1" s="1"/>
  <c r="N341" i="1"/>
  <c r="V339" i="1"/>
  <c r="V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X338" i="1" s="1"/>
  <c r="W330" i="1"/>
  <c r="Q522" i="1" s="1"/>
  <c r="N330" i="1"/>
  <c r="V326" i="1"/>
  <c r="W325" i="1"/>
  <c r="V325" i="1"/>
  <c r="X324" i="1"/>
  <c r="X325" i="1" s="1"/>
  <c r="W324" i="1"/>
  <c r="P522" i="1" s="1"/>
  <c r="N324" i="1"/>
  <c r="V320" i="1"/>
  <c r="W319" i="1"/>
  <c r="V319" i="1"/>
  <c r="X318" i="1"/>
  <c r="X319" i="1" s="1"/>
  <c r="W318" i="1"/>
  <c r="W320" i="1" s="1"/>
  <c r="N318" i="1"/>
  <c r="V316" i="1"/>
  <c r="W315" i="1"/>
  <c r="V315" i="1"/>
  <c r="X314" i="1"/>
  <c r="X315" i="1" s="1"/>
  <c r="W314" i="1"/>
  <c r="W316" i="1" s="1"/>
  <c r="N314" i="1"/>
  <c r="V312" i="1"/>
  <c r="V311" i="1"/>
  <c r="X310" i="1"/>
  <c r="W310" i="1"/>
  <c r="N310" i="1"/>
  <c r="W309" i="1"/>
  <c r="X309" i="1" s="1"/>
  <c r="N309" i="1"/>
  <c r="X308" i="1"/>
  <c r="X311" i="1" s="1"/>
  <c r="W308" i="1"/>
  <c r="W312" i="1" s="1"/>
  <c r="N308" i="1"/>
  <c r="V306" i="1"/>
  <c r="W305" i="1"/>
  <c r="V305" i="1"/>
  <c r="X304" i="1"/>
  <c r="X305" i="1" s="1"/>
  <c r="W304" i="1"/>
  <c r="W306" i="1" s="1"/>
  <c r="N304" i="1"/>
  <c r="V301" i="1"/>
  <c r="V300" i="1"/>
  <c r="X299" i="1"/>
  <c r="W299" i="1"/>
  <c r="N299" i="1"/>
  <c r="W298" i="1"/>
  <c r="W301" i="1" s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V284" i="1"/>
  <c r="V283" i="1"/>
  <c r="X282" i="1"/>
  <c r="W282" i="1"/>
  <c r="N282" i="1"/>
  <c r="W281" i="1"/>
  <c r="X281" i="1" s="1"/>
  <c r="N281" i="1"/>
  <c r="X280" i="1"/>
  <c r="X283" i="1" s="1"/>
  <c r="W280" i="1"/>
  <c r="W284" i="1" s="1"/>
  <c r="N280" i="1"/>
  <c r="V278" i="1"/>
  <c r="V277" i="1"/>
  <c r="X276" i="1"/>
  <c r="W276" i="1"/>
  <c r="N276" i="1"/>
  <c r="W275" i="1"/>
  <c r="X275" i="1" s="1"/>
  <c r="W274" i="1"/>
  <c r="W278" i="1" s="1"/>
  <c r="V272" i="1"/>
  <c r="V271" i="1"/>
  <c r="X270" i="1"/>
  <c r="W270" i="1"/>
  <c r="N270" i="1"/>
  <c r="W269" i="1"/>
  <c r="X269" i="1" s="1"/>
  <c r="N269" i="1"/>
  <c r="X268" i="1"/>
  <c r="X271" i="1" s="1"/>
  <c r="W268" i="1"/>
  <c r="W272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N257" i="1"/>
  <c r="V255" i="1"/>
  <c r="V254" i="1"/>
  <c r="W253" i="1"/>
  <c r="X253" i="1" s="1"/>
  <c r="N253" i="1"/>
  <c r="X252" i="1"/>
  <c r="X254" i="1" s="1"/>
  <c r="W252" i="1"/>
  <c r="N252" i="1"/>
  <c r="W251" i="1"/>
  <c r="X251" i="1" s="1"/>
  <c r="N251" i="1"/>
  <c r="X250" i="1"/>
  <c r="W250" i="1"/>
  <c r="W254" i="1" s="1"/>
  <c r="N250" i="1"/>
  <c r="V248" i="1"/>
  <c r="W247" i="1"/>
  <c r="V247" i="1"/>
  <c r="X246" i="1"/>
  <c r="X247" i="1" s="1"/>
  <c r="W246" i="1"/>
  <c r="W248" i="1" s="1"/>
  <c r="N246" i="1"/>
  <c r="V244" i="1"/>
  <c r="V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X173" i="1" s="1"/>
  <c r="W169" i="1"/>
  <c r="N169" i="1"/>
  <c r="V167" i="1"/>
  <c r="W166" i="1"/>
  <c r="V166" i="1"/>
  <c r="X165" i="1"/>
  <c r="W165" i="1"/>
  <c r="N165" i="1"/>
  <c r="W164" i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H522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X126" i="1" s="1"/>
  <c r="W119" i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X34" i="1" s="1"/>
  <c r="W26" i="1"/>
  <c r="W35" i="1" s="1"/>
  <c r="V24" i="1"/>
  <c r="V23" i="1"/>
  <c r="V516" i="1" s="1"/>
  <c r="W22" i="1"/>
  <c r="N22" i="1"/>
  <c r="H10" i="1"/>
  <c r="A9" i="1"/>
  <c r="F10" i="1" s="1"/>
  <c r="D7" i="1"/>
  <c r="O6" i="1"/>
  <c r="N2" i="1"/>
  <c r="H9" i="1" l="1"/>
  <c r="A10" i="1"/>
  <c r="W514" i="1"/>
  <c r="W513" i="1"/>
  <c r="B522" i="1"/>
  <c r="W24" i="1"/>
  <c r="W34" i="1"/>
  <c r="W54" i="1"/>
  <c r="W62" i="1"/>
  <c r="W85" i="1"/>
  <c r="W93" i="1"/>
  <c r="W104" i="1"/>
  <c r="X95" i="1"/>
  <c r="X103" i="1" s="1"/>
  <c r="W103" i="1"/>
  <c r="W116" i="1"/>
  <c r="W127" i="1"/>
  <c r="W135" i="1"/>
  <c r="X130" i="1"/>
  <c r="X134" i="1" s="1"/>
  <c r="F522" i="1"/>
  <c r="W134" i="1"/>
  <c r="W211" i="1"/>
  <c r="W214" i="1"/>
  <c r="X213" i="1"/>
  <c r="X214" i="1" s="1"/>
  <c r="W215" i="1"/>
  <c r="W255" i="1"/>
  <c r="W266" i="1"/>
  <c r="X257" i="1"/>
  <c r="X265" i="1" s="1"/>
  <c r="W265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W92" i="1"/>
  <c r="W117" i="1"/>
  <c r="W126" i="1"/>
  <c r="W142" i="1"/>
  <c r="X155" i="1"/>
  <c r="W155" i="1"/>
  <c r="W162" i="1"/>
  <c r="W167" i="1"/>
  <c r="X164" i="1"/>
  <c r="X166" i="1" s="1"/>
  <c r="W173" i="1"/>
  <c r="W174" i="1"/>
  <c r="W193" i="1"/>
  <c r="X176" i="1"/>
  <c r="X193" i="1" s="1"/>
  <c r="W194" i="1"/>
  <c r="W201" i="1"/>
  <c r="X196" i="1"/>
  <c r="X200" i="1" s="1"/>
  <c r="W200" i="1"/>
  <c r="W210" i="1"/>
  <c r="X204" i="1"/>
  <c r="X210" i="1" s="1"/>
  <c r="J522" i="1"/>
  <c r="M522" i="1"/>
  <c r="W243" i="1"/>
  <c r="X295" i="1"/>
  <c r="W271" i="1"/>
  <c r="W277" i="1"/>
  <c r="W283" i="1"/>
  <c r="W296" i="1"/>
  <c r="W300" i="1"/>
  <c r="W311" i="1"/>
  <c r="W339" i="1"/>
  <c r="W345" i="1"/>
  <c r="W350" i="1"/>
  <c r="W354" i="1"/>
  <c r="W363" i="1"/>
  <c r="W367" i="1"/>
  <c r="W375" i="1"/>
  <c r="W425" i="1"/>
  <c r="W434" i="1"/>
  <c r="X427" i="1"/>
  <c r="X434" i="1" s="1"/>
  <c r="W475" i="1"/>
  <c r="W480" i="1"/>
  <c r="X477" i="1"/>
  <c r="X479" i="1" s="1"/>
  <c r="W503" i="1"/>
  <c r="W510" i="1"/>
  <c r="X505" i="1"/>
  <c r="X510" i="1" s="1"/>
  <c r="W511" i="1"/>
  <c r="O522" i="1"/>
  <c r="S522" i="1"/>
  <c r="G522" i="1"/>
  <c r="W143" i="1"/>
  <c r="W156" i="1"/>
  <c r="I522" i="1"/>
  <c r="W161" i="1"/>
  <c r="W225" i="1"/>
  <c r="W244" i="1"/>
  <c r="X274" i="1"/>
  <c r="X277" i="1" s="1"/>
  <c r="N522" i="1"/>
  <c r="W295" i="1"/>
  <c r="X298" i="1"/>
  <c r="X300" i="1" s="1"/>
  <c r="W326" i="1"/>
  <c r="W338" i="1"/>
  <c r="X341" i="1"/>
  <c r="X344" i="1" s="1"/>
  <c r="X352" i="1"/>
  <c r="X353" i="1" s="1"/>
  <c r="X357" i="1"/>
  <c r="X362" i="1" s="1"/>
  <c r="W362" i="1"/>
  <c r="X365" i="1"/>
  <c r="X367" i="1" s="1"/>
  <c r="X377" i="1"/>
  <c r="X378" i="1" s="1"/>
  <c r="W378" i="1"/>
  <c r="W386" i="1"/>
  <c r="W401" i="1"/>
  <c r="X388" i="1"/>
  <c r="X401" i="1" s="1"/>
  <c r="W402" i="1"/>
  <c r="W409" i="1"/>
  <c r="X404" i="1"/>
  <c r="X408" i="1" s="1"/>
  <c r="W408" i="1"/>
  <c r="X418" i="1"/>
  <c r="T522" i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74" i="1"/>
  <c r="W479" i="1"/>
  <c r="V522" i="1"/>
  <c r="W489" i="1"/>
  <c r="X484" i="1"/>
  <c r="X489" i="1" s="1"/>
  <c r="W490" i="1"/>
  <c r="W502" i="1"/>
  <c r="X498" i="1"/>
  <c r="X502" i="1" s="1"/>
  <c r="U522" i="1"/>
  <c r="W424" i="1"/>
  <c r="X517" i="1" l="1"/>
  <c r="W516" i="1"/>
  <c r="W512" i="1"/>
  <c r="W515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<sst xmlns="http://schemas.openxmlformats.org/spreadsheetml/2006/main" count="2201" uniqueCount="738">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</sst>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502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273</v>
      </c>
      <c r="W51" s="346">
        <f>IFERROR(IF(V51="",0,CEILING((V51/$H51),1)*$H51),"")</f>
        <v>280.8</v>
      </c>
      <c r="X51" s="36">
        <f>IFERROR(IF(W51=0,"",ROUNDUP(W51/H51,0)*0.02175),"")</f>
        <v>0.5655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25.277777777777775</v>
      </c>
      <c r="W53" s="347">
        <f>IFERROR(W51/H51,"0")+IFERROR(W52/H52,"0")</f>
        <v>26</v>
      </c>
      <c r="X53" s="347">
        <f>IFERROR(IF(X51="",0,X51),"0")+IFERROR(IF(X52="",0,X52),"0")</f>
        <v>0.5655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273</v>
      </c>
      <c r="W54" s="347">
        <f>IFERROR(SUM(W51:W52),"0")</f>
        <v>280.8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188</v>
      </c>
      <c r="W57" s="346">
        <f>IFERROR(IF(V57="",0,CEILING((V57/$H57),1)*$H57),"")</f>
        <v>194.4</v>
      </c>
      <c r="X57" s="36">
        <f>IFERROR(IF(W57=0,"",ROUNDUP(W57/H57,0)*0.02175),"")</f>
        <v>0.39149999999999996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37</v>
      </c>
      <c r="W60" s="346">
        <f>IFERROR(IF(V60="",0,CEILING((V60/$H60),1)*$H60),"")</f>
        <v>40</v>
      </c>
      <c r="X60" s="36">
        <f>IFERROR(IF(W60=0,"",ROUNDUP(W60/H60,0)*0.00937),"")</f>
        <v>9.3700000000000006E-2</v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26.657407407407405</v>
      </c>
      <c r="W61" s="347">
        <f>IFERROR(W57/H57,"0")+IFERROR(W58/H58,"0")+IFERROR(W59/H59,"0")+IFERROR(W60/H60,"0")</f>
        <v>28</v>
      </c>
      <c r="X61" s="347">
        <f>IFERROR(IF(X57="",0,X57),"0")+IFERROR(IF(X58="",0,X58),"0")+IFERROR(IF(X59="",0,X59),"0")+IFERROR(IF(X60="",0,X60),"0")</f>
        <v>0.48519999999999996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225</v>
      </c>
      <c r="W62" s="347">
        <f>IFERROR(SUM(W57:W60),"0")</f>
        <v>234.4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339</v>
      </c>
      <c r="W67" s="346">
        <f t="shared" si="2"/>
        <v>347.2</v>
      </c>
      <c r="X67" s="36">
        <f t="shared" si="3"/>
        <v>0.6742499999999999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124</v>
      </c>
      <c r="W68" s="346">
        <f t="shared" si="2"/>
        <v>134.39999999999998</v>
      </c>
      <c r="X68" s="36">
        <f t="shared" si="3"/>
        <v>0.26100000000000001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111</v>
      </c>
      <c r="W69" s="346">
        <f t="shared" si="2"/>
        <v>118.80000000000001</v>
      </c>
      <c r="X69" s="36">
        <f t="shared" si="3"/>
        <v>0.23924999999999999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125</v>
      </c>
      <c r="W70" s="346">
        <f t="shared" si="2"/>
        <v>134.39999999999998</v>
      </c>
      <c r="X70" s="36">
        <f t="shared" si="3"/>
        <v>0.26100000000000001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49</v>
      </c>
      <c r="W74" s="346">
        <f t="shared" si="2"/>
        <v>51.800000000000004</v>
      </c>
      <c r="X74" s="36">
        <f t="shared" si="4"/>
        <v>0.13117999999999999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68</v>
      </c>
      <c r="W83" s="346">
        <f t="shared" si="2"/>
        <v>72</v>
      </c>
      <c r="X83" s="36">
        <f>IFERROR(IF(W83=0,"",ROUNDUP(W83/H83,0)*0.00937),"")</f>
        <v>0.14992</v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91.132132132132142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96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1.7165999999999999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816</v>
      </c>
      <c r="W86" s="347">
        <f>IFERROR(SUM(W65:W84),"0")</f>
        <v>858.59999999999991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131</v>
      </c>
      <c r="W88" s="346">
        <f>IFERROR(IF(V88="",0,CEILING((V88/$H88),1)*$H88),"")</f>
        <v>140.4</v>
      </c>
      <c r="X88" s="36">
        <f>IFERROR(IF(W88=0,"",ROUNDUP(W88/H88,0)*0.02175),"")</f>
        <v>0.28275</v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22</v>
      </c>
      <c r="W91" s="346">
        <f>IFERROR(IF(V91="",0,CEILING((V91/$H91),1)*$H91),"")</f>
        <v>24</v>
      </c>
      <c r="X91" s="36">
        <f>IFERROR(IF(W91=0,"",ROUNDUP(W91/H91,0)*0.00753),"")</f>
        <v>7.5300000000000006E-2</v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21.296296296296298</v>
      </c>
      <c r="W92" s="347">
        <f>IFERROR(W88/H88,"0")+IFERROR(W89/H89,"0")+IFERROR(W90/H90,"0")+IFERROR(W91/H91,"0")</f>
        <v>23</v>
      </c>
      <c r="X92" s="347">
        <f>IFERROR(IF(X88="",0,X88),"0")+IFERROR(IF(X89="",0,X89),"0")+IFERROR(IF(X90="",0,X90),"0")+IFERROR(IF(X91="",0,X91),"0")</f>
        <v>0.35804999999999998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153</v>
      </c>
      <c r="W93" s="347">
        <f>IFERROR(SUM(W88:W91),"0")</f>
        <v>164.4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147</v>
      </c>
      <c r="W106" s="346">
        <f t="shared" ref="W106:W115" si="6">IFERROR(IF(V106="",0,CEILING((V106/$H106),1)*$H106),"")</f>
        <v>151.20000000000002</v>
      </c>
      <c r="X106" s="36">
        <f>IFERROR(IF(W106=0,"",ROUNDUP(W106/H106,0)*0.02175),"")</f>
        <v>0.39149999999999996</v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132</v>
      </c>
      <c r="W108" s="346">
        <f t="shared" si="6"/>
        <v>134.4</v>
      </c>
      <c r="X108" s="36">
        <f>IFERROR(IF(W108=0,"",ROUNDUP(W108/H108,0)*0.02175),"")</f>
        <v>0.34799999999999998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45</v>
      </c>
      <c r="W111" s="346">
        <f t="shared" si="6"/>
        <v>45.900000000000006</v>
      </c>
      <c r="X111" s="36">
        <f>IFERROR(IF(W111=0,"",ROUNDUP(W111/H111,0)*0.00753),"")</f>
        <v>0.12801000000000001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44</v>
      </c>
      <c r="W112" s="346">
        <f t="shared" si="6"/>
        <v>45.900000000000006</v>
      </c>
      <c r="X112" s="36">
        <f>IFERROR(IF(W112=0,"",ROUNDUP(W112/H112,0)*0.00937),"")</f>
        <v>0.15928999999999999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66.17724867724867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68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1.0267999999999999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368</v>
      </c>
      <c r="W117" s="347">
        <f>IFERROR(SUM(W106:W115),"0")</f>
        <v>377.4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32</v>
      </c>
      <c r="W119" s="346">
        <f t="shared" ref="W119:W125" si="7">IFERROR(IF(V119="",0,CEILING((V119/$H119),1)*$H119),"")</f>
        <v>33.199999999999996</v>
      </c>
      <c r="X119" s="36">
        <f>IFERROR(IF(W119=0,"",ROUNDUP(W119/H119,0)*0.00937),"")</f>
        <v>9.3700000000000006E-2</v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9.6385542168674707</v>
      </c>
      <c r="W126" s="347">
        <f>IFERROR(W119/H119,"0")+IFERROR(W120/H120,"0")+IFERROR(W121/H121,"0")+IFERROR(W122/H122,"0")+IFERROR(W123/H123,"0")+IFERROR(W124/H124,"0")+IFERROR(W125/H125,"0")</f>
        <v>10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9.3700000000000006E-2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32</v>
      </c>
      <c r="W127" s="347">
        <f>IFERROR(SUM(W119:W125),"0")</f>
        <v>33.199999999999996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123</v>
      </c>
      <c r="W131" s="346">
        <f>IFERROR(IF(V131="",0,CEILING((V131/$H131),1)*$H131),"")</f>
        <v>126</v>
      </c>
      <c r="X131" s="36">
        <f>IFERROR(IF(W131=0,"",ROUNDUP(W131/H131,0)*0.02175),"")</f>
        <v>0.32624999999999998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43</v>
      </c>
      <c r="W133" s="346">
        <f>IFERROR(IF(V133="",0,CEILING((V133/$H133),1)*$H133),"")</f>
        <v>43.2</v>
      </c>
      <c r="X133" s="36">
        <f>IFERROR(IF(W133=0,"",ROUNDUP(W133/H133,0)*0.00753),"")</f>
        <v>0.12048</v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30.56878306878307</v>
      </c>
      <c r="W134" s="347">
        <f>IFERROR(W130/H130,"0")+IFERROR(W131/H131,"0")+IFERROR(W132/H132,"0")+IFERROR(W133/H133,"0")</f>
        <v>31</v>
      </c>
      <c r="X134" s="347">
        <f>IFERROR(IF(X130="",0,X130),"0")+IFERROR(IF(X131="",0,X131),"0")+IFERROR(IF(X132="",0,X132),"0")+IFERROR(IF(X133="",0,X133),"0")</f>
        <v>0.44672999999999996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166</v>
      </c>
      <c r="W135" s="347">
        <f>IFERROR(SUM(W130:W133),"0")</f>
        <v>169.2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54</v>
      </c>
      <c r="W146" s="346">
        <f t="shared" ref="W146:W154" si="8">IFERROR(IF(V146="",0,CEILING((V146/$H146),1)*$H146),"")</f>
        <v>54.6</v>
      </c>
      <c r="X146" s="36">
        <f>IFERROR(IF(W146=0,"",ROUNDUP(W146/H146,0)*0.00753),"")</f>
        <v>9.7890000000000005E-2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74</v>
      </c>
      <c r="W148" s="346">
        <f t="shared" si="8"/>
        <v>75.600000000000009</v>
      </c>
      <c r="X148" s="36">
        <f>IFERROR(IF(W148=0,"",ROUNDUP(W148/H148,0)*0.00753),"")</f>
        <v>0.13553999999999999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97</v>
      </c>
      <c r="W149" s="346">
        <f t="shared" si="8"/>
        <v>98.7</v>
      </c>
      <c r="X149" s="36">
        <f>IFERROR(IF(W149=0,"",ROUNDUP(W149/H149,0)*0.00502),"")</f>
        <v>0.23594000000000001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46</v>
      </c>
      <c r="W152" s="346">
        <f t="shared" si="8"/>
        <v>46.2</v>
      </c>
      <c r="X152" s="36">
        <f>IFERROR(IF(W152=0,"",ROUNDUP(W152/H152,0)*0.00502),"")</f>
        <v>0.11044000000000001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98.571428571428555</v>
      </c>
      <c r="W155" s="347">
        <f>IFERROR(W146/H146,"0")+IFERROR(W147/H147,"0")+IFERROR(W148/H148,"0")+IFERROR(W149/H149,"0")+IFERROR(W150/H150,"0")+IFERROR(W151/H151,"0")+IFERROR(W152/H152,"0")+IFERROR(W153/H153,"0")+IFERROR(W154/H154,"0")</f>
        <v>100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0.57981000000000005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271</v>
      </c>
      <c r="W156" s="347">
        <f>IFERROR(SUM(W146:W154),"0")</f>
        <v>275.10000000000002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15</v>
      </c>
      <c r="W165" s="346">
        <f>IFERROR(IF(V165="",0,CEILING((V165/$H165),1)*$H165),"")</f>
        <v>16.8</v>
      </c>
      <c r="X165" s="36">
        <f>IFERROR(IF(W165=0,"",ROUNDUP(W165/H165,0)*0.00753),"")</f>
        <v>6.0240000000000002E-2</v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7.1428571428571423</v>
      </c>
      <c r="W166" s="347">
        <f>IFERROR(W164/H164,"0")+IFERROR(W165/H165,"0")</f>
        <v>8</v>
      </c>
      <c r="X166" s="347">
        <f>IFERROR(IF(X164="",0,X164),"0")+IFERROR(IF(X165="",0,X165),"0")</f>
        <v>6.0240000000000002E-2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15</v>
      </c>
      <c r="W167" s="347">
        <f>IFERROR(SUM(W164:W165),"0")</f>
        <v>16.8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100</v>
      </c>
      <c r="W172" s="346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18.518518518518519</v>
      </c>
      <c r="W173" s="347">
        <f>IFERROR(W169/H169,"0")+IFERROR(W170/H170,"0")+IFERROR(W171/H171,"0")+IFERROR(W172/H172,"0")</f>
        <v>19</v>
      </c>
      <c r="X173" s="347">
        <f>IFERROR(IF(X169="",0,X169),"0")+IFERROR(IF(X170="",0,X170),"0")+IFERROR(IF(X171="",0,X171),"0")+IFERROR(IF(X172="",0,X172),"0")</f>
        <v>0.17802999999999999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100</v>
      </c>
      <c r="W174" s="347">
        <f>IFERROR(SUM(W169:W172),"0")</f>
        <v>102.60000000000001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144</v>
      </c>
      <c r="W177" s="346">
        <f t="shared" si="9"/>
        <v>147.89999999999998</v>
      </c>
      <c r="X177" s="36">
        <f>IFERROR(IF(W177=0,"",ROUNDUP(W177/H177,0)*0.02175),"")</f>
        <v>0.36974999999999997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53</v>
      </c>
      <c r="W182" s="346">
        <f t="shared" si="9"/>
        <v>55.199999999999996</v>
      </c>
      <c r="X182" s="36">
        <f>IFERROR(IF(W182=0,"",ROUNDUP(W182/H182,0)*0.00753),"")</f>
        <v>0.17319000000000001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42</v>
      </c>
      <c r="W184" s="346">
        <f t="shared" si="9"/>
        <v>43.199999999999996</v>
      </c>
      <c r="X184" s="36">
        <f>IFERROR(IF(W184=0,"",ROUNDUP(W184/H184,0)*0.00753),"")</f>
        <v>0.13553999999999999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66</v>
      </c>
      <c r="W186" s="346">
        <f t="shared" si="9"/>
        <v>67.2</v>
      </c>
      <c r="X186" s="36">
        <f t="shared" ref="X186:X192" si="10">IFERROR(IF(W186=0,"",ROUNDUP(W186/H186,0)*0.00753),"")</f>
        <v>0.21084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127</v>
      </c>
      <c r="W188" s="346">
        <f t="shared" si="9"/>
        <v>127.19999999999999</v>
      </c>
      <c r="X188" s="36">
        <f t="shared" si="10"/>
        <v>0.39909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94</v>
      </c>
      <c r="W189" s="346">
        <f t="shared" si="9"/>
        <v>96</v>
      </c>
      <c r="X189" s="36">
        <f t="shared" si="10"/>
        <v>0.30120000000000002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89</v>
      </c>
      <c r="W191" s="346">
        <f t="shared" si="9"/>
        <v>91.2</v>
      </c>
      <c r="X191" s="36">
        <f t="shared" si="10"/>
        <v>0.28614000000000001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74</v>
      </c>
      <c r="W192" s="346">
        <f t="shared" si="9"/>
        <v>74.399999999999991</v>
      </c>
      <c r="X192" s="36">
        <f t="shared" si="10"/>
        <v>0.23343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243.63505747126442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248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2.1091799999999998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689</v>
      </c>
      <c r="W194" s="347">
        <f>IFERROR(SUM(W176:W192),"0")</f>
        <v>702.3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67</v>
      </c>
      <c r="W198" s="346">
        <f>IFERROR(IF(V198="",0,CEILING((V198/$H198),1)*$H198),"")</f>
        <v>67.2</v>
      </c>
      <c r="X198" s="36">
        <f>IFERROR(IF(W198=0,"",ROUNDUP(W198/H198,0)*0.00753),"")</f>
        <v>0.21084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62</v>
      </c>
      <c r="W199" s="346">
        <f>IFERROR(IF(V199="",0,CEILING((V199/$H199),1)*$H199),"")</f>
        <v>62.4</v>
      </c>
      <c r="X199" s="36">
        <f>IFERROR(IF(W199=0,"",ROUNDUP(W199/H199,0)*0.00753),"")</f>
        <v>0.19578000000000001</v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53.75</v>
      </c>
      <c r="W200" s="347">
        <f>IFERROR(W196/H196,"0")+IFERROR(W197/H197,"0")+IFERROR(W198/H198,"0")+IFERROR(W199/H199,"0")</f>
        <v>54</v>
      </c>
      <c r="X200" s="347">
        <f>IFERROR(IF(X196="",0,X196),"0")+IFERROR(IF(X197="",0,X197),"0")+IFERROR(IF(X198="",0,X198),"0")+IFERROR(IF(X199="",0,X199),"0")</f>
        <v>0.40661999999999998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129</v>
      </c>
      <c r="W201" s="347">
        <f>IFERROR(SUM(W196:W199),"0")</f>
        <v>129.6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100</v>
      </c>
      <c r="W206" s="346">
        <f t="shared" si="11"/>
        <v>104.39999999999999</v>
      </c>
      <c r="X206" s="36">
        <f>IFERROR(IF(W206=0,"",ROUNDUP(W206/H206,0)*0.02175),"")</f>
        <v>0.19574999999999998</v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48</v>
      </c>
      <c r="W209" s="346">
        <f t="shared" si="11"/>
        <v>48</v>
      </c>
      <c r="X209" s="36">
        <f>IFERROR(IF(W209=0,"",ROUNDUP(W209/H209,0)*0.00937),"")</f>
        <v>0.11244</v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20.620689655172413</v>
      </c>
      <c r="W210" s="347">
        <f>IFERROR(W204/H204,"0")+IFERROR(W205/H205,"0")+IFERROR(W206/H206,"0")+IFERROR(W207/H207,"0")+IFERROR(W208/H208,"0")+IFERROR(W209/H209,"0")</f>
        <v>21</v>
      </c>
      <c r="X210" s="347">
        <f>IFERROR(IF(X204="",0,X204),"0")+IFERROR(IF(X205="",0,X205),"0")+IFERROR(IF(X206="",0,X206),"0")+IFERROR(IF(X207="",0,X207),"0")+IFERROR(IF(X208="",0,X208),"0")+IFERROR(IF(X209="",0,X209),"0")</f>
        <v>0.30818999999999996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148</v>
      </c>
      <c r="W211" s="347">
        <f>IFERROR(SUM(W204:W209),"0")</f>
        <v>152.39999999999998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100</v>
      </c>
      <c r="W218" s="346">
        <f t="shared" ref="W218:W223" si="12">IFERROR(IF(V218="",0,CEILING((V218/$H218),1)*$H218),"")</f>
        <v>104.39999999999999</v>
      </c>
      <c r="X218" s="36">
        <f>IFERROR(IF(W218=0,"",ROUNDUP(W218/H218,0)*0.02175),"")</f>
        <v>0.19574999999999998</v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48</v>
      </c>
      <c r="W221" s="346">
        <f t="shared" si="12"/>
        <v>48</v>
      </c>
      <c r="X221" s="36">
        <f>IFERROR(IF(W221=0,"",ROUNDUP(W221/H221,0)*0.00937),"")</f>
        <v>0.11244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20.620689655172413</v>
      </c>
      <c r="W224" s="347">
        <f>IFERROR(W218/H218,"0")+IFERROR(W219/H219,"0")+IFERROR(W220/H220,"0")+IFERROR(W221/H221,"0")+IFERROR(W222/H222,"0")+IFERROR(W223/H223,"0")</f>
        <v>21</v>
      </c>
      <c r="X224" s="347">
        <f>IFERROR(IF(X218="",0,X218),"0")+IFERROR(IF(X219="",0,X219),"0")+IFERROR(IF(X220="",0,X220),"0")+IFERROR(IF(X221="",0,X221),"0")+IFERROR(IF(X222="",0,X222),"0")+IFERROR(IF(X223="",0,X223),"0")</f>
        <v>0.30818999999999996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148</v>
      </c>
      <c r="W225" s="347">
        <f>IFERROR(SUM(W218:W223),"0")</f>
        <v>152.39999999999998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80</v>
      </c>
      <c r="W250" s="346">
        <f>IFERROR(IF(V250="",0,CEILING((V250/$H250),1)*$H250),"")</f>
        <v>84</v>
      </c>
      <c r="X250" s="36">
        <f>IFERROR(IF(W250=0,"",ROUNDUP(W250/H250,0)*0.00753),"")</f>
        <v>0.15060000000000001</v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19.047619047619047</v>
      </c>
      <c r="W254" s="347">
        <f>IFERROR(W250/H250,"0")+IFERROR(W251/H251,"0")+IFERROR(W252/H252,"0")+IFERROR(W253/H253,"0")</f>
        <v>20</v>
      </c>
      <c r="X254" s="347">
        <f>IFERROR(IF(X250="",0,X250),"0")+IFERROR(IF(X251="",0,X251),"0")+IFERROR(IF(X252="",0,X252),"0")+IFERROR(IF(X253="",0,X253),"0")</f>
        <v>0.15060000000000001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80</v>
      </c>
      <c r="W255" s="347">
        <f>IFERROR(SUM(W250:W253),"0")</f>
        <v>84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50</v>
      </c>
      <c r="W257" s="346">
        <f t="shared" ref="W257:W264" si="15">IFERROR(IF(V257="",0,CEILING((V257/$H257),1)*$H257),"")</f>
        <v>54.6</v>
      </c>
      <c r="X257" s="36">
        <f>IFERROR(IF(W257=0,"",ROUNDUP(W257/H257,0)*0.02175),"")</f>
        <v>0.15225</v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6.4102564102564106</v>
      </c>
      <c r="W265" s="347">
        <f>IFERROR(W257/H257,"0")+IFERROR(W258/H258,"0")+IFERROR(W259/H259,"0")+IFERROR(W260/H260,"0")+IFERROR(W261/H261,"0")+IFERROR(W262/H262,"0")+IFERROR(W263/H263,"0")+IFERROR(W264/H264,"0")</f>
        <v>7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0.15225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50</v>
      </c>
      <c r="W266" s="347">
        <f>IFERROR(SUM(W257:W264),"0")</f>
        <v>54.6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135</v>
      </c>
      <c r="W268" s="346">
        <f>IFERROR(IF(V268="",0,CEILING((V268/$H268),1)*$H268),"")</f>
        <v>142.80000000000001</v>
      </c>
      <c r="X268" s="36">
        <f>IFERROR(IF(W268=0,"",ROUNDUP(W268/H268,0)*0.02175),"")</f>
        <v>0.36974999999999997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79</v>
      </c>
      <c r="W269" s="346">
        <f>IFERROR(IF(V269="",0,CEILING((V269/$H269),1)*$H269),"")</f>
        <v>85.8</v>
      </c>
      <c r="X269" s="36">
        <f>IFERROR(IF(W269=0,"",ROUNDUP(W269/H269,0)*0.02175),"")</f>
        <v>0.23924999999999999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17</v>
      </c>
      <c r="W270" s="346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28.223443223443219</v>
      </c>
      <c r="W271" s="347">
        <f>IFERROR(W268/H268,"0")+IFERROR(W269/H269,"0")+IFERROR(W270/H270,"0")</f>
        <v>31</v>
      </c>
      <c r="X271" s="347">
        <f>IFERROR(IF(X268="",0,X268),"0")+IFERROR(IF(X269="",0,X269),"0")+IFERROR(IF(X270="",0,X270),"0")</f>
        <v>0.67425000000000002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231</v>
      </c>
      <c r="W272" s="347">
        <f>IFERROR(SUM(W268:W270),"0")</f>
        <v>253.8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14</v>
      </c>
      <c r="W276" s="346">
        <f>IFERROR(IF(V276="",0,CEILING((V276/$H276),1)*$H276),"")</f>
        <v>15.299999999999999</v>
      </c>
      <c r="X276" s="36">
        <f>IFERROR(IF(W276=0,"",ROUNDUP(W276/H276,0)*0.00753),"")</f>
        <v>4.5179999999999998E-2</v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5.4901960784313726</v>
      </c>
      <c r="W277" s="347">
        <f>IFERROR(W274/H274,"0")+IFERROR(W275/H275,"0")+IFERROR(W276/H276,"0")</f>
        <v>6</v>
      </c>
      <c r="X277" s="347">
        <f>IFERROR(IF(X274="",0,X274),"0")+IFERROR(IF(X275="",0,X275),"0")+IFERROR(IF(X276="",0,X276),"0")</f>
        <v>4.5179999999999998E-2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14</v>
      </c>
      <c r="W278" s="347">
        <f>IFERROR(SUM(W274:W276),"0")</f>
        <v>15.299999999999999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8</v>
      </c>
      <c r="W309" s="346">
        <f>IFERROR(IF(V309="",0,CEILING((V309/$H309),1)*$H309),"")</f>
        <v>8.4</v>
      </c>
      <c r="X309" s="36">
        <f>IFERROR(IF(W309=0,"",ROUNDUP(W309/H309,0)*0.00753),"")</f>
        <v>3.0120000000000001E-2</v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3.8095238095238093</v>
      </c>
      <c r="W311" s="347">
        <f>IFERROR(W308/H308,"0")+IFERROR(W309/H309,"0")+IFERROR(W310/H310,"0")</f>
        <v>4</v>
      </c>
      <c r="X311" s="347">
        <f>IFERROR(IF(X308="",0,X308),"0")+IFERROR(IF(X309="",0,X309),"0")+IFERROR(IF(X310="",0,X310),"0")</f>
        <v>3.0120000000000001E-2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8</v>
      </c>
      <c r="W312" s="347">
        <f>IFERROR(SUM(W308:W310),"0")</f>
        <v>8.4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7</v>
      </c>
      <c r="W318" s="346">
        <f>IFERROR(IF(V318="",0,CEILING((V318/$H318),1)*$H318),"")</f>
        <v>7.6499999999999995</v>
      </c>
      <c r="X318" s="36">
        <f>IFERROR(IF(W318=0,"",ROUNDUP(W318/H318,0)*0.00753),"")</f>
        <v>2.2589999999999999E-2</v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2.7450980392156863</v>
      </c>
      <c r="W319" s="347">
        <f>IFERROR(W318/H318,"0")</f>
        <v>3</v>
      </c>
      <c r="X319" s="347">
        <f>IFERROR(IF(X318="",0,X318),"0")</f>
        <v>2.2589999999999999E-2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7</v>
      </c>
      <c r="W320" s="347">
        <f>IFERROR(SUM(W318:W318),"0")</f>
        <v>7.6499999999999995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878</v>
      </c>
      <c r="W331" s="346">
        <f t="shared" si="17"/>
        <v>885</v>
      </c>
      <c r="X331" s="36">
        <f>IFERROR(IF(W331=0,"",ROUNDUP(W331/H331,0)*0.02175),"")</f>
        <v>1.28325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219</v>
      </c>
      <c r="W333" s="346">
        <f t="shared" si="17"/>
        <v>225</v>
      </c>
      <c r="X333" s="36">
        <f>IFERROR(IF(W333=0,"",ROUNDUP(W333/H333,0)*0.02175),"")</f>
        <v>0.32624999999999998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541</v>
      </c>
      <c r="W335" s="346">
        <f t="shared" si="17"/>
        <v>555</v>
      </c>
      <c r="X335" s="36">
        <f>IFERROR(IF(W335=0,"",ROUNDUP(W335/H335,0)*0.02175),"")</f>
        <v>0.80474999999999997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109.19999999999999</v>
      </c>
      <c r="W338" s="347">
        <f>IFERROR(W330/H330,"0")+IFERROR(W331/H331,"0")+IFERROR(W332/H332,"0")+IFERROR(W333/H333,"0")+IFERROR(W334/H334,"0")+IFERROR(W335/H335,"0")+IFERROR(W336/H336,"0")+IFERROR(W337/H337,"0")</f>
        <v>111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2.41425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1638</v>
      </c>
      <c r="W339" s="347">
        <f>IFERROR(SUM(W330:W337),"0")</f>
        <v>1665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400</v>
      </c>
      <c r="W341" s="346">
        <f>IFERROR(IF(V341="",0,CEILING((V341/$H341),1)*$H341),"")</f>
        <v>405</v>
      </c>
      <c r="X341" s="36">
        <f>IFERROR(IF(W341=0,"",ROUNDUP(W341/H341,0)*0.02175),"")</f>
        <v>0.58724999999999994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26.666666666666668</v>
      </c>
      <c r="W344" s="347">
        <f>IFERROR(W341/H341,"0")+IFERROR(W342/H342,"0")+IFERROR(W343/H343,"0")</f>
        <v>27</v>
      </c>
      <c r="X344" s="347">
        <f>IFERROR(IF(X341="",0,X341),"0")+IFERROR(IF(X342="",0,X342),"0")+IFERROR(IF(X343="",0,X343),"0")</f>
        <v>0.58724999999999994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400</v>
      </c>
      <c r="W345" s="347">
        <f>IFERROR(SUM(W341:W343),"0")</f>
        <v>405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57</v>
      </c>
      <c r="W348" s="346">
        <f>IFERROR(IF(V348="",0,CEILING((V348/$H348),1)*$H348),"")</f>
        <v>62.4</v>
      </c>
      <c r="X348" s="36">
        <f>IFERROR(IF(W348=0,"",ROUNDUP(W348/H348,0)*0.02175),"")</f>
        <v>0.17399999999999999</v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7.3076923076923075</v>
      </c>
      <c r="W349" s="347">
        <f>IFERROR(W347/H347,"0")+IFERROR(W348/H348,"0")</f>
        <v>8</v>
      </c>
      <c r="X349" s="347">
        <f>IFERROR(IF(X347="",0,X347),"0")+IFERROR(IF(X348="",0,X348),"0")</f>
        <v>0.17399999999999999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57</v>
      </c>
      <c r="W350" s="347">
        <f>IFERROR(SUM(W347:W348),"0")</f>
        <v>62.4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184</v>
      </c>
      <c r="W352" s="346">
        <f>IFERROR(IF(V352="",0,CEILING((V352/$H352),1)*$H352),"")</f>
        <v>187.2</v>
      </c>
      <c r="X352" s="36">
        <f>IFERROR(IF(W352=0,"",ROUNDUP(W352/H352,0)*0.02175),"")</f>
        <v>0.52200000000000002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23.589743589743591</v>
      </c>
      <c r="W353" s="347">
        <f>IFERROR(W352/H352,"0")</f>
        <v>24</v>
      </c>
      <c r="X353" s="347">
        <f>IFERROR(IF(X352="",0,X352),"0")</f>
        <v>0.52200000000000002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184</v>
      </c>
      <c r="W354" s="347">
        <f>IFERROR(SUM(W352:W352),"0")</f>
        <v>187.2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100</v>
      </c>
      <c r="W357" s="346">
        <f>IFERROR(IF(V357="",0,CEILING((V357/$H357),1)*$H357),"")</f>
        <v>108</v>
      </c>
      <c r="X357" s="36">
        <f>IFERROR(IF(W357=0,"",ROUNDUP(W357/H357,0)*0.02175),"")</f>
        <v>0.19574999999999998</v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8.3333333333333339</v>
      </c>
      <c r="W362" s="347">
        <f>IFERROR(W357/H357,"0")+IFERROR(W358/H358,"0")+IFERROR(W359/H359,"0")+IFERROR(W360/H360,"0")+IFERROR(W361/H361,"0")</f>
        <v>9</v>
      </c>
      <c r="X362" s="347">
        <f>IFERROR(IF(X357="",0,X357),"0")+IFERROR(IF(X358="",0,X358),"0")+IFERROR(IF(X359="",0,X359),"0")+IFERROR(IF(X360="",0,X360),"0")+IFERROR(IF(X361="",0,X361),"0")</f>
        <v>0.19574999999999998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100</v>
      </c>
      <c r="W363" s="347">
        <f>IFERROR(SUM(W357:W361),"0")</f>
        <v>108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398</v>
      </c>
      <c r="W370" s="346">
        <f>IFERROR(IF(V370="",0,CEILING((V370/$H370),1)*$H370),"")</f>
        <v>405.59999999999997</v>
      </c>
      <c r="X370" s="36">
        <f>IFERROR(IF(W370=0,"",ROUNDUP(W370/H370,0)*0.02175),"")</f>
        <v>1.131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51.025641025641029</v>
      </c>
      <c r="W374" s="347">
        <f>IFERROR(W370/H370,"0")+IFERROR(W371/H371,"0")+IFERROR(W372/H372,"0")+IFERROR(W373/H373,"0")</f>
        <v>52</v>
      </c>
      <c r="X374" s="347">
        <f>IFERROR(IF(X370="",0,X370),"0")+IFERROR(IF(X371="",0,X371),"0")+IFERROR(IF(X372="",0,X372),"0")+IFERROR(IF(X373="",0,X373),"0")</f>
        <v>1.131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398</v>
      </c>
      <c r="W375" s="347">
        <f>IFERROR(SUM(W370:W373),"0")</f>
        <v>405.59999999999997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0</v>
      </c>
      <c r="W390" s="346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17</v>
      </c>
      <c r="W395" s="346">
        <f t="shared" si="18"/>
        <v>18.900000000000002</v>
      </c>
      <c r="X395" s="36">
        <f t="shared" si="19"/>
        <v>4.5179999999999998E-2</v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21</v>
      </c>
      <c r="W399" s="346">
        <f t="shared" si="18"/>
        <v>21</v>
      </c>
      <c r="X399" s="36">
        <f t="shared" si="19"/>
        <v>5.0200000000000002E-2</v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18.095238095238095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19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9.5379999999999993E-2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38</v>
      </c>
      <c r="W402" s="347">
        <f>IFERROR(SUM(W388:W400),"0")</f>
        <v>39.900000000000006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50</v>
      </c>
      <c r="W404" s="346">
        <f>IFERROR(IF(V404="",0,CEILING((V404/$H404),1)*$H404),"")</f>
        <v>54.6</v>
      </c>
      <c r="X404" s="36">
        <f>IFERROR(IF(W404=0,"",ROUNDUP(W404/H404,0)*0.02175),"")</f>
        <v>0.15225</v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6.4102564102564106</v>
      </c>
      <c r="W408" s="347">
        <f>IFERROR(W404/H404,"0")+IFERROR(W405/H405,"0")+IFERROR(W406/H406,"0")+IFERROR(W407/H407,"0")</f>
        <v>7</v>
      </c>
      <c r="X408" s="347">
        <f>IFERROR(IF(X404="",0,X404),"0")+IFERROR(IF(X405="",0,X405),"0")+IFERROR(IF(X406="",0,X406),"0")+IFERROR(IF(X407="",0,X407),"0")</f>
        <v>0.15225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50</v>
      </c>
      <c r="W409" s="347">
        <f>IFERROR(SUM(W404:W407),"0")</f>
        <v>54.6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50</v>
      </c>
      <c r="W427" s="346">
        <f t="shared" ref="W427:W433" si="20">IFERROR(IF(V427="",0,CEILING((V427/$H427),1)*$H427),"")</f>
        <v>50.400000000000006</v>
      </c>
      <c r="X427" s="36">
        <f>IFERROR(IF(W427=0,"",ROUNDUP(W427/H427,0)*0.00753),"")</f>
        <v>9.0359999999999996E-2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11.904761904761905</v>
      </c>
      <c r="W434" s="347">
        <f>IFERROR(W427/H427,"0")+IFERROR(W428/H428,"0")+IFERROR(W429/H429,"0")+IFERROR(W430/H430,"0")+IFERROR(W431/H431,"0")+IFERROR(W432/H432,"0")+IFERROR(W433/H433,"0")</f>
        <v>12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9.0359999999999996E-2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50</v>
      </c>
      <c r="W435" s="347">
        <f>IFERROR(SUM(W427:W433),"0")</f>
        <v>50.400000000000006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385</v>
      </c>
      <c r="W449" s="346">
        <f t="shared" si="21"/>
        <v>385.44</v>
      </c>
      <c r="X449" s="36">
        <f t="shared" si="22"/>
        <v>0.87307999999999997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67</v>
      </c>
      <c r="W450" s="346">
        <f t="shared" si="21"/>
        <v>68.64</v>
      </c>
      <c r="X450" s="36">
        <f t="shared" si="22"/>
        <v>0.15548000000000001</v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277</v>
      </c>
      <c r="W452" s="346">
        <f t="shared" si="21"/>
        <v>279.84000000000003</v>
      </c>
      <c r="X452" s="36">
        <f t="shared" si="22"/>
        <v>0.63388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38</v>
      </c>
      <c r="W458" s="346">
        <f t="shared" si="21"/>
        <v>38.4</v>
      </c>
      <c r="X458" s="36">
        <f>IFERROR(IF(W458=0,"",ROUNDUP(W458/H458,0)*0.00753),"")</f>
        <v>0.12048</v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153.90151515151516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155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1.7829199999999998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767</v>
      </c>
      <c r="W461" s="347">
        <f>IFERROR(SUM(W447:W459),"0")</f>
        <v>772.32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170</v>
      </c>
      <c r="W463" s="346">
        <f>IFERROR(IF(V463="",0,CEILING((V463/$H463),1)*$H463),"")</f>
        <v>174.24</v>
      </c>
      <c r="X463" s="36">
        <f>IFERROR(IF(W463=0,"",ROUNDUP(W463/H463,0)*0.01196),"")</f>
        <v>0.39468000000000003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25</v>
      </c>
      <c r="W464" s="346">
        <f>IFERROR(IF(V464="",0,CEILING((V464/$H464),1)*$H464),"")</f>
        <v>25.2</v>
      </c>
      <c r="X464" s="36">
        <f>IFERROR(IF(W464=0,"",ROUNDUP(W464/H464,0)*0.00937),"")</f>
        <v>6.5589999999999996E-2</v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39.141414141414138</v>
      </c>
      <c r="W465" s="347">
        <f>IFERROR(W463/H463,"0")+IFERROR(W464/H464,"0")</f>
        <v>40</v>
      </c>
      <c r="X465" s="347">
        <f>IFERROR(IF(X463="",0,X463),"0")+IFERROR(IF(X464="",0,X464),"0")</f>
        <v>0.46027000000000001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195</v>
      </c>
      <c r="W466" s="347">
        <f>IFERROR(SUM(W463:W464),"0")</f>
        <v>199.44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136</v>
      </c>
      <c r="W468" s="346">
        <f t="shared" ref="W468:W473" si="23">IFERROR(IF(V468="",0,CEILING((V468/$H468),1)*$H468),"")</f>
        <v>137.28</v>
      </c>
      <c r="X468" s="36">
        <f>IFERROR(IF(W468=0,"",ROUNDUP(W468/H468,0)*0.01196),"")</f>
        <v>0.31096000000000001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167</v>
      </c>
      <c r="W469" s="346">
        <f t="shared" si="23"/>
        <v>168.96</v>
      </c>
      <c r="X469" s="36">
        <f>IFERROR(IF(W469=0,"",ROUNDUP(W469/H469,0)*0.01196),"")</f>
        <v>0.38272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209</v>
      </c>
      <c r="W470" s="346">
        <f t="shared" si="23"/>
        <v>211.20000000000002</v>
      </c>
      <c r="X470" s="36">
        <f>IFERROR(IF(W470=0,"",ROUNDUP(W470/H470,0)*0.01196),"")</f>
        <v>0.47839999999999999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96.969696969696969</v>
      </c>
      <c r="W474" s="347">
        <f>IFERROR(W468/H468,"0")+IFERROR(W469/H469,"0")+IFERROR(W470/H470,"0")+IFERROR(W471/H471,"0")+IFERROR(W472/H472,"0")+IFERROR(W473/H473,"0")</f>
        <v>98</v>
      </c>
      <c r="X474" s="347">
        <f>IFERROR(IF(X468="",0,X468),"0")+IFERROR(IF(X469="",0,X469),"0")+IFERROR(IF(X470="",0,X470),"0")+IFERROR(IF(X471="",0,X471),"0")+IFERROR(IF(X472="",0,X472),"0")+IFERROR(IF(X473="",0,X473),"0")</f>
        <v>1.17208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512</v>
      </c>
      <c r="W475" s="347">
        <f>IFERROR(SUM(W468:W473),"0")</f>
        <v>517.44000000000005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51</v>
      </c>
      <c r="W477" s="346">
        <f>IFERROR(IF(V477="",0,CEILING((V477/$H477),1)*$H477),"")</f>
        <v>54.6</v>
      </c>
      <c r="X477" s="36">
        <f>IFERROR(IF(W477=0,"",ROUNDUP(W477/H477,0)*0.02175),"")</f>
        <v>0.15225</v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6.5384615384615383</v>
      </c>
      <c r="W479" s="347">
        <f>IFERROR(W477/H477,"0")+IFERROR(W478/H478,"0")</f>
        <v>7</v>
      </c>
      <c r="X479" s="347">
        <f>IFERROR(IF(X477="",0,X477),"0")+IFERROR(IF(X478="",0,X478),"0")</f>
        <v>0.15225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51</v>
      </c>
      <c r="W480" s="347">
        <f>IFERROR(SUM(W477:W478),"0")</f>
        <v>54.6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8363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8594.85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8850.0380023441285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9095.2529999999988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16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16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9250.0380023441285</v>
      </c>
      <c r="W515" s="347">
        <f>GrossWeightTotalR+PalletQtyTotalR*25</f>
        <v>9495.2529999999988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1358.4179983338372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1393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18.647590000000005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280.8</v>
      </c>
      <c r="D522" s="46">
        <f>IFERROR(W57*1,"0")+IFERROR(W58*1,"0")+IFERROR(W59*1,"0")+IFERROR(W60*1,"0")</f>
        <v>234.4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1433.6000000000001</v>
      </c>
      <c r="F522" s="46">
        <f>IFERROR(W130*1,"0")+IFERROR(W131*1,"0")+IFERROR(W132*1,"0")+IFERROR(W133*1,"0")</f>
        <v>169.2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275.10000000000002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951.3</v>
      </c>
      <c r="J522" s="46">
        <f>IFERROR(W204*1,"0")+IFERROR(W205*1,"0")+IFERROR(W206*1,"0")+IFERROR(W207*1,"0")+IFERROR(W208*1,"0")+IFERROR(W209*1,"0")+IFERROR(W213*1,"0")</f>
        <v>152.39999999999998</v>
      </c>
      <c r="K522" s="339"/>
      <c r="L522" s="46">
        <f>IFERROR(W218*1,"0")+IFERROR(W219*1,"0")+IFERROR(W220*1,"0")+IFERROR(W221*1,"0")+IFERROR(W222*1,"0")+IFERROR(W223*1,"0")</f>
        <v>152.39999999999998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407.7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16.05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2319.6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513.59999999999991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94.5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50.400000000000006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1543.8000000000002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2024-03-21T10:07:08Z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