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3,24 ПОКОМ КИ филиалы\"/>
    </mc:Choice>
  </mc:AlternateContent>
  <xr:revisionPtr revIDLastSave="0" documentId="13_ncr:1_{A5BC5B45-DB25-4E1C-85AD-E4352DDC50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9" i="1" l="1"/>
  <c r="E109" i="1"/>
  <c r="F99" i="1"/>
  <c r="E99" i="1"/>
  <c r="F93" i="1"/>
  <c r="E93" i="1"/>
  <c r="AD11" i="1" l="1"/>
  <c r="AD12" i="1"/>
  <c r="AD15" i="1"/>
  <c r="AD17" i="1"/>
  <c r="AD18" i="1"/>
  <c r="AD19" i="1"/>
  <c r="AD20" i="1"/>
  <c r="AD22" i="1"/>
  <c r="AD23" i="1"/>
  <c r="AD25" i="1"/>
  <c r="AD26" i="1"/>
  <c r="AD27" i="1"/>
  <c r="AD28" i="1"/>
  <c r="AD29" i="1"/>
  <c r="AD30" i="1"/>
  <c r="AD31" i="1"/>
  <c r="AD34" i="1"/>
  <c r="AD36" i="1"/>
  <c r="AD38" i="1"/>
  <c r="AD44" i="1"/>
  <c r="AD47" i="1"/>
  <c r="AD48" i="1"/>
  <c r="AD49" i="1"/>
  <c r="AD51" i="1"/>
  <c r="AD53" i="1"/>
  <c r="AD55" i="1"/>
  <c r="AD56" i="1"/>
  <c r="AD59" i="1"/>
  <c r="AD60" i="1"/>
  <c r="AD62" i="1"/>
  <c r="AD72" i="1"/>
  <c r="AD73" i="1"/>
  <c r="AD76" i="1"/>
  <c r="AD77" i="1"/>
  <c r="AD80" i="1"/>
  <c r="AD81" i="1"/>
  <c r="AD82" i="1"/>
  <c r="AD83" i="1"/>
  <c r="AD84" i="1"/>
  <c r="AD85" i="1"/>
  <c r="AD87" i="1"/>
  <c r="AD89" i="1"/>
  <c r="AD90" i="1"/>
  <c r="AD92" i="1"/>
  <c r="AD94" i="1"/>
  <c r="AD100" i="1"/>
  <c r="AD101" i="1"/>
  <c r="AD102" i="1"/>
  <c r="AD103" i="1"/>
  <c r="AD107" i="1"/>
  <c r="AD108" i="1"/>
  <c r="AD110" i="1"/>
  <c r="AD112" i="1"/>
  <c r="AD113" i="1"/>
  <c r="AD114" i="1"/>
  <c r="AD115" i="1"/>
  <c r="AD116" i="1"/>
  <c r="AD117" i="1"/>
  <c r="AD118" i="1"/>
  <c r="AD119" i="1"/>
  <c r="AD121" i="1"/>
  <c r="AD122" i="1"/>
  <c r="AD123" i="1"/>
  <c r="AD124" i="1"/>
  <c r="AD127" i="1"/>
  <c r="AD131" i="1"/>
  <c r="L7" i="1"/>
  <c r="Q7" i="1" s="1"/>
  <c r="AD7" i="1" s="1"/>
  <c r="L8" i="1"/>
  <c r="Q8" i="1" s="1"/>
  <c r="R8" i="1" s="1"/>
  <c r="AD8" i="1" s="1"/>
  <c r="L9" i="1"/>
  <c r="Q9" i="1" s="1"/>
  <c r="R9" i="1" s="1"/>
  <c r="AD9" i="1" s="1"/>
  <c r="L10" i="1"/>
  <c r="Q10" i="1" s="1"/>
  <c r="R10" i="1" s="1"/>
  <c r="AD10" i="1" s="1"/>
  <c r="L11" i="1"/>
  <c r="Q11" i="1" s="1"/>
  <c r="L12" i="1"/>
  <c r="Q12" i="1" s="1"/>
  <c r="L13" i="1"/>
  <c r="Q13" i="1" s="1"/>
  <c r="R13" i="1" s="1"/>
  <c r="AD13" i="1" s="1"/>
  <c r="L14" i="1"/>
  <c r="Q14" i="1" s="1"/>
  <c r="R14" i="1" s="1"/>
  <c r="AD14" i="1" s="1"/>
  <c r="L15" i="1"/>
  <c r="Q15" i="1" s="1"/>
  <c r="L16" i="1"/>
  <c r="Q16" i="1" s="1"/>
  <c r="AD16" i="1" s="1"/>
  <c r="L17" i="1"/>
  <c r="Q17" i="1" s="1"/>
  <c r="L18" i="1"/>
  <c r="Q18" i="1" s="1"/>
  <c r="L19" i="1"/>
  <c r="Q19" i="1" s="1"/>
  <c r="L20" i="1"/>
  <c r="Q20" i="1" s="1"/>
  <c r="L21" i="1"/>
  <c r="Q21" i="1" s="1"/>
  <c r="AD21" i="1" s="1"/>
  <c r="L22" i="1"/>
  <c r="Q22" i="1" s="1"/>
  <c r="L23" i="1"/>
  <c r="Q23" i="1" s="1"/>
  <c r="L24" i="1"/>
  <c r="Q24" i="1" s="1"/>
  <c r="R24" i="1" s="1"/>
  <c r="AD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Q41" i="1" s="1"/>
  <c r="L42" i="1"/>
  <c r="Q42" i="1" s="1"/>
  <c r="R42" i="1" s="1"/>
  <c r="AD42" i="1" s="1"/>
  <c r="L43" i="1"/>
  <c r="Q43" i="1" s="1"/>
  <c r="R43" i="1" s="1"/>
  <c r="AD43" i="1" s="1"/>
  <c r="L44" i="1"/>
  <c r="Q44" i="1" s="1"/>
  <c r="L45" i="1"/>
  <c r="Q45" i="1" s="1"/>
  <c r="R45" i="1" s="1"/>
  <c r="AD45" i="1" s="1"/>
  <c r="L46" i="1"/>
  <c r="Q46" i="1" s="1"/>
  <c r="R46" i="1" s="1"/>
  <c r="AD46" i="1" s="1"/>
  <c r="L47" i="1"/>
  <c r="Q47" i="1" s="1"/>
  <c r="L48" i="1"/>
  <c r="Q48" i="1" s="1"/>
  <c r="L49" i="1"/>
  <c r="Q49" i="1" s="1"/>
  <c r="L50" i="1"/>
  <c r="Q50" i="1" s="1"/>
  <c r="AD50" i="1" s="1"/>
  <c r="L51" i="1"/>
  <c r="Q51" i="1" s="1"/>
  <c r="L52" i="1"/>
  <c r="Q52" i="1" s="1"/>
  <c r="L53" i="1"/>
  <c r="Q53" i="1" s="1"/>
  <c r="L54" i="1"/>
  <c r="Q54" i="1" s="1"/>
  <c r="AD54" i="1" s="1"/>
  <c r="L55" i="1"/>
  <c r="Q55" i="1" s="1"/>
  <c r="L56" i="1"/>
  <c r="Q56" i="1" s="1"/>
  <c r="L57" i="1"/>
  <c r="Q57" i="1" s="1"/>
  <c r="R57" i="1" s="1"/>
  <c r="AD57" i="1" s="1"/>
  <c r="L58" i="1"/>
  <c r="Q58" i="1" s="1"/>
  <c r="AD58" i="1" s="1"/>
  <c r="L59" i="1"/>
  <c r="Q59" i="1" s="1"/>
  <c r="L60" i="1"/>
  <c r="Q60" i="1" s="1"/>
  <c r="L61" i="1"/>
  <c r="Q61" i="1" s="1"/>
  <c r="R61" i="1" s="1"/>
  <c r="AD61" i="1" s="1"/>
  <c r="L62" i="1"/>
  <c r="Q62" i="1" s="1"/>
  <c r="L63" i="1"/>
  <c r="Q63" i="1" s="1"/>
  <c r="R63" i="1" s="1"/>
  <c r="AD63" i="1" s="1"/>
  <c r="L64" i="1"/>
  <c r="Q64" i="1" s="1"/>
  <c r="R64" i="1" s="1"/>
  <c r="AD64" i="1" s="1"/>
  <c r="L65" i="1"/>
  <c r="Q65" i="1" s="1"/>
  <c r="AD65" i="1" s="1"/>
  <c r="L66" i="1"/>
  <c r="Q66" i="1" s="1"/>
  <c r="R66" i="1" s="1"/>
  <c r="AD66" i="1" s="1"/>
  <c r="L67" i="1"/>
  <c r="Q67" i="1" s="1"/>
  <c r="R67" i="1" s="1"/>
  <c r="AD67" i="1" s="1"/>
  <c r="L68" i="1"/>
  <c r="Q68" i="1" s="1"/>
  <c r="AD68" i="1" s="1"/>
  <c r="L69" i="1"/>
  <c r="Q69" i="1" s="1"/>
  <c r="AD69" i="1" s="1"/>
  <c r="L70" i="1"/>
  <c r="Q70" i="1" s="1"/>
  <c r="R70" i="1" s="1"/>
  <c r="AD70" i="1" s="1"/>
  <c r="L71" i="1"/>
  <c r="Q71" i="1" s="1"/>
  <c r="R71" i="1" s="1"/>
  <c r="AD71" i="1" s="1"/>
  <c r="L72" i="1"/>
  <c r="Q72" i="1" s="1"/>
  <c r="L73" i="1"/>
  <c r="Q73" i="1" s="1"/>
  <c r="L74" i="1"/>
  <c r="Q74" i="1" s="1"/>
  <c r="AD74" i="1" s="1"/>
  <c r="L75" i="1"/>
  <c r="Q75" i="1" s="1"/>
  <c r="R75" i="1" s="1"/>
  <c r="AD75" i="1" s="1"/>
  <c r="L76" i="1"/>
  <c r="Q76" i="1" s="1"/>
  <c r="L77" i="1"/>
  <c r="Q77" i="1" s="1"/>
  <c r="L78" i="1"/>
  <c r="Q78" i="1" s="1"/>
  <c r="R78" i="1" s="1"/>
  <c r="AD78" i="1" s="1"/>
  <c r="L79" i="1"/>
  <c r="Q79" i="1" s="1"/>
  <c r="AD79" i="1" s="1"/>
  <c r="L80" i="1"/>
  <c r="Q80" i="1" s="1"/>
  <c r="L81" i="1"/>
  <c r="Q81" i="1" s="1"/>
  <c r="L82" i="1"/>
  <c r="Q82" i="1" s="1"/>
  <c r="L83" i="1"/>
  <c r="Q83" i="1" s="1"/>
  <c r="L84" i="1"/>
  <c r="Q84" i="1" s="1"/>
  <c r="L85" i="1"/>
  <c r="Q85" i="1" s="1"/>
  <c r="L86" i="1"/>
  <c r="Q86" i="1" s="1"/>
  <c r="R86" i="1" s="1"/>
  <c r="AD86" i="1" s="1"/>
  <c r="L87" i="1"/>
  <c r="Q87" i="1" s="1"/>
  <c r="L88" i="1"/>
  <c r="Q88" i="1" s="1"/>
  <c r="AD88" i="1" s="1"/>
  <c r="L89" i="1"/>
  <c r="Q89" i="1" s="1"/>
  <c r="L90" i="1"/>
  <c r="Q90" i="1" s="1"/>
  <c r="L91" i="1"/>
  <c r="Q91" i="1" s="1"/>
  <c r="AD91" i="1" s="1"/>
  <c r="L92" i="1"/>
  <c r="Q92" i="1" s="1"/>
  <c r="L93" i="1"/>
  <c r="Q93" i="1" s="1"/>
  <c r="R93" i="1" s="1"/>
  <c r="AD93" i="1" s="1"/>
  <c r="L94" i="1"/>
  <c r="Q94" i="1" s="1"/>
  <c r="L95" i="1"/>
  <c r="Q95" i="1" s="1"/>
  <c r="L96" i="1"/>
  <c r="Q96" i="1" s="1"/>
  <c r="AD96" i="1" s="1"/>
  <c r="L97" i="1"/>
  <c r="Q97" i="1" s="1"/>
  <c r="R97" i="1" s="1"/>
  <c r="AD97" i="1" s="1"/>
  <c r="L98" i="1"/>
  <c r="Q98" i="1" s="1"/>
  <c r="R98" i="1" s="1"/>
  <c r="AD98" i="1" s="1"/>
  <c r="L99" i="1"/>
  <c r="Q99" i="1" s="1"/>
  <c r="AD99" i="1" s="1"/>
  <c r="L100" i="1"/>
  <c r="Q100" i="1" s="1"/>
  <c r="L101" i="1"/>
  <c r="Q101" i="1" s="1"/>
  <c r="L102" i="1"/>
  <c r="Q102" i="1" s="1"/>
  <c r="L103" i="1"/>
  <c r="Q103" i="1" s="1"/>
  <c r="L104" i="1"/>
  <c r="Q104" i="1" s="1"/>
  <c r="R104" i="1" s="1"/>
  <c r="AD104" i="1" s="1"/>
  <c r="L105" i="1"/>
  <c r="Q105" i="1" s="1"/>
  <c r="AD105" i="1" s="1"/>
  <c r="L106" i="1"/>
  <c r="Q106" i="1" s="1"/>
  <c r="AD106" i="1" s="1"/>
  <c r="L107" i="1"/>
  <c r="Q107" i="1" s="1"/>
  <c r="L108" i="1"/>
  <c r="Q108" i="1" s="1"/>
  <c r="L109" i="1"/>
  <c r="Q109" i="1" s="1"/>
  <c r="AD109" i="1" s="1"/>
  <c r="L110" i="1"/>
  <c r="Q110" i="1" s="1"/>
  <c r="L111" i="1"/>
  <c r="Q111" i="1" s="1"/>
  <c r="AD111" i="1" s="1"/>
  <c r="L112" i="1"/>
  <c r="Q112" i="1" s="1"/>
  <c r="L113" i="1"/>
  <c r="Q113" i="1" s="1"/>
  <c r="L114" i="1"/>
  <c r="Q114" i="1" s="1"/>
  <c r="L115" i="1"/>
  <c r="Q115" i="1" s="1"/>
  <c r="L116" i="1"/>
  <c r="Q116" i="1" s="1"/>
  <c r="L117" i="1"/>
  <c r="Q117" i="1" s="1"/>
  <c r="L118" i="1"/>
  <c r="Q118" i="1" s="1"/>
  <c r="L119" i="1"/>
  <c r="Q119" i="1" s="1"/>
  <c r="L120" i="1"/>
  <c r="Q120" i="1" s="1"/>
  <c r="AD120" i="1" s="1"/>
  <c r="L121" i="1"/>
  <c r="Q121" i="1" s="1"/>
  <c r="L122" i="1"/>
  <c r="Q122" i="1" s="1"/>
  <c r="L123" i="1"/>
  <c r="Q123" i="1" s="1"/>
  <c r="L124" i="1"/>
  <c r="Q124" i="1" s="1"/>
  <c r="L125" i="1"/>
  <c r="Q125" i="1" s="1"/>
  <c r="AD125" i="1" s="1"/>
  <c r="L126" i="1"/>
  <c r="Q126" i="1" s="1"/>
  <c r="R126" i="1" s="1"/>
  <c r="AD126" i="1" s="1"/>
  <c r="L127" i="1"/>
  <c r="Q127" i="1" s="1"/>
  <c r="L128" i="1"/>
  <c r="Q128" i="1" s="1"/>
  <c r="AD128" i="1" s="1"/>
  <c r="L129" i="1"/>
  <c r="Q129" i="1" s="1"/>
  <c r="AD129" i="1" s="1"/>
  <c r="L130" i="1"/>
  <c r="Q130" i="1" s="1"/>
  <c r="AD130" i="1" s="1"/>
  <c r="L131" i="1"/>
  <c r="Q131" i="1" s="1"/>
  <c r="L6" i="1"/>
  <c r="Q6" i="1" s="1"/>
  <c r="R41" i="1" l="1"/>
  <c r="AD41" i="1" s="1"/>
  <c r="R39" i="1"/>
  <c r="AD39" i="1" s="1"/>
  <c r="R37" i="1"/>
  <c r="AD37" i="1" s="1"/>
  <c r="R35" i="1"/>
  <c r="AD35" i="1" s="1"/>
  <c r="R33" i="1"/>
  <c r="AD33" i="1" s="1"/>
  <c r="R52" i="1"/>
  <c r="AD52" i="1" s="1"/>
  <c r="R40" i="1"/>
  <c r="AD40" i="1" s="1"/>
  <c r="R32" i="1"/>
  <c r="AD32" i="1" s="1"/>
  <c r="R95" i="1"/>
  <c r="AD95" i="1" s="1"/>
  <c r="AD6" i="1"/>
  <c r="V131" i="1"/>
  <c r="U131" i="1"/>
  <c r="V129" i="1"/>
  <c r="U129" i="1"/>
  <c r="V127" i="1"/>
  <c r="U127" i="1"/>
  <c r="V125" i="1"/>
  <c r="U125" i="1"/>
  <c r="V123" i="1"/>
  <c r="U123" i="1"/>
  <c r="V121" i="1"/>
  <c r="U121" i="1"/>
  <c r="V119" i="1"/>
  <c r="U119" i="1"/>
  <c r="V117" i="1"/>
  <c r="U117" i="1"/>
  <c r="V115" i="1"/>
  <c r="U115" i="1"/>
  <c r="V113" i="1"/>
  <c r="U113" i="1"/>
  <c r="V111" i="1"/>
  <c r="U111" i="1"/>
  <c r="V109" i="1"/>
  <c r="U109" i="1"/>
  <c r="V107" i="1"/>
  <c r="U107" i="1"/>
  <c r="V105" i="1"/>
  <c r="U105" i="1"/>
  <c r="V103" i="1"/>
  <c r="U103" i="1"/>
  <c r="V101" i="1"/>
  <c r="U101" i="1"/>
  <c r="V99" i="1"/>
  <c r="U99" i="1"/>
  <c r="V97" i="1"/>
  <c r="U97" i="1"/>
  <c r="V95" i="1"/>
  <c r="V93" i="1"/>
  <c r="U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V6" i="1"/>
  <c r="V130" i="1"/>
  <c r="U130" i="1"/>
  <c r="V128" i="1"/>
  <c r="U128" i="1"/>
  <c r="V126" i="1"/>
  <c r="U126" i="1"/>
  <c r="V124" i="1"/>
  <c r="U124" i="1"/>
  <c r="V122" i="1"/>
  <c r="U122" i="1"/>
  <c r="V120" i="1"/>
  <c r="U120" i="1"/>
  <c r="V118" i="1"/>
  <c r="U118" i="1"/>
  <c r="V116" i="1"/>
  <c r="U116" i="1"/>
  <c r="V114" i="1"/>
  <c r="U114" i="1"/>
  <c r="V112" i="1"/>
  <c r="U112" i="1"/>
  <c r="V110" i="1"/>
  <c r="U110" i="1"/>
  <c r="V108" i="1"/>
  <c r="U108" i="1"/>
  <c r="V106" i="1"/>
  <c r="U106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V52" i="1"/>
  <c r="U50" i="1"/>
  <c r="V50" i="1"/>
  <c r="U48" i="1"/>
  <c r="V48" i="1"/>
  <c r="U46" i="1"/>
  <c r="V46" i="1"/>
  <c r="U44" i="1"/>
  <c r="V44" i="1"/>
  <c r="U42" i="1"/>
  <c r="V42" i="1"/>
  <c r="V40" i="1"/>
  <c r="U38" i="1"/>
  <c r="V38" i="1"/>
  <c r="U36" i="1"/>
  <c r="V36" i="1"/>
  <c r="U34" i="1"/>
  <c r="V34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32" i="1" l="1"/>
  <c r="U40" i="1"/>
  <c r="U52" i="1"/>
  <c r="U95" i="1"/>
  <c r="AD5" i="1"/>
  <c r="R5" i="1"/>
  <c r="U6" i="1"/>
  <c r="K5" i="1"/>
</calcChain>
</file>

<file path=xl/sharedStrings.xml><?xml version="1.0" encoding="utf-8"?>
<sst xmlns="http://schemas.openxmlformats.org/spreadsheetml/2006/main" count="466" uniqueCount="181">
  <si>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</si>
  <si>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</si>
  <si>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</si>
  <si>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</si>
  <si>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</si>
  <si>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</si>
  <si>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</si>
  <si>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</si>
  <si>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</si>
  <si>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</si>
  <si>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</si>
  <si>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</si>
  <si>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</si>
  <si>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</si>
  <si>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</si>
  <si>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</si>
  <si>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</si>
  <si>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</si>
  <si>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</si>
  <si>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</si>
  <si>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</si>
  <si>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</si>
  <si>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</t>
  </si>
  <si>
    <t>23,03,(1)</t>
  </si>
  <si>
    <t>23,03,(2)</t>
  </si>
  <si>
    <t>21,03,</t>
  </si>
  <si>
    <t>20,03,</t>
  </si>
  <si>
    <t>14,03,</t>
  </si>
  <si>
    <t>13,03,</t>
  </si>
  <si>
    <t>07,03,</t>
  </si>
  <si>
    <t>06,03,</t>
  </si>
  <si>
    <t>29,02,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</si>
  <si>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</si>
  <si>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</si>
  <si>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</si>
  <si>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</si>
  <si>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</si>
  <si>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</si>
  <si>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</si>
  <si>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</si>
  <si>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</si>
  <si>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</si>
  <si>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</si>
  <si>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не в матрице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</si>
  <si>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</si>
  <si>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</si>
  <si>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</si>
  <si>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</si>
  <si>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</si>
  <si>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</si>
  <si>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</si>
  <si>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</si>
  <si>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</si>
  <si>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</si>
  <si>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</si>
  <si>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</si>
  <si>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</si>
  <si>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</si>
  <si>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</si>
  <si>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</si>
  <si>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</si>
  <si>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</si>
  <si>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</si>
  <si>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</si>
  <si>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</si>
  <si>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</si>
  <si>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</si>
  <si>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</si>
  <si>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</si>
  <si>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</si>
  <si>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излишки 04,03 и 18,03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</si>
  <si>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</si>
  <si>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</si>
  <si>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</si>
  <si>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</si>
  <si>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</si>
  <si>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</si>
  <si>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</si>
  <si>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</si>
  <si>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</si>
  <si>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</si>
  <si>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</si>
  <si>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</si>
  <si>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</si>
  <si>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</si>
  <si>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</si>
  <si>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</si>
  <si>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</si>
  <si>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</si>
  <si>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</si>
  <si>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</si>
  <si>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</si>
  <si>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</si>
  <si>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</si>
  <si>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</si>
  <si>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</si>
  <si>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</si>
  <si>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</si>
  <si>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</si>
  <si>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</si>
  <si>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</si>
  <si>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</si>
  <si>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</si>
  <si>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</si>
  <si>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</si>
  <si>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</si>
  <si>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</si>
  <si>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</si>
  <si>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</si>
  <si>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</si>
  <si>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</si>
  <si>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</si>
  <si>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</si>
  <si>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</si>
  <si>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</si>
  <si>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</si>
  <si>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</si>
  <si>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</si>
  <si>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</si>
  <si>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</si>
  <si>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</si>
  <si>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</si>
  <si>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</si>
  <si>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</si>
  <si>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</si>
  <si>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</si>
  <si>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</si>
  <si>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</si>
  <si>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</si>
  <si>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</si>
  <si>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</si>
  <si>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</si>
  <si>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</si>
  <si>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</si>
  <si>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</si>
  <si>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</si>
  <si>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</si>
  <si>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</si>
  <si>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</si>
  <si>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</si>
  <si>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</si>
  <si>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</si>
  <si>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</si>
  <si>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</si>
  <si>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</si>
  <si>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</si>
  <si>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</si>
  <si>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</si>
  <si>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</si>
  <si>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</si>
  <si>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</si>
  <si>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</si>
  <si>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</si>
  <si>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</si>
  <si>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</si>
  <si>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</si>
  <si>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</si>
  <si>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</si>
  <si>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</si>
  <si>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</si>
  <si>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</si>
  <si>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</si>
  <si>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</si>
  <si>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</si>
  <si>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</si>
  <si>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</si>
  <si>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</si>
  <si>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</si>
  <si>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</si>
  <si>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</si>
  <si>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</si>
  <si>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</si>
  <si>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</si>
  <si>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Вареные колбасы «Молочная Стародворская с молоком» ф/в 0,4 п/а ТМ «Стародворье»</t>
  </si>
  <si>
    <t>21,03,24 50кг заказ Фомин</t>
  </si>
  <si>
    <t>Вареные колбасы «Филедворская» ф/в 0,4 п/а ТМ «Стародворье»</t>
  </si>
  <si>
    <t>Колбаса сыровяленая Балыкбургская с мраморным балыком ТМ Баварушка черева в/у  ф/в 0,11 кг. ДК</t>
  </si>
  <si>
    <t>Сосиски Ганноверские Бордо Весовые П/а мгс Баварушка</t>
  </si>
  <si>
    <t>???</t>
  </si>
  <si>
    <t>заказ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</si>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</sst>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7" fillId="7" borderId="1" xfId="1" applyNumberFormat="1" applyFont="1" applyFill="1"/>
    <xf numFmtId="164" fontId="1" fillId="8" borderId="1" xfId="1" applyNumberFormat="1" applyFill="1"/>
    <xf numFmtId="164" fontId="1" fillId="0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5703125" style="9" customWidth="1"/>
    <col min="8" max="8" width="5.5703125" customWidth="1"/>
    <col min="9" max="9" width="15.5703125" customWidth="1"/>
    <col min="10" max="13" width="6.85546875" customWidth="1"/>
    <col min="14" max="14" width="6.85546875" style="13" customWidth="1"/>
    <col min="15" max="19" width="6.85546875" customWidth="1"/>
    <col min="20" max="20" width="22" customWidth="1"/>
    <col min="21" max="22" width="5.140625" customWidth="1"/>
    <col min="23" max="28" width="6.7109375" customWidth="1"/>
    <col min="29" max="29" width="25.710937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0" t="s">
        <v>178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13</v>
      </c>
      <c r="O3" s="2" t="s">
        <v>13</v>
      </c>
      <c r="P3" s="2" t="s">
        <v>13</v>
      </c>
      <c r="Q3" s="2" t="s">
        <v>14</v>
      </c>
      <c r="R3" s="3" t="s">
        <v>179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22</v>
      </c>
      <c r="O4" s="1" t="s">
        <v>23</v>
      </c>
      <c r="P4" s="1" t="s">
        <v>24</v>
      </c>
      <c r="Q4" s="1" t="s">
        <v>25</v>
      </c>
      <c r="R4" s="1" t="s">
        <v>180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54603.853999999992</v>
      </c>
      <c r="F5" s="4">
        <f>SUM(F6:F500)</f>
        <v>31949.259000000005</v>
      </c>
      <c r="G5" s="7"/>
      <c r="H5" s="1"/>
      <c r="I5" s="1"/>
      <c r="J5" s="4">
        <f t="shared" ref="J5:S5" si="0">SUM(J6:J500)</f>
        <v>54209.524999999994</v>
      </c>
      <c r="K5" s="4">
        <f t="shared" si="0"/>
        <v>394.32900000000194</v>
      </c>
      <c r="L5" s="4">
        <f t="shared" si="0"/>
        <v>37507.495999999992</v>
      </c>
      <c r="M5" s="4">
        <f t="shared" si="0"/>
        <v>17096.358</v>
      </c>
      <c r="N5" s="12">
        <f t="shared" si="0"/>
        <v>11166.773399999996</v>
      </c>
      <c r="O5" s="4">
        <f t="shared" si="0"/>
        <v>16357.6162</v>
      </c>
      <c r="P5" s="4">
        <f t="shared" si="0"/>
        <v>9200</v>
      </c>
      <c r="Q5" s="4">
        <f t="shared" si="0"/>
        <v>7501.4992000000002</v>
      </c>
      <c r="R5" s="4">
        <f t="shared" si="0"/>
        <v>18704.689599999994</v>
      </c>
      <c r="S5" s="4">
        <f t="shared" si="0"/>
        <v>0</v>
      </c>
      <c r="T5" s="1"/>
      <c r="U5" s="1"/>
      <c r="V5" s="1"/>
      <c r="W5" s="4">
        <f t="shared" ref="W5:AB5" si="1">SUM(W6:W500)</f>
        <v>7385.8260000000037</v>
      </c>
      <c r="X5" s="4">
        <f t="shared" si="1"/>
        <v>6694.0912000000008</v>
      </c>
      <c r="Y5" s="4">
        <f t="shared" si="1"/>
        <v>6773.7671999999993</v>
      </c>
      <c r="Z5" s="4">
        <f t="shared" si="1"/>
        <v>7488.8620000000001</v>
      </c>
      <c r="AA5" s="4">
        <f t="shared" si="1"/>
        <v>7350.4319999999998</v>
      </c>
      <c r="AB5" s="4">
        <f t="shared" si="1"/>
        <v>6470.9441999999999</v>
      </c>
      <c r="AC5" s="1"/>
      <c r="AD5" s="4">
        <f>SUM(AD6:AD500)</f>
        <v>17320.059600000001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309.41000000000003</v>
      </c>
      <c r="D6" s="1"/>
      <c r="E6" s="1">
        <v>234.392</v>
      </c>
      <c r="F6" s="1">
        <v>9.4649999999999999</v>
      </c>
      <c r="G6" s="7">
        <v>1</v>
      </c>
      <c r="H6" s="1">
        <v>50</v>
      </c>
      <c r="I6" s="1" t="s">
        <v>34</v>
      </c>
      <c r="J6" s="1">
        <v>219.97</v>
      </c>
      <c r="K6" s="1">
        <f t="shared" ref="K6:K37" si="2">E6-J6</f>
        <v>14.421999999999997</v>
      </c>
      <c r="L6" s="1">
        <f>E6-M6</f>
        <v>234.392</v>
      </c>
      <c r="M6" s="1"/>
      <c r="N6" s="10">
        <v>50</v>
      </c>
      <c r="O6" s="1">
        <v>90</v>
      </c>
      <c r="P6" s="1"/>
      <c r="Q6" s="1">
        <f>L6/5</f>
        <v>46.878399999999999</v>
      </c>
      <c r="R6" s="5">
        <v>160</v>
      </c>
      <c r="S6" s="5"/>
      <c r="T6" s="1"/>
      <c r="U6" s="1">
        <f>(F6+N6+O6+P6+R6)/Q6</f>
        <v>6.6014411754667401</v>
      </c>
      <c r="V6" s="1">
        <f>(F6+N6+O6+P6)/Q6</f>
        <v>3.1883554046213183</v>
      </c>
      <c r="W6" s="1">
        <v>47.607600000000012</v>
      </c>
      <c r="X6" s="1">
        <v>14.0246</v>
      </c>
      <c r="Y6" s="1">
        <v>0.40100000000000002</v>
      </c>
      <c r="Z6" s="1">
        <v>12.5334</v>
      </c>
      <c r="AA6" s="1">
        <v>20.8368</v>
      </c>
      <c r="AB6" s="1">
        <v>25.275600000000001</v>
      </c>
      <c r="AC6" s="1"/>
      <c r="AD6" s="1">
        <f t="shared" ref="AD6:AD37" si="3">R6*G6</f>
        <v>160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47.372</v>
      </c>
      <c r="D7" s="1">
        <v>31.414999999999999</v>
      </c>
      <c r="E7" s="1">
        <v>28.922000000000001</v>
      </c>
      <c r="F7" s="1">
        <v>29.47</v>
      </c>
      <c r="G7" s="7">
        <v>1</v>
      </c>
      <c r="H7" s="1">
        <v>30</v>
      </c>
      <c r="I7" s="1" t="s">
        <v>36</v>
      </c>
      <c r="J7" s="1">
        <v>29.9</v>
      </c>
      <c r="K7" s="1">
        <f t="shared" si="2"/>
        <v>-0.97799999999999798</v>
      </c>
      <c r="L7" s="1">
        <f t="shared" ref="L7:L70" si="4">E7-M7</f>
        <v>28.922000000000001</v>
      </c>
      <c r="M7" s="1"/>
      <c r="N7" s="10">
        <v>0</v>
      </c>
      <c r="O7" s="1">
        <v>100</v>
      </c>
      <c r="P7" s="1"/>
      <c r="Q7" s="1">
        <f t="shared" ref="Q7:Q70" si="5">L7/5</f>
        <v>5.7843999999999998</v>
      </c>
      <c r="R7" s="5"/>
      <c r="S7" s="5"/>
      <c r="T7" s="1"/>
      <c r="U7" s="1">
        <f t="shared" ref="U7:U70" si="6">(F7+N7+O7+P7+R7)/Q7</f>
        <v>22.382615310144526</v>
      </c>
      <c r="V7" s="1">
        <f t="shared" ref="V7:V70" si="7">(F7+N7+O7+P7)/Q7</f>
        <v>22.382615310144526</v>
      </c>
      <c r="W7" s="1">
        <v>9.8634000000000004</v>
      </c>
      <c r="X7" s="1">
        <v>4.3444000000000003</v>
      </c>
      <c r="Y7" s="1">
        <v>0.26540000000000002</v>
      </c>
      <c r="Z7" s="1">
        <v>0</v>
      </c>
      <c r="AA7" s="1">
        <v>0</v>
      </c>
      <c r="AB7" s="1">
        <v>0</v>
      </c>
      <c r="AC7" s="1" t="s">
        <v>37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260.22699999999998</v>
      </c>
      <c r="D8" s="1">
        <v>59.963999999999999</v>
      </c>
      <c r="E8" s="1">
        <v>133.571</v>
      </c>
      <c r="F8" s="1">
        <v>121.76600000000001</v>
      </c>
      <c r="G8" s="7">
        <v>1</v>
      </c>
      <c r="H8" s="1">
        <v>45</v>
      </c>
      <c r="I8" s="1" t="s">
        <v>34</v>
      </c>
      <c r="J8" s="1">
        <v>143.30000000000001</v>
      </c>
      <c r="K8" s="1">
        <f t="shared" si="2"/>
        <v>-9.7290000000000134</v>
      </c>
      <c r="L8" s="1">
        <f t="shared" si="4"/>
        <v>133.571</v>
      </c>
      <c r="M8" s="1"/>
      <c r="N8" s="10">
        <v>100</v>
      </c>
      <c r="O8" s="1">
        <v>50</v>
      </c>
      <c r="P8" s="1"/>
      <c r="Q8" s="1">
        <f t="shared" si="5"/>
        <v>26.714199999999998</v>
      </c>
      <c r="R8" s="5">
        <f t="shared" ref="R8:R10" si="8">12*Q8-P8-O8-N8-F8</f>
        <v>48.804399999999944</v>
      </c>
      <c r="S8" s="5"/>
      <c r="T8" s="1"/>
      <c r="U8" s="1">
        <f t="shared" si="6"/>
        <v>11.999999999999998</v>
      </c>
      <c r="V8" s="1">
        <f t="shared" si="7"/>
        <v>10.173091464464592</v>
      </c>
      <c r="W8" s="1">
        <v>26.037800000000001</v>
      </c>
      <c r="X8" s="1">
        <v>31.764399999999998</v>
      </c>
      <c r="Y8" s="1">
        <v>32.371400000000001</v>
      </c>
      <c r="Z8" s="1">
        <v>31.814599999999999</v>
      </c>
      <c r="AA8" s="1">
        <v>29.322600000000001</v>
      </c>
      <c r="AB8" s="1">
        <v>23.309200000000001</v>
      </c>
      <c r="AC8" s="1"/>
      <c r="AD8" s="1">
        <f t="shared" si="3"/>
        <v>48.804399999999944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500.40800000000002</v>
      </c>
      <c r="D9" s="1">
        <v>184.49</v>
      </c>
      <c r="E9" s="1">
        <v>410.98200000000003</v>
      </c>
      <c r="F9" s="1">
        <v>185.864</v>
      </c>
      <c r="G9" s="7">
        <v>1</v>
      </c>
      <c r="H9" s="1">
        <v>45</v>
      </c>
      <c r="I9" s="1" t="s">
        <v>34</v>
      </c>
      <c r="J9" s="1">
        <v>405.8</v>
      </c>
      <c r="K9" s="1">
        <f t="shared" si="2"/>
        <v>5.1820000000000164</v>
      </c>
      <c r="L9" s="1">
        <f t="shared" si="4"/>
        <v>410.98200000000003</v>
      </c>
      <c r="M9" s="1"/>
      <c r="N9" s="10">
        <v>244.07639999999989</v>
      </c>
      <c r="O9" s="1">
        <v>150</v>
      </c>
      <c r="P9" s="1">
        <v>200</v>
      </c>
      <c r="Q9" s="1">
        <f t="shared" si="5"/>
        <v>82.196400000000011</v>
      </c>
      <c r="R9" s="5">
        <f t="shared" si="8"/>
        <v>206.41640000000021</v>
      </c>
      <c r="S9" s="5"/>
      <c r="T9" s="1"/>
      <c r="U9" s="1">
        <f t="shared" si="6"/>
        <v>12</v>
      </c>
      <c r="V9" s="1">
        <f t="shared" si="7"/>
        <v>9.4887415993887796</v>
      </c>
      <c r="W9" s="1">
        <v>82.055199999999999</v>
      </c>
      <c r="X9" s="1">
        <v>70.080799999999996</v>
      </c>
      <c r="Y9" s="1">
        <v>67.680399999999992</v>
      </c>
      <c r="Z9" s="1">
        <v>63.968200000000003</v>
      </c>
      <c r="AA9" s="1">
        <v>58.807200000000002</v>
      </c>
      <c r="AB9" s="1">
        <v>75.600400000000008</v>
      </c>
      <c r="AC9" s="1"/>
      <c r="AD9" s="1">
        <f t="shared" si="3"/>
        <v>206.41640000000021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33</v>
      </c>
      <c r="C10" s="1">
        <v>30.491</v>
      </c>
      <c r="D10" s="1"/>
      <c r="E10" s="1">
        <v>24.134</v>
      </c>
      <c r="F10" s="1"/>
      <c r="G10" s="7">
        <v>1</v>
      </c>
      <c r="H10" s="1" t="e">
        <v>#N/A</v>
      </c>
      <c r="I10" s="1" t="s">
        <v>34</v>
      </c>
      <c r="J10" s="1">
        <v>27.523</v>
      </c>
      <c r="K10" s="1">
        <f t="shared" si="2"/>
        <v>-3.3889999999999993</v>
      </c>
      <c r="L10" s="1">
        <f t="shared" si="4"/>
        <v>24.134</v>
      </c>
      <c r="M10" s="1"/>
      <c r="N10" s="10">
        <v>0</v>
      </c>
      <c r="O10" s="1">
        <v>40</v>
      </c>
      <c r="P10" s="1"/>
      <c r="Q10" s="1">
        <f t="shared" si="5"/>
        <v>4.8268000000000004</v>
      </c>
      <c r="R10" s="5">
        <f t="shared" si="8"/>
        <v>17.921600000000005</v>
      </c>
      <c r="S10" s="5"/>
      <c r="T10" s="1"/>
      <c r="U10" s="1">
        <f t="shared" si="6"/>
        <v>12</v>
      </c>
      <c r="V10" s="1">
        <f t="shared" si="7"/>
        <v>8.2870638932626157</v>
      </c>
      <c r="W10" s="1">
        <v>5.5936000000000003</v>
      </c>
      <c r="X10" s="1">
        <v>0.76680000000000004</v>
      </c>
      <c r="Y10" s="1">
        <v>0</v>
      </c>
      <c r="Z10" s="1">
        <v>0</v>
      </c>
      <c r="AA10" s="1">
        <v>0</v>
      </c>
      <c r="AB10" s="1">
        <v>0</v>
      </c>
      <c r="AC10" s="1"/>
      <c r="AD10" s="1">
        <f t="shared" si="3"/>
        <v>17.921600000000005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4" t="s">
        <v>42</v>
      </c>
      <c r="C11" s="14">
        <v>55</v>
      </c>
      <c r="D11" s="14">
        <v>1</v>
      </c>
      <c r="E11" s="14">
        <v>43</v>
      </c>
      <c r="F11" s="14"/>
      <c r="G11" s="15">
        <v>0</v>
      </c>
      <c r="H11" s="14">
        <v>50</v>
      </c>
      <c r="I11" s="14" t="s">
        <v>43</v>
      </c>
      <c r="J11" s="14">
        <v>51</v>
      </c>
      <c r="K11" s="14">
        <f t="shared" si="2"/>
        <v>-8</v>
      </c>
      <c r="L11" s="14">
        <f t="shared" si="4"/>
        <v>43</v>
      </c>
      <c r="M11" s="14"/>
      <c r="N11" s="16"/>
      <c r="O11" s="14"/>
      <c r="P11" s="14"/>
      <c r="Q11" s="14">
        <f t="shared" si="5"/>
        <v>8.6</v>
      </c>
      <c r="R11" s="17"/>
      <c r="S11" s="17"/>
      <c r="T11" s="14"/>
      <c r="U11" s="14">
        <f t="shared" si="6"/>
        <v>0</v>
      </c>
      <c r="V11" s="14">
        <f t="shared" si="7"/>
        <v>0</v>
      </c>
      <c r="W11" s="14">
        <v>10.8</v>
      </c>
      <c r="X11" s="14">
        <v>12.2</v>
      </c>
      <c r="Y11" s="14">
        <v>17.2</v>
      </c>
      <c r="Z11" s="14">
        <v>16.600000000000001</v>
      </c>
      <c r="AA11" s="14">
        <v>14</v>
      </c>
      <c r="AB11" s="14">
        <v>15.8</v>
      </c>
      <c r="AC11" s="14"/>
      <c r="AD11" s="14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44</v>
      </c>
      <c r="B12" s="14" t="s">
        <v>42</v>
      </c>
      <c r="C12" s="14"/>
      <c r="D12" s="14">
        <v>678</v>
      </c>
      <c r="E12" s="14">
        <v>678</v>
      </c>
      <c r="F12" s="14"/>
      <c r="G12" s="15">
        <v>0</v>
      </c>
      <c r="H12" s="14" t="e">
        <v>#N/A</v>
      </c>
      <c r="I12" s="14" t="s">
        <v>43</v>
      </c>
      <c r="J12" s="14">
        <v>678</v>
      </c>
      <c r="K12" s="14">
        <f t="shared" si="2"/>
        <v>0</v>
      </c>
      <c r="L12" s="14">
        <f t="shared" si="4"/>
        <v>0</v>
      </c>
      <c r="M12" s="14">
        <v>678</v>
      </c>
      <c r="N12" s="16"/>
      <c r="O12" s="14"/>
      <c r="P12" s="14"/>
      <c r="Q12" s="14">
        <f t="shared" si="5"/>
        <v>0</v>
      </c>
      <c r="R12" s="17"/>
      <c r="S12" s="17"/>
      <c r="T12" s="14"/>
      <c r="U12" s="14" t="e">
        <f t="shared" si="6"/>
        <v>#DIV/0!</v>
      </c>
      <c r="V12" s="14" t="e">
        <f t="shared" si="7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/>
      <c r="AD12" s="14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42</v>
      </c>
      <c r="C13" s="1">
        <v>698</v>
      </c>
      <c r="D13" s="1">
        <v>120</v>
      </c>
      <c r="E13" s="1">
        <v>506</v>
      </c>
      <c r="F13" s="1">
        <v>228</v>
      </c>
      <c r="G13" s="7">
        <v>0.45</v>
      </c>
      <c r="H13" s="1">
        <v>45</v>
      </c>
      <c r="I13" s="1" t="s">
        <v>34</v>
      </c>
      <c r="J13" s="1">
        <v>511</v>
      </c>
      <c r="K13" s="1">
        <f t="shared" si="2"/>
        <v>-5</v>
      </c>
      <c r="L13" s="1">
        <f t="shared" si="4"/>
        <v>506</v>
      </c>
      <c r="M13" s="1"/>
      <c r="N13" s="10">
        <v>200</v>
      </c>
      <c r="O13" s="1">
        <v>427.2</v>
      </c>
      <c r="P13" s="1"/>
      <c r="Q13" s="1">
        <f t="shared" si="5"/>
        <v>101.2</v>
      </c>
      <c r="R13" s="5">
        <f t="shared" ref="R13:R14" si="9">12*Q13-P13-O13-N13-F13</f>
        <v>359.20000000000005</v>
      </c>
      <c r="S13" s="5"/>
      <c r="T13" s="1"/>
      <c r="U13" s="1">
        <f t="shared" si="6"/>
        <v>12</v>
      </c>
      <c r="V13" s="1">
        <f t="shared" si="7"/>
        <v>8.4505928853754941</v>
      </c>
      <c r="W13" s="1">
        <v>89.2</v>
      </c>
      <c r="X13" s="1">
        <v>79.599999999999994</v>
      </c>
      <c r="Y13" s="1">
        <v>78.2</v>
      </c>
      <c r="Z13" s="1">
        <v>85.8</v>
      </c>
      <c r="AA13" s="1">
        <v>99.6</v>
      </c>
      <c r="AB13" s="1">
        <v>82.4</v>
      </c>
      <c r="AC13" s="1" t="s">
        <v>46</v>
      </c>
      <c r="AD13" s="1">
        <f t="shared" si="3"/>
        <v>161.64000000000001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42</v>
      </c>
      <c r="C14" s="1">
        <v>968</v>
      </c>
      <c r="D14" s="1">
        <v>304</v>
      </c>
      <c r="E14" s="1">
        <v>624</v>
      </c>
      <c r="F14" s="1">
        <v>519</v>
      </c>
      <c r="G14" s="7">
        <v>0.45</v>
      </c>
      <c r="H14" s="1">
        <v>45</v>
      </c>
      <c r="I14" s="1" t="s">
        <v>34</v>
      </c>
      <c r="J14" s="1">
        <v>624</v>
      </c>
      <c r="K14" s="1">
        <f t="shared" si="2"/>
        <v>0</v>
      </c>
      <c r="L14" s="1">
        <f t="shared" si="4"/>
        <v>624</v>
      </c>
      <c r="M14" s="1"/>
      <c r="N14" s="10">
        <v>100</v>
      </c>
      <c r="O14" s="1">
        <v>400</v>
      </c>
      <c r="P14" s="1"/>
      <c r="Q14" s="1">
        <f t="shared" si="5"/>
        <v>124.8</v>
      </c>
      <c r="R14" s="5">
        <f t="shared" si="9"/>
        <v>478.59999999999991</v>
      </c>
      <c r="S14" s="5"/>
      <c r="T14" s="1"/>
      <c r="U14" s="1">
        <f t="shared" si="6"/>
        <v>12</v>
      </c>
      <c r="V14" s="1">
        <f t="shared" si="7"/>
        <v>8.1650641025641022</v>
      </c>
      <c r="W14" s="1">
        <v>106.6</v>
      </c>
      <c r="X14" s="1">
        <v>107.2</v>
      </c>
      <c r="Y14" s="1">
        <v>109</v>
      </c>
      <c r="Z14" s="1">
        <v>120.2</v>
      </c>
      <c r="AA14" s="1">
        <v>132.4</v>
      </c>
      <c r="AB14" s="1">
        <v>108.7278</v>
      </c>
      <c r="AC14" s="1"/>
      <c r="AD14" s="1">
        <f t="shared" si="3"/>
        <v>215.36999999999998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48</v>
      </c>
      <c r="B15" s="14" t="s">
        <v>42</v>
      </c>
      <c r="C15" s="14"/>
      <c r="D15" s="14">
        <v>170</v>
      </c>
      <c r="E15" s="14">
        <v>170</v>
      </c>
      <c r="F15" s="14"/>
      <c r="G15" s="15">
        <v>0</v>
      </c>
      <c r="H15" s="14" t="e">
        <v>#N/A</v>
      </c>
      <c r="I15" s="14" t="s">
        <v>43</v>
      </c>
      <c r="J15" s="14">
        <v>170</v>
      </c>
      <c r="K15" s="14">
        <f t="shared" si="2"/>
        <v>0</v>
      </c>
      <c r="L15" s="14">
        <f t="shared" si="4"/>
        <v>0</v>
      </c>
      <c r="M15" s="14">
        <v>170</v>
      </c>
      <c r="N15" s="16"/>
      <c r="O15" s="14"/>
      <c r="P15" s="14"/>
      <c r="Q15" s="14">
        <f t="shared" si="5"/>
        <v>0</v>
      </c>
      <c r="R15" s="17"/>
      <c r="S15" s="17"/>
      <c r="T15" s="14"/>
      <c r="U15" s="14" t="e">
        <f t="shared" si="6"/>
        <v>#DIV/0!</v>
      </c>
      <c r="V15" s="14" t="e">
        <f t="shared" si="7"/>
        <v>#DIV/0!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/>
      <c r="AD15" s="14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42</v>
      </c>
      <c r="C16" s="1">
        <v>132</v>
      </c>
      <c r="D16" s="1">
        <v>394</v>
      </c>
      <c r="E16" s="1">
        <v>368</v>
      </c>
      <c r="F16" s="1">
        <v>87</v>
      </c>
      <c r="G16" s="7">
        <v>0.17</v>
      </c>
      <c r="H16" s="1">
        <v>180</v>
      </c>
      <c r="I16" s="1" t="s">
        <v>34</v>
      </c>
      <c r="J16" s="1">
        <v>368</v>
      </c>
      <c r="K16" s="1">
        <f t="shared" si="2"/>
        <v>0</v>
      </c>
      <c r="L16" s="1">
        <f t="shared" si="4"/>
        <v>38</v>
      </c>
      <c r="M16" s="1">
        <v>330</v>
      </c>
      <c r="N16" s="10">
        <v>0</v>
      </c>
      <c r="O16" s="1"/>
      <c r="P16" s="1"/>
      <c r="Q16" s="1">
        <f t="shared" si="5"/>
        <v>7.6</v>
      </c>
      <c r="R16" s="5">
        <v>10</v>
      </c>
      <c r="S16" s="5"/>
      <c r="T16" s="1"/>
      <c r="U16" s="1">
        <f t="shared" si="6"/>
        <v>12.763157894736842</v>
      </c>
      <c r="V16" s="1">
        <f t="shared" si="7"/>
        <v>11.447368421052632</v>
      </c>
      <c r="W16" s="1">
        <v>7.6</v>
      </c>
      <c r="X16" s="1">
        <v>8.4</v>
      </c>
      <c r="Y16" s="1">
        <v>10</v>
      </c>
      <c r="Z16" s="1">
        <v>12.4</v>
      </c>
      <c r="AA16" s="1">
        <v>10.6</v>
      </c>
      <c r="AB16" s="1">
        <v>7</v>
      </c>
      <c r="AC16" s="1"/>
      <c r="AD16" s="1">
        <f t="shared" si="3"/>
        <v>1.7000000000000002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50</v>
      </c>
      <c r="B17" s="14" t="s">
        <v>42</v>
      </c>
      <c r="C17" s="14"/>
      <c r="D17" s="14">
        <v>60</v>
      </c>
      <c r="E17" s="14">
        <v>60</v>
      </c>
      <c r="F17" s="14"/>
      <c r="G17" s="15">
        <v>0</v>
      </c>
      <c r="H17" s="14" t="e">
        <v>#N/A</v>
      </c>
      <c r="I17" s="14" t="s">
        <v>43</v>
      </c>
      <c r="J17" s="14">
        <v>60</v>
      </c>
      <c r="K17" s="14">
        <f t="shared" si="2"/>
        <v>0</v>
      </c>
      <c r="L17" s="14">
        <f t="shared" si="4"/>
        <v>0</v>
      </c>
      <c r="M17" s="14">
        <v>60</v>
      </c>
      <c r="N17" s="16"/>
      <c r="O17" s="14"/>
      <c r="P17" s="14"/>
      <c r="Q17" s="14">
        <f t="shared" si="5"/>
        <v>0</v>
      </c>
      <c r="R17" s="17"/>
      <c r="S17" s="17"/>
      <c r="T17" s="14"/>
      <c r="U17" s="14" t="e">
        <f t="shared" si="6"/>
        <v>#DIV/0!</v>
      </c>
      <c r="V17" s="14" t="e">
        <f t="shared" si="7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/>
      <c r="AD17" s="14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51</v>
      </c>
      <c r="B18" s="18" t="s">
        <v>42</v>
      </c>
      <c r="C18" s="18"/>
      <c r="D18" s="18">
        <v>108</v>
      </c>
      <c r="E18" s="18">
        <v>108</v>
      </c>
      <c r="F18" s="18"/>
      <c r="G18" s="19">
        <v>0</v>
      </c>
      <c r="H18" s="18" t="e">
        <v>#N/A</v>
      </c>
      <c r="I18" s="18" t="s">
        <v>34</v>
      </c>
      <c r="J18" s="18">
        <v>108</v>
      </c>
      <c r="K18" s="18">
        <f t="shared" si="2"/>
        <v>0</v>
      </c>
      <c r="L18" s="18">
        <f t="shared" si="4"/>
        <v>0</v>
      </c>
      <c r="M18" s="18">
        <v>108</v>
      </c>
      <c r="N18" s="20"/>
      <c r="O18" s="18"/>
      <c r="P18" s="18"/>
      <c r="Q18" s="18">
        <f t="shared" si="5"/>
        <v>0</v>
      </c>
      <c r="R18" s="21"/>
      <c r="S18" s="21"/>
      <c r="T18" s="18"/>
      <c r="U18" s="18" t="e">
        <f t="shared" si="6"/>
        <v>#DIV/0!</v>
      </c>
      <c r="V18" s="18" t="e">
        <f t="shared" si="7"/>
        <v>#DIV/0!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 t="s">
        <v>52</v>
      </c>
      <c r="AD18" s="18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53</v>
      </c>
      <c r="B19" s="14" t="s">
        <v>42</v>
      </c>
      <c r="C19" s="14"/>
      <c r="D19" s="14">
        <v>330</v>
      </c>
      <c r="E19" s="14">
        <v>330</v>
      </c>
      <c r="F19" s="14"/>
      <c r="G19" s="15">
        <v>0</v>
      </c>
      <c r="H19" s="14" t="e">
        <v>#N/A</v>
      </c>
      <c r="I19" s="14" t="s">
        <v>43</v>
      </c>
      <c r="J19" s="14">
        <v>330</v>
      </c>
      <c r="K19" s="14">
        <f t="shared" si="2"/>
        <v>0</v>
      </c>
      <c r="L19" s="14">
        <f t="shared" si="4"/>
        <v>0</v>
      </c>
      <c r="M19" s="14">
        <v>330</v>
      </c>
      <c r="N19" s="16"/>
      <c r="O19" s="14"/>
      <c r="P19" s="14"/>
      <c r="Q19" s="14">
        <f t="shared" si="5"/>
        <v>0</v>
      </c>
      <c r="R19" s="17"/>
      <c r="S19" s="17"/>
      <c r="T19" s="14"/>
      <c r="U19" s="14" t="e">
        <f t="shared" si="6"/>
        <v>#DIV/0!</v>
      </c>
      <c r="V19" s="14" t="e">
        <f t="shared" si="7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/>
      <c r="AD19" s="14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54</v>
      </c>
      <c r="B20" s="14" t="s">
        <v>42</v>
      </c>
      <c r="C20" s="14"/>
      <c r="D20" s="14">
        <v>170</v>
      </c>
      <c r="E20" s="14">
        <v>170</v>
      </c>
      <c r="F20" s="14"/>
      <c r="G20" s="15">
        <v>0</v>
      </c>
      <c r="H20" s="14" t="e">
        <v>#N/A</v>
      </c>
      <c r="I20" s="14" t="s">
        <v>43</v>
      </c>
      <c r="J20" s="14">
        <v>170</v>
      </c>
      <c r="K20" s="14">
        <f t="shared" si="2"/>
        <v>0</v>
      </c>
      <c r="L20" s="14">
        <f t="shared" si="4"/>
        <v>0</v>
      </c>
      <c r="M20" s="14">
        <v>170</v>
      </c>
      <c r="N20" s="16"/>
      <c r="O20" s="14"/>
      <c r="P20" s="14"/>
      <c r="Q20" s="14">
        <f t="shared" si="5"/>
        <v>0</v>
      </c>
      <c r="R20" s="17"/>
      <c r="S20" s="17"/>
      <c r="T20" s="14"/>
      <c r="U20" s="14" t="e">
        <f t="shared" si="6"/>
        <v>#DIV/0!</v>
      </c>
      <c r="V20" s="14" t="e">
        <f t="shared" si="7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/>
      <c r="AD20" s="14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42</v>
      </c>
      <c r="C21" s="1">
        <v>50</v>
      </c>
      <c r="D21" s="1">
        <v>486</v>
      </c>
      <c r="E21" s="1">
        <v>447</v>
      </c>
      <c r="F21" s="1">
        <v>60</v>
      </c>
      <c r="G21" s="7">
        <v>0.3</v>
      </c>
      <c r="H21" s="1">
        <v>40</v>
      </c>
      <c r="I21" s="1" t="s">
        <v>34</v>
      </c>
      <c r="J21" s="1">
        <v>447</v>
      </c>
      <c r="K21" s="1">
        <f t="shared" si="2"/>
        <v>0</v>
      </c>
      <c r="L21" s="1">
        <f t="shared" si="4"/>
        <v>27</v>
      </c>
      <c r="M21" s="1">
        <v>420</v>
      </c>
      <c r="N21" s="10">
        <v>0</v>
      </c>
      <c r="O21" s="1"/>
      <c r="P21" s="1"/>
      <c r="Q21" s="1">
        <f t="shared" si="5"/>
        <v>5.4</v>
      </c>
      <c r="R21" s="5">
        <v>10</v>
      </c>
      <c r="S21" s="5"/>
      <c r="T21" s="1"/>
      <c r="U21" s="1">
        <f t="shared" si="6"/>
        <v>12.962962962962962</v>
      </c>
      <c r="V21" s="1">
        <f t="shared" si="7"/>
        <v>11.111111111111111</v>
      </c>
      <c r="W21" s="1">
        <v>5.944600000000003</v>
      </c>
      <c r="X21" s="1">
        <v>6.7446000000000002</v>
      </c>
      <c r="Y21" s="1">
        <v>5.8</v>
      </c>
      <c r="Z21" s="1">
        <v>5.4</v>
      </c>
      <c r="AA21" s="1">
        <v>5.8</v>
      </c>
      <c r="AB21" s="1">
        <v>4.8</v>
      </c>
      <c r="AC21" s="1"/>
      <c r="AD21" s="1">
        <f t="shared" si="3"/>
        <v>3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56</v>
      </c>
      <c r="B22" s="18" t="s">
        <v>42</v>
      </c>
      <c r="C22" s="18"/>
      <c r="D22" s="18">
        <v>642</v>
      </c>
      <c r="E22" s="18">
        <v>642</v>
      </c>
      <c r="F22" s="18"/>
      <c r="G22" s="19">
        <v>0</v>
      </c>
      <c r="H22" s="18" t="e">
        <v>#N/A</v>
      </c>
      <c r="I22" s="18" t="s">
        <v>34</v>
      </c>
      <c r="J22" s="18">
        <v>642</v>
      </c>
      <c r="K22" s="18">
        <f t="shared" si="2"/>
        <v>0</v>
      </c>
      <c r="L22" s="18">
        <f t="shared" si="4"/>
        <v>0</v>
      </c>
      <c r="M22" s="18">
        <v>642</v>
      </c>
      <c r="N22" s="20"/>
      <c r="O22" s="18"/>
      <c r="P22" s="18"/>
      <c r="Q22" s="18">
        <f t="shared" si="5"/>
        <v>0</v>
      </c>
      <c r="R22" s="21"/>
      <c r="S22" s="21"/>
      <c r="T22" s="18"/>
      <c r="U22" s="18" t="e">
        <f t="shared" si="6"/>
        <v>#DIV/0!</v>
      </c>
      <c r="V22" s="18" t="e">
        <f t="shared" si="7"/>
        <v>#DIV/0!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 t="s">
        <v>52</v>
      </c>
      <c r="AD22" s="18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57</v>
      </c>
      <c r="B23" s="14" t="s">
        <v>42</v>
      </c>
      <c r="C23" s="14"/>
      <c r="D23" s="14"/>
      <c r="E23" s="14"/>
      <c r="F23" s="14"/>
      <c r="G23" s="15">
        <v>0</v>
      </c>
      <c r="H23" s="14" t="e">
        <v>#N/A</v>
      </c>
      <c r="I23" s="14" t="s">
        <v>43</v>
      </c>
      <c r="J23" s="14"/>
      <c r="K23" s="14">
        <f t="shared" si="2"/>
        <v>0</v>
      </c>
      <c r="L23" s="14">
        <f t="shared" si="4"/>
        <v>0</v>
      </c>
      <c r="M23" s="14"/>
      <c r="N23" s="16"/>
      <c r="O23" s="14"/>
      <c r="P23" s="14"/>
      <c r="Q23" s="14">
        <f t="shared" si="5"/>
        <v>0</v>
      </c>
      <c r="R23" s="17"/>
      <c r="S23" s="17"/>
      <c r="T23" s="14"/>
      <c r="U23" s="14" t="e">
        <f t="shared" si="6"/>
        <v>#DIV/0!</v>
      </c>
      <c r="V23" s="14" t="e">
        <f t="shared" si="7"/>
        <v>#DIV/0!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 t="s">
        <v>58</v>
      </c>
      <c r="AD23" s="14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42</v>
      </c>
      <c r="C24" s="1">
        <v>223</v>
      </c>
      <c r="D24" s="1">
        <v>90</v>
      </c>
      <c r="E24" s="1">
        <v>105</v>
      </c>
      <c r="F24" s="1">
        <v>181</v>
      </c>
      <c r="G24" s="7">
        <v>0.17</v>
      </c>
      <c r="H24" s="1">
        <v>180</v>
      </c>
      <c r="I24" s="1" t="s">
        <v>34</v>
      </c>
      <c r="J24" s="1">
        <v>105</v>
      </c>
      <c r="K24" s="1">
        <f t="shared" si="2"/>
        <v>0</v>
      </c>
      <c r="L24" s="1">
        <f t="shared" si="4"/>
        <v>105</v>
      </c>
      <c r="M24" s="1"/>
      <c r="N24" s="10">
        <v>0</v>
      </c>
      <c r="O24" s="1">
        <v>30</v>
      </c>
      <c r="P24" s="1"/>
      <c r="Q24" s="1">
        <f t="shared" si="5"/>
        <v>21</v>
      </c>
      <c r="R24" s="5">
        <f>12*Q24-P24-O24-N24-F24</f>
        <v>41</v>
      </c>
      <c r="S24" s="5"/>
      <c r="T24" s="1"/>
      <c r="U24" s="1">
        <f t="shared" si="6"/>
        <v>12</v>
      </c>
      <c r="V24" s="1">
        <f t="shared" si="7"/>
        <v>10.047619047619047</v>
      </c>
      <c r="W24" s="1">
        <v>21.2</v>
      </c>
      <c r="X24" s="1">
        <v>23.2</v>
      </c>
      <c r="Y24" s="1">
        <v>24.6</v>
      </c>
      <c r="Z24" s="1">
        <v>31</v>
      </c>
      <c r="AA24" s="1">
        <v>27.4</v>
      </c>
      <c r="AB24" s="1">
        <v>19.8</v>
      </c>
      <c r="AC24" s="1"/>
      <c r="AD24" s="1">
        <f t="shared" si="3"/>
        <v>6.9700000000000006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60</v>
      </c>
      <c r="B25" s="14" t="s">
        <v>42</v>
      </c>
      <c r="C25" s="14"/>
      <c r="D25" s="14">
        <v>474</v>
      </c>
      <c r="E25" s="14">
        <v>474</v>
      </c>
      <c r="F25" s="14"/>
      <c r="G25" s="15">
        <v>0</v>
      </c>
      <c r="H25" s="14" t="e">
        <v>#N/A</v>
      </c>
      <c r="I25" s="14" t="s">
        <v>43</v>
      </c>
      <c r="J25" s="14">
        <v>474</v>
      </c>
      <c r="K25" s="14">
        <f t="shared" si="2"/>
        <v>0</v>
      </c>
      <c r="L25" s="14">
        <f t="shared" si="4"/>
        <v>0</v>
      </c>
      <c r="M25" s="14">
        <v>474</v>
      </c>
      <c r="N25" s="16"/>
      <c r="O25" s="14"/>
      <c r="P25" s="14"/>
      <c r="Q25" s="14">
        <f t="shared" si="5"/>
        <v>0</v>
      </c>
      <c r="R25" s="17"/>
      <c r="S25" s="17"/>
      <c r="T25" s="14"/>
      <c r="U25" s="14" t="e">
        <f t="shared" si="6"/>
        <v>#DIV/0!</v>
      </c>
      <c r="V25" s="14" t="e">
        <f t="shared" si="7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/>
      <c r="AD25" s="14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61</v>
      </c>
      <c r="B26" s="14" t="s">
        <v>42</v>
      </c>
      <c r="C26" s="14"/>
      <c r="D26" s="14">
        <v>348</v>
      </c>
      <c r="E26" s="14">
        <v>348</v>
      </c>
      <c r="F26" s="14"/>
      <c r="G26" s="15">
        <v>0</v>
      </c>
      <c r="H26" s="14" t="e">
        <v>#N/A</v>
      </c>
      <c r="I26" s="14" t="s">
        <v>43</v>
      </c>
      <c r="J26" s="14">
        <v>348</v>
      </c>
      <c r="K26" s="14">
        <f t="shared" si="2"/>
        <v>0</v>
      </c>
      <c r="L26" s="14">
        <f t="shared" si="4"/>
        <v>0</v>
      </c>
      <c r="M26" s="14">
        <v>348</v>
      </c>
      <c r="N26" s="16"/>
      <c r="O26" s="14"/>
      <c r="P26" s="14"/>
      <c r="Q26" s="14">
        <f t="shared" si="5"/>
        <v>0</v>
      </c>
      <c r="R26" s="17"/>
      <c r="S26" s="17"/>
      <c r="T26" s="14"/>
      <c r="U26" s="14" t="e">
        <f t="shared" si="6"/>
        <v>#DIV/0!</v>
      </c>
      <c r="V26" s="14" t="e">
        <f t="shared" si="7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/>
      <c r="AD26" s="14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62</v>
      </c>
      <c r="B27" s="14" t="s">
        <v>42</v>
      </c>
      <c r="C27" s="14"/>
      <c r="D27" s="14">
        <v>462</v>
      </c>
      <c r="E27" s="14">
        <v>462</v>
      </c>
      <c r="F27" s="14"/>
      <c r="G27" s="15">
        <v>0</v>
      </c>
      <c r="H27" s="14" t="e">
        <v>#N/A</v>
      </c>
      <c r="I27" s="14" t="s">
        <v>43</v>
      </c>
      <c r="J27" s="14">
        <v>462</v>
      </c>
      <c r="K27" s="14">
        <f t="shared" si="2"/>
        <v>0</v>
      </c>
      <c r="L27" s="14">
        <f t="shared" si="4"/>
        <v>0</v>
      </c>
      <c r="M27" s="14">
        <v>462</v>
      </c>
      <c r="N27" s="16"/>
      <c r="O27" s="14"/>
      <c r="P27" s="14"/>
      <c r="Q27" s="14">
        <f t="shared" si="5"/>
        <v>0</v>
      </c>
      <c r="R27" s="17"/>
      <c r="S27" s="17"/>
      <c r="T27" s="14"/>
      <c r="U27" s="14" t="e">
        <f t="shared" si="6"/>
        <v>#DIV/0!</v>
      </c>
      <c r="V27" s="14" t="e">
        <f t="shared" si="7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/>
      <c r="AD27" s="14">
        <f t="shared" si="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63</v>
      </c>
      <c r="B28" s="14" t="s">
        <v>42</v>
      </c>
      <c r="C28" s="14"/>
      <c r="D28" s="14">
        <v>368</v>
      </c>
      <c r="E28" s="14">
        <v>368</v>
      </c>
      <c r="F28" s="14"/>
      <c r="G28" s="15">
        <v>0</v>
      </c>
      <c r="H28" s="14" t="e">
        <v>#N/A</v>
      </c>
      <c r="I28" s="14" t="s">
        <v>43</v>
      </c>
      <c r="J28" s="14">
        <v>368</v>
      </c>
      <c r="K28" s="14">
        <f t="shared" si="2"/>
        <v>0</v>
      </c>
      <c r="L28" s="14">
        <f t="shared" si="4"/>
        <v>0</v>
      </c>
      <c r="M28" s="14">
        <v>368</v>
      </c>
      <c r="N28" s="16"/>
      <c r="O28" s="14"/>
      <c r="P28" s="14"/>
      <c r="Q28" s="14">
        <f t="shared" si="5"/>
        <v>0</v>
      </c>
      <c r="R28" s="17"/>
      <c r="S28" s="17"/>
      <c r="T28" s="14"/>
      <c r="U28" s="14" t="e">
        <f t="shared" si="6"/>
        <v>#DIV/0!</v>
      </c>
      <c r="V28" s="14" t="e">
        <f t="shared" si="7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/>
      <c r="AD28" s="14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64</v>
      </c>
      <c r="B29" s="14" t="s">
        <v>42</v>
      </c>
      <c r="C29" s="14"/>
      <c r="D29" s="14">
        <v>264</v>
      </c>
      <c r="E29" s="14">
        <v>263</v>
      </c>
      <c r="F29" s="14"/>
      <c r="G29" s="15">
        <v>0</v>
      </c>
      <c r="H29" s="14" t="e">
        <v>#N/A</v>
      </c>
      <c r="I29" s="14" t="s">
        <v>43</v>
      </c>
      <c r="J29" s="14">
        <v>264</v>
      </c>
      <c r="K29" s="14">
        <f t="shared" si="2"/>
        <v>-1</v>
      </c>
      <c r="L29" s="14">
        <f t="shared" si="4"/>
        <v>-1</v>
      </c>
      <c r="M29" s="14">
        <v>264</v>
      </c>
      <c r="N29" s="16"/>
      <c r="O29" s="14"/>
      <c r="P29" s="14"/>
      <c r="Q29" s="14">
        <f t="shared" si="5"/>
        <v>-0.2</v>
      </c>
      <c r="R29" s="17"/>
      <c r="S29" s="17"/>
      <c r="T29" s="14"/>
      <c r="U29" s="14">
        <f t="shared" si="6"/>
        <v>0</v>
      </c>
      <c r="V29" s="14">
        <f t="shared" si="7"/>
        <v>0</v>
      </c>
      <c r="W29" s="14">
        <v>-0.4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/>
      <c r="AD29" s="14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8" t="s">
        <v>65</v>
      </c>
      <c r="B30" s="18" t="s">
        <v>42</v>
      </c>
      <c r="C30" s="18"/>
      <c r="D30" s="18">
        <v>180</v>
      </c>
      <c r="E30" s="18">
        <v>180</v>
      </c>
      <c r="F30" s="18"/>
      <c r="G30" s="19">
        <v>0</v>
      </c>
      <c r="H30" s="18" t="e">
        <v>#N/A</v>
      </c>
      <c r="I30" s="18" t="s">
        <v>34</v>
      </c>
      <c r="J30" s="18">
        <v>180</v>
      </c>
      <c r="K30" s="18">
        <f t="shared" si="2"/>
        <v>0</v>
      </c>
      <c r="L30" s="18">
        <f t="shared" si="4"/>
        <v>0</v>
      </c>
      <c r="M30" s="18">
        <v>180</v>
      </c>
      <c r="N30" s="20"/>
      <c r="O30" s="18"/>
      <c r="P30" s="18"/>
      <c r="Q30" s="18">
        <f t="shared" si="5"/>
        <v>0</v>
      </c>
      <c r="R30" s="21"/>
      <c r="S30" s="21"/>
      <c r="T30" s="18"/>
      <c r="U30" s="18" t="e">
        <f t="shared" si="6"/>
        <v>#DIV/0!</v>
      </c>
      <c r="V30" s="18" t="e">
        <f t="shared" si="7"/>
        <v>#DIV/0!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0.2</v>
      </c>
      <c r="AC30" s="18" t="s">
        <v>52</v>
      </c>
      <c r="AD30" s="18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66</v>
      </c>
      <c r="B31" s="18" t="s">
        <v>42</v>
      </c>
      <c r="C31" s="18"/>
      <c r="D31" s="18">
        <v>354</v>
      </c>
      <c r="E31" s="18">
        <v>354</v>
      </c>
      <c r="F31" s="18"/>
      <c r="G31" s="19">
        <v>0</v>
      </c>
      <c r="H31" s="18" t="e">
        <v>#N/A</v>
      </c>
      <c r="I31" s="18" t="s">
        <v>34</v>
      </c>
      <c r="J31" s="18">
        <v>354</v>
      </c>
      <c r="K31" s="18">
        <f t="shared" si="2"/>
        <v>0</v>
      </c>
      <c r="L31" s="18">
        <f t="shared" si="4"/>
        <v>0</v>
      </c>
      <c r="M31" s="18">
        <v>354</v>
      </c>
      <c r="N31" s="20"/>
      <c r="O31" s="18"/>
      <c r="P31" s="18"/>
      <c r="Q31" s="18">
        <f t="shared" si="5"/>
        <v>0</v>
      </c>
      <c r="R31" s="21"/>
      <c r="S31" s="21"/>
      <c r="T31" s="18"/>
      <c r="U31" s="18" t="e">
        <f t="shared" si="6"/>
        <v>#DIV/0!</v>
      </c>
      <c r="V31" s="18" t="e">
        <f t="shared" si="7"/>
        <v>#DIV/0!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0.2</v>
      </c>
      <c r="AC31" s="18" t="s">
        <v>52</v>
      </c>
      <c r="AD31" s="18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33</v>
      </c>
      <c r="C32" s="1">
        <v>4069.2719999999999</v>
      </c>
      <c r="D32" s="1">
        <v>534.21600000000001</v>
      </c>
      <c r="E32" s="1">
        <v>1977.48</v>
      </c>
      <c r="F32" s="1">
        <v>2242.5219999999999</v>
      </c>
      <c r="G32" s="7">
        <v>1</v>
      </c>
      <c r="H32" s="1">
        <v>55</v>
      </c>
      <c r="I32" s="1" t="s">
        <v>34</v>
      </c>
      <c r="J32" s="1">
        <v>1861.162</v>
      </c>
      <c r="K32" s="1">
        <f t="shared" si="2"/>
        <v>116.31799999999998</v>
      </c>
      <c r="L32" s="1">
        <f t="shared" si="4"/>
        <v>1977.48</v>
      </c>
      <c r="M32" s="1"/>
      <c r="N32" s="10">
        <v>450</v>
      </c>
      <c r="O32" s="1">
        <v>250</v>
      </c>
      <c r="P32" s="1">
        <v>300</v>
      </c>
      <c r="Q32" s="1">
        <f t="shared" si="5"/>
        <v>395.49599999999998</v>
      </c>
      <c r="R32" s="5">
        <f>11.5*Q32-P32-O32-N32-F32</f>
        <v>1305.6819999999998</v>
      </c>
      <c r="S32" s="5"/>
      <c r="T32" s="1"/>
      <c r="U32" s="1">
        <f t="shared" si="6"/>
        <v>11.5</v>
      </c>
      <c r="V32" s="1">
        <f t="shared" si="7"/>
        <v>8.1986214778404847</v>
      </c>
      <c r="W32" s="1">
        <v>380.93299999999999</v>
      </c>
      <c r="X32" s="1">
        <v>385.9504</v>
      </c>
      <c r="Y32" s="1">
        <v>413.53820000000002</v>
      </c>
      <c r="Z32" s="1">
        <v>462.36360000000002</v>
      </c>
      <c r="AA32" s="1">
        <v>449.75</v>
      </c>
      <c r="AB32" s="1">
        <v>372.02519999999998</v>
      </c>
      <c r="AC32" s="1"/>
      <c r="AD32" s="1">
        <f t="shared" si="3"/>
        <v>1305.6819999999998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33</v>
      </c>
      <c r="C33" s="1">
        <v>4645.9390000000003</v>
      </c>
      <c r="D33" s="1">
        <v>2520.2440000000001</v>
      </c>
      <c r="E33" s="1">
        <v>3451.056</v>
      </c>
      <c r="F33" s="1">
        <v>2978.962</v>
      </c>
      <c r="G33" s="7">
        <v>1</v>
      </c>
      <c r="H33" s="1">
        <v>50</v>
      </c>
      <c r="I33" s="1" t="s">
        <v>34</v>
      </c>
      <c r="J33" s="1">
        <v>3451.1880000000001</v>
      </c>
      <c r="K33" s="1">
        <f t="shared" si="2"/>
        <v>-0.13200000000006185</v>
      </c>
      <c r="L33" s="1">
        <f t="shared" si="4"/>
        <v>3451.056</v>
      </c>
      <c r="M33" s="1"/>
      <c r="N33" s="10">
        <v>1964.1501999999989</v>
      </c>
      <c r="O33" s="1">
        <v>1524.6196000000009</v>
      </c>
      <c r="P33" s="1">
        <v>1400</v>
      </c>
      <c r="Q33" s="1">
        <f t="shared" si="5"/>
        <v>690.21119999999996</v>
      </c>
      <c r="R33" s="5">
        <f>11.5*Q33-P33-O33-N33-F33</f>
        <v>69.696999999999662</v>
      </c>
      <c r="S33" s="5"/>
      <c r="T33" s="1"/>
      <c r="U33" s="1">
        <f t="shared" si="6"/>
        <v>11.5</v>
      </c>
      <c r="V33" s="1">
        <f t="shared" si="7"/>
        <v>11.399020763499635</v>
      </c>
      <c r="W33" s="1">
        <v>748.51880000000006</v>
      </c>
      <c r="X33" s="1">
        <v>655.62360000000001</v>
      </c>
      <c r="Y33" s="1">
        <v>600.91719999999998</v>
      </c>
      <c r="Z33" s="1">
        <v>594.7876</v>
      </c>
      <c r="AA33" s="1">
        <v>726.0172</v>
      </c>
      <c r="AB33" s="1">
        <v>698.22700000000009</v>
      </c>
      <c r="AC33" s="1"/>
      <c r="AD33" s="1">
        <f t="shared" si="3"/>
        <v>69.696999999999662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69</v>
      </c>
      <c r="B34" s="14" t="s">
        <v>33</v>
      </c>
      <c r="C34" s="14">
        <v>285.96899999999999</v>
      </c>
      <c r="D34" s="14">
        <v>73.394000000000005</v>
      </c>
      <c r="E34" s="14">
        <v>62.749000000000002</v>
      </c>
      <c r="F34" s="14">
        <v>289.589</v>
      </c>
      <c r="G34" s="15">
        <v>0</v>
      </c>
      <c r="H34" s="14">
        <v>55</v>
      </c>
      <c r="I34" s="14" t="s">
        <v>43</v>
      </c>
      <c r="J34" s="14">
        <v>57.085999999999999</v>
      </c>
      <c r="K34" s="14">
        <f t="shared" si="2"/>
        <v>5.6630000000000038</v>
      </c>
      <c r="L34" s="14">
        <f t="shared" si="4"/>
        <v>62.749000000000002</v>
      </c>
      <c r="M34" s="14"/>
      <c r="N34" s="16">
        <v>0</v>
      </c>
      <c r="O34" s="14"/>
      <c r="P34" s="14"/>
      <c r="Q34" s="14">
        <f t="shared" si="5"/>
        <v>12.549800000000001</v>
      </c>
      <c r="R34" s="17"/>
      <c r="S34" s="17"/>
      <c r="T34" s="14"/>
      <c r="U34" s="14">
        <f t="shared" si="6"/>
        <v>23.075188449218313</v>
      </c>
      <c r="V34" s="14">
        <f t="shared" si="7"/>
        <v>23.075188449218313</v>
      </c>
      <c r="W34" s="14">
        <v>11.4788</v>
      </c>
      <c r="X34" s="14">
        <v>8.7878000000000007</v>
      </c>
      <c r="Y34" s="14">
        <v>8.4407999999999994</v>
      </c>
      <c r="Z34" s="14">
        <v>8.0846</v>
      </c>
      <c r="AA34" s="14">
        <v>6.8638000000000003</v>
      </c>
      <c r="AB34" s="14">
        <v>9.3244000000000007</v>
      </c>
      <c r="AC34" s="25" t="s">
        <v>70</v>
      </c>
      <c r="AD34" s="14">
        <f t="shared" si="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5208.3469999999998</v>
      </c>
      <c r="D35" s="1">
        <v>1449.9770000000001</v>
      </c>
      <c r="E35" s="1">
        <v>3146.431</v>
      </c>
      <c r="F35" s="1">
        <v>2996.116</v>
      </c>
      <c r="G35" s="7">
        <v>1</v>
      </c>
      <c r="H35" s="1">
        <v>55</v>
      </c>
      <c r="I35" s="1" t="s">
        <v>34</v>
      </c>
      <c r="J35" s="1">
        <v>2973.1759999999999</v>
      </c>
      <c r="K35" s="1">
        <f t="shared" si="2"/>
        <v>173.25500000000011</v>
      </c>
      <c r="L35" s="1">
        <f t="shared" si="4"/>
        <v>3146.431</v>
      </c>
      <c r="M35" s="1"/>
      <c r="N35" s="10">
        <v>450</v>
      </c>
      <c r="O35" s="1">
        <v>700</v>
      </c>
      <c r="P35" s="1">
        <v>800</v>
      </c>
      <c r="Q35" s="1">
        <f t="shared" si="5"/>
        <v>629.28620000000001</v>
      </c>
      <c r="R35" s="5">
        <f>11.5*Q35-P35-O35-N35-F35</f>
        <v>2290.6752999999999</v>
      </c>
      <c r="S35" s="5"/>
      <c r="T35" s="1"/>
      <c r="U35" s="1">
        <f t="shared" si="6"/>
        <v>11.5</v>
      </c>
      <c r="V35" s="1">
        <f t="shared" si="7"/>
        <v>7.8598831501469437</v>
      </c>
      <c r="W35" s="1">
        <v>593.61840000000007</v>
      </c>
      <c r="X35" s="1">
        <v>549.94539999999995</v>
      </c>
      <c r="Y35" s="1">
        <v>570.37160000000006</v>
      </c>
      <c r="Z35" s="1">
        <v>617.30439999999999</v>
      </c>
      <c r="AA35" s="1">
        <v>597.86</v>
      </c>
      <c r="AB35" s="1">
        <v>490.19420000000002</v>
      </c>
      <c r="AC35" s="1"/>
      <c r="AD35" s="1">
        <f t="shared" si="3"/>
        <v>2290.6752999999999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72</v>
      </c>
      <c r="B36" s="18" t="s">
        <v>33</v>
      </c>
      <c r="C36" s="18"/>
      <c r="D36" s="18"/>
      <c r="E36" s="18"/>
      <c r="F36" s="18"/>
      <c r="G36" s="19">
        <v>0</v>
      </c>
      <c r="H36" s="18">
        <v>60</v>
      </c>
      <c r="I36" s="18" t="s">
        <v>34</v>
      </c>
      <c r="J36" s="18"/>
      <c r="K36" s="18">
        <f t="shared" si="2"/>
        <v>0</v>
      </c>
      <c r="L36" s="18">
        <f t="shared" si="4"/>
        <v>0</v>
      </c>
      <c r="M36" s="18"/>
      <c r="N36" s="20"/>
      <c r="O36" s="18"/>
      <c r="P36" s="18"/>
      <c r="Q36" s="18">
        <f t="shared" si="5"/>
        <v>0</v>
      </c>
      <c r="R36" s="21"/>
      <c r="S36" s="21"/>
      <c r="T36" s="18"/>
      <c r="U36" s="18" t="e">
        <f t="shared" si="6"/>
        <v>#DIV/0!</v>
      </c>
      <c r="V36" s="18" t="e">
        <f t="shared" si="7"/>
        <v>#DIV/0!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 t="s">
        <v>73</v>
      </c>
      <c r="AD36" s="18">
        <f t="shared" si="3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33</v>
      </c>
      <c r="C37" s="1">
        <v>7990.1450000000004</v>
      </c>
      <c r="D37" s="1">
        <v>2522.9409999999998</v>
      </c>
      <c r="E37" s="1">
        <v>5314.0680000000002</v>
      </c>
      <c r="F37" s="1">
        <v>4504.9669999999996</v>
      </c>
      <c r="G37" s="7">
        <v>1</v>
      </c>
      <c r="H37" s="1">
        <v>60</v>
      </c>
      <c r="I37" s="1" t="s">
        <v>34</v>
      </c>
      <c r="J37" s="1">
        <v>5255.57</v>
      </c>
      <c r="K37" s="1">
        <f t="shared" si="2"/>
        <v>58.498000000000502</v>
      </c>
      <c r="L37" s="1">
        <f t="shared" si="4"/>
        <v>5314.0680000000002</v>
      </c>
      <c r="M37" s="1"/>
      <c r="N37" s="10">
        <v>2145.7851999999998</v>
      </c>
      <c r="O37" s="1">
        <v>1342.9594</v>
      </c>
      <c r="P37" s="1">
        <v>1300</v>
      </c>
      <c r="Q37" s="1">
        <f t="shared" si="5"/>
        <v>1062.8136</v>
      </c>
      <c r="R37" s="5">
        <f>11.5*Q37-P37-O37-N37-F37</f>
        <v>2928.6447999999991</v>
      </c>
      <c r="S37" s="5"/>
      <c r="T37" s="1"/>
      <c r="U37" s="1">
        <f t="shared" si="6"/>
        <v>11.499999999999998</v>
      </c>
      <c r="V37" s="1">
        <f t="shared" si="7"/>
        <v>8.7444417346560108</v>
      </c>
      <c r="W37" s="1">
        <v>956.01659999999993</v>
      </c>
      <c r="X37" s="1">
        <v>945.92060000000004</v>
      </c>
      <c r="Y37" s="1">
        <v>921.44820000000004</v>
      </c>
      <c r="Z37" s="1">
        <v>994.14400000000001</v>
      </c>
      <c r="AA37" s="1">
        <v>976.42199999999991</v>
      </c>
      <c r="AB37" s="1">
        <v>772.53520000000003</v>
      </c>
      <c r="AC37" s="1"/>
      <c r="AD37" s="1">
        <f t="shared" si="3"/>
        <v>2928.6447999999991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75</v>
      </c>
      <c r="B38" s="18" t="s">
        <v>33</v>
      </c>
      <c r="C38" s="18">
        <v>179.23400000000001</v>
      </c>
      <c r="D38" s="18">
        <v>0.92800000000000005</v>
      </c>
      <c r="E38" s="18">
        <v>132.28800000000001</v>
      </c>
      <c r="F38" s="18"/>
      <c r="G38" s="19">
        <v>0</v>
      </c>
      <c r="H38" s="18">
        <v>50</v>
      </c>
      <c r="I38" s="18" t="s">
        <v>34</v>
      </c>
      <c r="J38" s="18">
        <v>152.4</v>
      </c>
      <c r="K38" s="18">
        <f t="shared" ref="K38:K69" si="10">E38-J38</f>
        <v>-20.111999999999995</v>
      </c>
      <c r="L38" s="18">
        <f t="shared" si="4"/>
        <v>132.28800000000001</v>
      </c>
      <c r="M38" s="18"/>
      <c r="N38" s="20"/>
      <c r="O38" s="18"/>
      <c r="P38" s="18"/>
      <c r="Q38" s="18">
        <f t="shared" si="5"/>
        <v>26.457600000000003</v>
      </c>
      <c r="R38" s="21"/>
      <c r="S38" s="21"/>
      <c r="T38" s="18"/>
      <c r="U38" s="18">
        <f t="shared" si="6"/>
        <v>0</v>
      </c>
      <c r="V38" s="18">
        <f t="shared" si="7"/>
        <v>0</v>
      </c>
      <c r="W38" s="18">
        <v>35.245800000000003</v>
      </c>
      <c r="X38" s="18">
        <v>32.031599999999997</v>
      </c>
      <c r="Y38" s="18">
        <v>33.466000000000001</v>
      </c>
      <c r="Z38" s="18">
        <v>37.22</v>
      </c>
      <c r="AA38" s="18">
        <v>36.882800000000003</v>
      </c>
      <c r="AB38" s="18">
        <v>34.3628</v>
      </c>
      <c r="AC38" s="18" t="s">
        <v>52</v>
      </c>
      <c r="AD38" s="18">
        <f t="shared" ref="AD38:AD69" si="11">R38*G38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33</v>
      </c>
      <c r="C39" s="1">
        <v>4361.5349999999999</v>
      </c>
      <c r="D39" s="1">
        <v>983.86099999999999</v>
      </c>
      <c r="E39" s="1">
        <v>2439.3760000000002</v>
      </c>
      <c r="F39" s="1">
        <v>2452.123</v>
      </c>
      <c r="G39" s="7">
        <v>1</v>
      </c>
      <c r="H39" s="1">
        <v>55</v>
      </c>
      <c r="I39" s="1" t="s">
        <v>34</v>
      </c>
      <c r="J39" s="1">
        <v>2300.2959999999998</v>
      </c>
      <c r="K39" s="1">
        <f t="shared" si="10"/>
        <v>139.08000000000038</v>
      </c>
      <c r="L39" s="1">
        <f t="shared" si="4"/>
        <v>2439.3760000000002</v>
      </c>
      <c r="M39" s="1"/>
      <c r="N39" s="10">
        <v>450</v>
      </c>
      <c r="O39" s="1">
        <v>600</v>
      </c>
      <c r="P39" s="1">
        <v>500</v>
      </c>
      <c r="Q39" s="1">
        <f t="shared" si="5"/>
        <v>487.87520000000006</v>
      </c>
      <c r="R39" s="5">
        <f t="shared" ref="R39:R41" si="12">11.5*Q39-P39-O39-N39-F39</f>
        <v>1608.441800000001</v>
      </c>
      <c r="S39" s="5"/>
      <c r="T39" s="1"/>
      <c r="U39" s="1">
        <f t="shared" si="6"/>
        <v>11.5</v>
      </c>
      <c r="V39" s="1">
        <f t="shared" si="7"/>
        <v>8.2031695810731922</v>
      </c>
      <c r="W39" s="1">
        <v>466.88580000000002</v>
      </c>
      <c r="X39" s="1">
        <v>440.75400000000002</v>
      </c>
      <c r="Y39" s="1">
        <v>453.20780000000002</v>
      </c>
      <c r="Z39" s="1">
        <v>509.47160000000002</v>
      </c>
      <c r="AA39" s="1">
        <v>503.67559999999997</v>
      </c>
      <c r="AB39" s="1">
        <v>409.7278</v>
      </c>
      <c r="AC39" s="1"/>
      <c r="AD39" s="1">
        <f t="shared" si="11"/>
        <v>1608.441800000001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33</v>
      </c>
      <c r="C40" s="1">
        <v>6412.8469999999998</v>
      </c>
      <c r="D40" s="1">
        <v>864.57</v>
      </c>
      <c r="E40" s="1">
        <v>3553.8110000000001</v>
      </c>
      <c r="F40" s="1">
        <v>3184.29</v>
      </c>
      <c r="G40" s="7">
        <v>1</v>
      </c>
      <c r="H40" s="1">
        <v>60</v>
      </c>
      <c r="I40" s="1" t="s">
        <v>34</v>
      </c>
      <c r="J40" s="1">
        <v>3499.915</v>
      </c>
      <c r="K40" s="1">
        <f t="shared" si="10"/>
        <v>53.896000000000186</v>
      </c>
      <c r="L40" s="1">
        <f t="shared" si="4"/>
        <v>3553.8110000000001</v>
      </c>
      <c r="M40" s="1"/>
      <c r="N40" s="10">
        <v>750</v>
      </c>
      <c r="O40" s="1">
        <v>1676.2801999999999</v>
      </c>
      <c r="P40" s="1">
        <v>2000</v>
      </c>
      <c r="Q40" s="1">
        <f t="shared" si="5"/>
        <v>710.76220000000001</v>
      </c>
      <c r="R40" s="5">
        <f t="shared" si="12"/>
        <v>563.19509999999991</v>
      </c>
      <c r="S40" s="5"/>
      <c r="T40" s="1"/>
      <c r="U40" s="1">
        <f t="shared" si="6"/>
        <v>11.5</v>
      </c>
      <c r="V40" s="1">
        <f t="shared" si="7"/>
        <v>10.707618103495093</v>
      </c>
      <c r="W40" s="1">
        <v>732.68119999999999</v>
      </c>
      <c r="X40" s="1">
        <v>626.00600000000009</v>
      </c>
      <c r="Y40" s="1">
        <v>613.11680000000001</v>
      </c>
      <c r="Z40" s="1">
        <v>741.70979999999997</v>
      </c>
      <c r="AA40" s="1">
        <v>701.11260000000004</v>
      </c>
      <c r="AB40" s="1">
        <v>529.31580000000008</v>
      </c>
      <c r="AC40" s="1"/>
      <c r="AD40" s="1">
        <f t="shared" si="11"/>
        <v>563.19509999999991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2251.2049999999999</v>
      </c>
      <c r="D41" s="1">
        <v>92.09</v>
      </c>
      <c r="E41" s="1">
        <v>1777.636</v>
      </c>
      <c r="F41" s="1">
        <v>244.292</v>
      </c>
      <c r="G41" s="7">
        <v>1</v>
      </c>
      <c r="H41" s="1">
        <v>60</v>
      </c>
      <c r="I41" s="1" t="s">
        <v>34</v>
      </c>
      <c r="J41" s="1">
        <v>1736.87</v>
      </c>
      <c r="K41" s="1">
        <f t="shared" si="10"/>
        <v>40.766000000000076</v>
      </c>
      <c r="L41" s="1">
        <f t="shared" si="4"/>
        <v>1777.636</v>
      </c>
      <c r="M41" s="1"/>
      <c r="N41" s="10">
        <v>1000</v>
      </c>
      <c r="O41" s="1">
        <v>450</v>
      </c>
      <c r="P41" s="1">
        <v>300</v>
      </c>
      <c r="Q41" s="1">
        <f t="shared" si="5"/>
        <v>355.52719999999999</v>
      </c>
      <c r="R41" s="5">
        <f t="shared" si="12"/>
        <v>2094.2707999999998</v>
      </c>
      <c r="S41" s="5"/>
      <c r="T41" s="1"/>
      <c r="U41" s="1">
        <f t="shared" si="6"/>
        <v>11.5</v>
      </c>
      <c r="V41" s="1">
        <f t="shared" si="7"/>
        <v>5.6093935991395316</v>
      </c>
      <c r="W41" s="1">
        <v>300.80419999999998</v>
      </c>
      <c r="X41" s="1">
        <v>258.14</v>
      </c>
      <c r="Y41" s="1">
        <v>312.51900000000001</v>
      </c>
      <c r="Z41" s="1">
        <v>271.572</v>
      </c>
      <c r="AA41" s="1">
        <v>235.76519999999999</v>
      </c>
      <c r="AB41" s="1">
        <v>369.3612</v>
      </c>
      <c r="AC41" s="1"/>
      <c r="AD41" s="1">
        <f t="shared" si="11"/>
        <v>2094.2707999999998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690.11500000000001</v>
      </c>
      <c r="D42" s="1">
        <v>133.54</v>
      </c>
      <c r="E42" s="1">
        <v>386.20400000000001</v>
      </c>
      <c r="F42" s="1">
        <v>325.82100000000003</v>
      </c>
      <c r="G42" s="7">
        <v>1</v>
      </c>
      <c r="H42" s="1">
        <v>60</v>
      </c>
      <c r="I42" s="1" t="s">
        <v>34</v>
      </c>
      <c r="J42" s="1">
        <v>362.81799999999998</v>
      </c>
      <c r="K42" s="1">
        <f t="shared" si="10"/>
        <v>23.386000000000024</v>
      </c>
      <c r="L42" s="1">
        <f t="shared" si="4"/>
        <v>386.20400000000001</v>
      </c>
      <c r="M42" s="1"/>
      <c r="N42" s="10">
        <v>283.6028</v>
      </c>
      <c r="O42" s="1">
        <v>139.18879999999999</v>
      </c>
      <c r="P42" s="1"/>
      <c r="Q42" s="1">
        <f t="shared" si="5"/>
        <v>77.240800000000007</v>
      </c>
      <c r="R42" s="5">
        <f t="shared" ref="R39:R43" si="13">12*Q42-P42-O42-N42-F42</f>
        <v>178.27700000000004</v>
      </c>
      <c r="S42" s="5"/>
      <c r="T42" s="1"/>
      <c r="U42" s="1">
        <f t="shared" si="6"/>
        <v>12</v>
      </c>
      <c r="V42" s="1">
        <f t="shared" si="7"/>
        <v>9.6919322430632509</v>
      </c>
      <c r="W42" s="1">
        <v>75.771600000000007</v>
      </c>
      <c r="X42" s="1">
        <v>83.9482</v>
      </c>
      <c r="Y42" s="1">
        <v>88.519800000000004</v>
      </c>
      <c r="Z42" s="1">
        <v>84.954999999999998</v>
      </c>
      <c r="AA42" s="1">
        <v>71.757199999999997</v>
      </c>
      <c r="AB42" s="1">
        <v>59.507399999999997</v>
      </c>
      <c r="AC42" s="1"/>
      <c r="AD42" s="1">
        <f t="shared" si="11"/>
        <v>178.27700000000004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33</v>
      </c>
      <c r="C43" s="1">
        <v>1971.4880000000001</v>
      </c>
      <c r="D43" s="1">
        <v>332.56099999999998</v>
      </c>
      <c r="E43" s="1">
        <v>1063.425</v>
      </c>
      <c r="F43" s="1">
        <v>996.27200000000005</v>
      </c>
      <c r="G43" s="7">
        <v>1</v>
      </c>
      <c r="H43" s="1">
        <v>60</v>
      </c>
      <c r="I43" s="1" t="s">
        <v>34</v>
      </c>
      <c r="J43" s="1">
        <v>1001.8</v>
      </c>
      <c r="K43" s="1">
        <f t="shared" si="10"/>
        <v>61.625</v>
      </c>
      <c r="L43" s="1">
        <f t="shared" si="4"/>
        <v>1063.425</v>
      </c>
      <c r="M43" s="1"/>
      <c r="N43" s="10">
        <v>142.29179999999971</v>
      </c>
      <c r="O43" s="1">
        <v>400</v>
      </c>
      <c r="P43" s="1">
        <v>400</v>
      </c>
      <c r="Q43" s="1">
        <f t="shared" si="5"/>
        <v>212.685</v>
      </c>
      <c r="R43" s="5">
        <f t="shared" si="13"/>
        <v>613.65620000000047</v>
      </c>
      <c r="S43" s="5"/>
      <c r="T43" s="1"/>
      <c r="U43" s="1">
        <f t="shared" si="6"/>
        <v>12.000000000000002</v>
      </c>
      <c r="V43" s="1">
        <f t="shared" si="7"/>
        <v>9.1147180102028802</v>
      </c>
      <c r="W43" s="1">
        <v>208.7988</v>
      </c>
      <c r="X43" s="1">
        <v>185.14160000000001</v>
      </c>
      <c r="Y43" s="1">
        <v>192.1618</v>
      </c>
      <c r="Z43" s="1">
        <v>222.23240000000001</v>
      </c>
      <c r="AA43" s="1">
        <v>213.0712</v>
      </c>
      <c r="AB43" s="1">
        <v>203.38579999999999</v>
      </c>
      <c r="AC43" s="1"/>
      <c r="AD43" s="1">
        <f t="shared" si="11"/>
        <v>613.65620000000047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81</v>
      </c>
      <c r="B44" s="14" t="s">
        <v>33</v>
      </c>
      <c r="C44" s="14">
        <v>12.747</v>
      </c>
      <c r="D44" s="14"/>
      <c r="E44" s="14">
        <v>6.3029999999999999</v>
      </c>
      <c r="F44" s="14">
        <v>0.746</v>
      </c>
      <c r="G44" s="15">
        <v>0</v>
      </c>
      <c r="H44" s="14">
        <v>180</v>
      </c>
      <c r="I44" s="14" t="s">
        <v>43</v>
      </c>
      <c r="J44" s="14">
        <v>5.28</v>
      </c>
      <c r="K44" s="14">
        <f t="shared" si="10"/>
        <v>1.0229999999999997</v>
      </c>
      <c r="L44" s="14">
        <f t="shared" si="4"/>
        <v>6.3029999999999999</v>
      </c>
      <c r="M44" s="14"/>
      <c r="N44" s="16"/>
      <c r="O44" s="14"/>
      <c r="P44" s="14"/>
      <c r="Q44" s="14">
        <f t="shared" si="5"/>
        <v>1.2605999999999999</v>
      </c>
      <c r="R44" s="17"/>
      <c r="S44" s="17"/>
      <c r="T44" s="14"/>
      <c r="U44" s="14">
        <f t="shared" si="6"/>
        <v>0.59178169125813107</v>
      </c>
      <c r="V44" s="14">
        <f t="shared" si="7"/>
        <v>0.59178169125813107</v>
      </c>
      <c r="W44" s="14">
        <v>1.2158</v>
      </c>
      <c r="X44" s="14">
        <v>1.7407999999999999</v>
      </c>
      <c r="Y44" s="14">
        <v>3.4994000000000001</v>
      </c>
      <c r="Z44" s="14">
        <v>4.7984</v>
      </c>
      <c r="AA44" s="14">
        <v>3.6974</v>
      </c>
      <c r="AB44" s="14">
        <v>3.46</v>
      </c>
      <c r="AC44" s="14"/>
      <c r="AD44" s="14">
        <f t="shared" si="11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33</v>
      </c>
      <c r="C45" s="1">
        <v>3671.9740000000002</v>
      </c>
      <c r="D45" s="1">
        <v>433.60899999999998</v>
      </c>
      <c r="E45" s="1">
        <v>1669.8520000000001</v>
      </c>
      <c r="F45" s="1">
        <v>2092.4160000000002</v>
      </c>
      <c r="G45" s="7">
        <v>1</v>
      </c>
      <c r="H45" s="1">
        <v>60</v>
      </c>
      <c r="I45" s="1" t="s">
        <v>34</v>
      </c>
      <c r="J45" s="1">
        <v>1575.25</v>
      </c>
      <c r="K45" s="1">
        <f t="shared" si="10"/>
        <v>94.602000000000089</v>
      </c>
      <c r="L45" s="1">
        <f t="shared" si="4"/>
        <v>1669.8520000000001</v>
      </c>
      <c r="M45" s="1"/>
      <c r="N45" s="10">
        <v>213.0169999999998</v>
      </c>
      <c r="O45" s="1">
        <v>400</v>
      </c>
      <c r="P45" s="1">
        <v>400</v>
      </c>
      <c r="Q45" s="1">
        <f t="shared" si="5"/>
        <v>333.97040000000004</v>
      </c>
      <c r="R45" s="5">
        <f t="shared" ref="R45:R46" si="14">12*Q45-P45-O45-N45-F45</f>
        <v>902.21180000000049</v>
      </c>
      <c r="S45" s="5"/>
      <c r="T45" s="1"/>
      <c r="U45" s="1">
        <f t="shared" si="6"/>
        <v>12</v>
      </c>
      <c r="V45" s="1">
        <f t="shared" si="7"/>
        <v>9.2985276539477741</v>
      </c>
      <c r="W45" s="1">
        <v>328.66860000000003</v>
      </c>
      <c r="X45" s="1">
        <v>331.95600000000002</v>
      </c>
      <c r="Y45" s="1">
        <v>353.18099999999998</v>
      </c>
      <c r="Z45" s="1">
        <v>416.92899999999997</v>
      </c>
      <c r="AA45" s="1">
        <v>398.6592</v>
      </c>
      <c r="AB45" s="1">
        <v>340.68119999999999</v>
      </c>
      <c r="AC45" s="1"/>
      <c r="AD45" s="1">
        <f t="shared" si="11"/>
        <v>902.21180000000049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33</v>
      </c>
      <c r="C46" s="1">
        <v>94.588999999999999</v>
      </c>
      <c r="D46" s="1">
        <v>26.091999999999999</v>
      </c>
      <c r="E46" s="1">
        <v>63.825000000000003</v>
      </c>
      <c r="F46" s="1">
        <v>41.402000000000001</v>
      </c>
      <c r="G46" s="7">
        <v>1</v>
      </c>
      <c r="H46" s="1">
        <v>35</v>
      </c>
      <c r="I46" s="1" t="s">
        <v>34</v>
      </c>
      <c r="J46" s="1">
        <v>69.096999999999994</v>
      </c>
      <c r="K46" s="1">
        <f t="shared" si="10"/>
        <v>-5.2719999999999914</v>
      </c>
      <c r="L46" s="1">
        <f t="shared" si="4"/>
        <v>63.825000000000003</v>
      </c>
      <c r="M46" s="1"/>
      <c r="N46" s="10">
        <v>0</v>
      </c>
      <c r="O46" s="1">
        <v>40.715000000000003</v>
      </c>
      <c r="P46" s="1"/>
      <c r="Q46" s="1">
        <f t="shared" si="5"/>
        <v>12.765000000000001</v>
      </c>
      <c r="R46" s="5">
        <f t="shared" si="14"/>
        <v>71.063000000000002</v>
      </c>
      <c r="S46" s="5"/>
      <c r="T46" s="1"/>
      <c r="U46" s="1">
        <f t="shared" si="6"/>
        <v>12</v>
      </c>
      <c r="V46" s="1">
        <f t="shared" si="7"/>
        <v>6.4329808068938501</v>
      </c>
      <c r="W46" s="1">
        <v>10.0054</v>
      </c>
      <c r="X46" s="1">
        <v>8.3445999999999998</v>
      </c>
      <c r="Y46" s="1">
        <v>10.543799999999999</v>
      </c>
      <c r="Z46" s="1">
        <v>15.2232</v>
      </c>
      <c r="AA46" s="1">
        <v>13.9976</v>
      </c>
      <c r="AB46" s="1">
        <v>12.196199999999999</v>
      </c>
      <c r="AC46" s="1"/>
      <c r="AD46" s="1">
        <f t="shared" si="11"/>
        <v>71.063000000000002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84</v>
      </c>
      <c r="B47" s="14" t="s">
        <v>33</v>
      </c>
      <c r="C47" s="14"/>
      <c r="D47" s="14"/>
      <c r="E47" s="14"/>
      <c r="F47" s="14"/>
      <c r="G47" s="15">
        <v>0</v>
      </c>
      <c r="H47" s="14" t="e">
        <v>#N/A</v>
      </c>
      <c r="I47" s="14" t="s">
        <v>43</v>
      </c>
      <c r="J47" s="14"/>
      <c r="K47" s="14">
        <f t="shared" si="10"/>
        <v>0</v>
      </c>
      <c r="L47" s="14">
        <f t="shared" si="4"/>
        <v>0</v>
      </c>
      <c r="M47" s="14"/>
      <c r="N47" s="16"/>
      <c r="O47" s="14"/>
      <c r="P47" s="14"/>
      <c r="Q47" s="14">
        <f t="shared" si="5"/>
        <v>0</v>
      </c>
      <c r="R47" s="17"/>
      <c r="S47" s="17"/>
      <c r="T47" s="14"/>
      <c r="U47" s="14" t="e">
        <f t="shared" si="6"/>
        <v>#DIV/0!</v>
      </c>
      <c r="V47" s="14" t="e">
        <f t="shared" si="7"/>
        <v>#DIV/0!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 t="s">
        <v>58</v>
      </c>
      <c r="AD47" s="14">
        <f t="shared" si="11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8" t="s">
        <v>85</v>
      </c>
      <c r="B48" s="18" t="s">
        <v>33</v>
      </c>
      <c r="C48" s="18"/>
      <c r="D48" s="18"/>
      <c r="E48" s="18"/>
      <c r="F48" s="18"/>
      <c r="G48" s="19">
        <v>0</v>
      </c>
      <c r="H48" s="18" t="e">
        <v>#N/A</v>
      </c>
      <c r="I48" s="18" t="s">
        <v>34</v>
      </c>
      <c r="J48" s="18"/>
      <c r="K48" s="18">
        <f t="shared" si="10"/>
        <v>0</v>
      </c>
      <c r="L48" s="18">
        <f t="shared" si="4"/>
        <v>0</v>
      </c>
      <c r="M48" s="18"/>
      <c r="N48" s="20"/>
      <c r="O48" s="18"/>
      <c r="P48" s="18"/>
      <c r="Q48" s="18">
        <f t="shared" si="5"/>
        <v>0</v>
      </c>
      <c r="R48" s="21"/>
      <c r="S48" s="21"/>
      <c r="T48" s="18"/>
      <c r="U48" s="18" t="e">
        <f t="shared" si="6"/>
        <v>#DIV/0!</v>
      </c>
      <c r="V48" s="18" t="e">
        <f t="shared" si="7"/>
        <v>#DIV/0!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 t="s">
        <v>52</v>
      </c>
      <c r="AD48" s="18">
        <f t="shared" si="11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86</v>
      </c>
      <c r="B49" s="18" t="s">
        <v>33</v>
      </c>
      <c r="C49" s="18"/>
      <c r="D49" s="18">
        <v>860.35799999999995</v>
      </c>
      <c r="E49" s="18">
        <v>858.33299999999997</v>
      </c>
      <c r="F49" s="18"/>
      <c r="G49" s="19">
        <v>0</v>
      </c>
      <c r="H49" s="18">
        <v>30</v>
      </c>
      <c r="I49" s="18" t="s">
        <v>34</v>
      </c>
      <c r="J49" s="18">
        <v>860.35799999999995</v>
      </c>
      <c r="K49" s="18">
        <f t="shared" si="10"/>
        <v>-2.0249999999999773</v>
      </c>
      <c r="L49" s="18">
        <f t="shared" si="4"/>
        <v>-2.0249999999999773</v>
      </c>
      <c r="M49" s="18">
        <v>860.35799999999995</v>
      </c>
      <c r="N49" s="20"/>
      <c r="O49" s="18"/>
      <c r="P49" s="18"/>
      <c r="Q49" s="18">
        <f t="shared" si="5"/>
        <v>-0.40499999999999547</v>
      </c>
      <c r="R49" s="21"/>
      <c r="S49" s="21"/>
      <c r="T49" s="18"/>
      <c r="U49" s="18">
        <f t="shared" si="6"/>
        <v>0</v>
      </c>
      <c r="V49" s="18">
        <f t="shared" si="7"/>
        <v>0</v>
      </c>
      <c r="W49" s="18">
        <v>-0.22799999999999729</v>
      </c>
      <c r="X49" s="18">
        <v>0</v>
      </c>
      <c r="Y49" s="18">
        <v>-0.23480000000000001</v>
      </c>
      <c r="Z49" s="18">
        <v>7.606799999999998</v>
      </c>
      <c r="AA49" s="18">
        <v>14.0082</v>
      </c>
      <c r="AB49" s="18">
        <v>18.34500000000001</v>
      </c>
      <c r="AC49" s="18" t="s">
        <v>52</v>
      </c>
      <c r="AD49" s="18">
        <f t="shared" si="11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33</v>
      </c>
      <c r="C50" s="1">
        <v>501.62799999999999</v>
      </c>
      <c r="D50" s="1">
        <v>198.316</v>
      </c>
      <c r="E50" s="1">
        <v>345.221</v>
      </c>
      <c r="F50" s="1">
        <v>198.13800000000001</v>
      </c>
      <c r="G50" s="7">
        <v>1</v>
      </c>
      <c r="H50" s="1">
        <v>30</v>
      </c>
      <c r="I50" s="1" t="s">
        <v>34</v>
      </c>
      <c r="J50" s="1">
        <v>432.32400000000001</v>
      </c>
      <c r="K50" s="1">
        <f t="shared" si="10"/>
        <v>-87.103000000000009</v>
      </c>
      <c r="L50" s="1">
        <f t="shared" si="4"/>
        <v>345.221</v>
      </c>
      <c r="M50" s="1"/>
      <c r="N50" s="10">
        <v>258.85700000000008</v>
      </c>
      <c r="O50" s="1">
        <v>450</v>
      </c>
      <c r="P50" s="1"/>
      <c r="Q50" s="1">
        <f t="shared" si="5"/>
        <v>69.044200000000004</v>
      </c>
      <c r="R50" s="5"/>
      <c r="S50" s="5"/>
      <c r="T50" s="1"/>
      <c r="U50" s="1">
        <f t="shared" si="6"/>
        <v>13.136440135449467</v>
      </c>
      <c r="V50" s="1">
        <f t="shared" si="7"/>
        <v>13.136440135449467</v>
      </c>
      <c r="W50" s="1">
        <v>87.503200000000007</v>
      </c>
      <c r="X50" s="1">
        <v>72.237800000000007</v>
      </c>
      <c r="Y50" s="1">
        <v>75.917000000000002</v>
      </c>
      <c r="Z50" s="1">
        <v>84.301199999999994</v>
      </c>
      <c r="AA50" s="1">
        <v>75.526600000000002</v>
      </c>
      <c r="AB50" s="1">
        <v>69.815399999999997</v>
      </c>
      <c r="AC50" s="1"/>
      <c r="AD50" s="1">
        <f t="shared" si="11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8" t="s">
        <v>88</v>
      </c>
      <c r="B51" s="18" t="s">
        <v>33</v>
      </c>
      <c r="C51" s="18"/>
      <c r="D51" s="18"/>
      <c r="E51" s="18"/>
      <c r="F51" s="18"/>
      <c r="G51" s="19">
        <v>0</v>
      </c>
      <c r="H51" s="18" t="e">
        <v>#N/A</v>
      </c>
      <c r="I51" s="18" t="s">
        <v>34</v>
      </c>
      <c r="J51" s="18"/>
      <c r="K51" s="18">
        <f t="shared" si="10"/>
        <v>0</v>
      </c>
      <c r="L51" s="18">
        <f t="shared" si="4"/>
        <v>0</v>
      </c>
      <c r="M51" s="18"/>
      <c r="N51" s="20"/>
      <c r="O51" s="18"/>
      <c r="P51" s="18"/>
      <c r="Q51" s="18">
        <f t="shared" si="5"/>
        <v>0</v>
      </c>
      <c r="R51" s="21"/>
      <c r="S51" s="21"/>
      <c r="T51" s="18"/>
      <c r="U51" s="18" t="e">
        <f t="shared" si="6"/>
        <v>#DIV/0!</v>
      </c>
      <c r="V51" s="18" t="e">
        <f t="shared" si="7"/>
        <v>#DIV/0!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 t="s">
        <v>52</v>
      </c>
      <c r="AD51" s="18">
        <f t="shared" si="11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33</v>
      </c>
      <c r="C52" s="1">
        <v>7035.2139999999999</v>
      </c>
      <c r="D52" s="1">
        <v>1471.1790000000001</v>
      </c>
      <c r="E52" s="1">
        <v>4072.5920000000001</v>
      </c>
      <c r="F52" s="1">
        <v>3533.877</v>
      </c>
      <c r="G52" s="7">
        <v>1</v>
      </c>
      <c r="H52" s="1">
        <v>40</v>
      </c>
      <c r="I52" s="1" t="s">
        <v>34</v>
      </c>
      <c r="J52" s="1">
        <v>4097.1679999999997</v>
      </c>
      <c r="K52" s="1">
        <f t="shared" si="10"/>
        <v>-24.575999999999567</v>
      </c>
      <c r="L52" s="1">
        <f t="shared" si="4"/>
        <v>4072.5920000000001</v>
      </c>
      <c r="M52" s="1"/>
      <c r="N52" s="10">
        <v>0</v>
      </c>
      <c r="O52" s="1">
        <v>1600</v>
      </c>
      <c r="P52" s="1">
        <v>1600</v>
      </c>
      <c r="Q52" s="1">
        <f t="shared" si="5"/>
        <v>814.51840000000004</v>
      </c>
      <c r="R52" s="5">
        <f t="shared" ref="R52" si="15">11.5*Q52-P52-O52-N52-F52</f>
        <v>2633.0846000000006</v>
      </c>
      <c r="S52" s="5"/>
      <c r="T52" s="1"/>
      <c r="U52" s="1">
        <f t="shared" si="6"/>
        <v>11.5</v>
      </c>
      <c r="V52" s="1">
        <f t="shared" si="7"/>
        <v>8.2673110883682916</v>
      </c>
      <c r="W52" s="1">
        <v>827.13179999999988</v>
      </c>
      <c r="X52" s="1">
        <v>637.89160000000004</v>
      </c>
      <c r="Y52" s="1">
        <v>647.23059999999998</v>
      </c>
      <c r="Z52" s="1">
        <v>781.15539999999999</v>
      </c>
      <c r="AA52" s="1">
        <v>742.51859999999999</v>
      </c>
      <c r="AB52" s="1">
        <v>730.68259999999998</v>
      </c>
      <c r="AC52" s="1"/>
      <c r="AD52" s="1">
        <f t="shared" si="11"/>
        <v>2633.0846000000006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90</v>
      </c>
      <c r="B53" s="18" t="s">
        <v>33</v>
      </c>
      <c r="C53" s="18"/>
      <c r="D53" s="18"/>
      <c r="E53" s="18"/>
      <c r="F53" s="18"/>
      <c r="G53" s="19">
        <v>0</v>
      </c>
      <c r="H53" s="18">
        <v>35</v>
      </c>
      <c r="I53" s="18" t="s">
        <v>34</v>
      </c>
      <c r="J53" s="18"/>
      <c r="K53" s="18">
        <f t="shared" si="10"/>
        <v>0</v>
      </c>
      <c r="L53" s="18">
        <f t="shared" si="4"/>
        <v>0</v>
      </c>
      <c r="M53" s="18"/>
      <c r="N53" s="20"/>
      <c r="O53" s="18"/>
      <c r="P53" s="18"/>
      <c r="Q53" s="18">
        <f t="shared" si="5"/>
        <v>0</v>
      </c>
      <c r="R53" s="21"/>
      <c r="S53" s="21"/>
      <c r="T53" s="18"/>
      <c r="U53" s="18" t="e">
        <f t="shared" si="6"/>
        <v>#DIV/0!</v>
      </c>
      <c r="V53" s="18" t="e">
        <f t="shared" si="7"/>
        <v>#DIV/0!</v>
      </c>
      <c r="W53" s="18">
        <v>0</v>
      </c>
      <c r="X53" s="18">
        <v>0</v>
      </c>
      <c r="Y53" s="18">
        <v>0</v>
      </c>
      <c r="Z53" s="18">
        <v>0</v>
      </c>
      <c r="AA53" s="18">
        <v>1.0696000000000001</v>
      </c>
      <c r="AB53" s="18">
        <v>2.1257999999999999</v>
      </c>
      <c r="AC53" s="18" t="s">
        <v>52</v>
      </c>
      <c r="AD53" s="18">
        <f t="shared" si="11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33</v>
      </c>
      <c r="C54" s="1">
        <v>21.748000000000001</v>
      </c>
      <c r="D54" s="1">
        <v>35.54</v>
      </c>
      <c r="E54" s="1">
        <v>8.1440000000000001</v>
      </c>
      <c r="F54" s="1">
        <v>35.54</v>
      </c>
      <c r="G54" s="7">
        <v>1</v>
      </c>
      <c r="H54" s="1" t="e">
        <v>#N/A</v>
      </c>
      <c r="I54" s="1" t="s">
        <v>34</v>
      </c>
      <c r="J54" s="1">
        <v>6.05</v>
      </c>
      <c r="K54" s="1">
        <f t="shared" si="10"/>
        <v>2.0940000000000003</v>
      </c>
      <c r="L54" s="1">
        <f t="shared" si="4"/>
        <v>8.1440000000000001</v>
      </c>
      <c r="M54" s="1"/>
      <c r="N54" s="10">
        <v>0</v>
      </c>
      <c r="O54" s="1">
        <v>20</v>
      </c>
      <c r="P54" s="1"/>
      <c r="Q54" s="1">
        <f t="shared" si="5"/>
        <v>1.6288</v>
      </c>
      <c r="R54" s="5"/>
      <c r="S54" s="5"/>
      <c r="T54" s="1"/>
      <c r="U54" s="1">
        <f t="shared" si="6"/>
        <v>34.098722986247544</v>
      </c>
      <c r="V54" s="1">
        <f t="shared" si="7"/>
        <v>34.098722986247544</v>
      </c>
      <c r="W54" s="1">
        <v>3.8028</v>
      </c>
      <c r="X54" s="1">
        <v>3.2706</v>
      </c>
      <c r="Y54" s="1">
        <v>1.0966</v>
      </c>
      <c r="Z54" s="1">
        <v>0</v>
      </c>
      <c r="AA54" s="1">
        <v>0</v>
      </c>
      <c r="AB54" s="1">
        <v>0</v>
      </c>
      <c r="AC54" s="1"/>
      <c r="AD54" s="1">
        <f t="shared" si="11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8" t="s">
        <v>92</v>
      </c>
      <c r="B55" s="18" t="s">
        <v>33</v>
      </c>
      <c r="C55" s="18"/>
      <c r="D55" s="18"/>
      <c r="E55" s="18"/>
      <c r="F55" s="18"/>
      <c r="G55" s="19">
        <v>0</v>
      </c>
      <c r="H55" s="18" t="e">
        <v>#N/A</v>
      </c>
      <c r="I55" s="18" t="s">
        <v>34</v>
      </c>
      <c r="J55" s="18"/>
      <c r="K55" s="18">
        <f t="shared" si="10"/>
        <v>0</v>
      </c>
      <c r="L55" s="18">
        <f t="shared" si="4"/>
        <v>0</v>
      </c>
      <c r="M55" s="18"/>
      <c r="N55" s="20"/>
      <c r="O55" s="18"/>
      <c r="P55" s="18"/>
      <c r="Q55" s="18">
        <f t="shared" si="5"/>
        <v>0</v>
      </c>
      <c r="R55" s="21"/>
      <c r="S55" s="21"/>
      <c r="T55" s="18"/>
      <c r="U55" s="18" t="e">
        <f t="shared" si="6"/>
        <v>#DIV/0!</v>
      </c>
      <c r="V55" s="18" t="e">
        <f t="shared" si="7"/>
        <v>#DIV/0!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 t="s">
        <v>52</v>
      </c>
      <c r="AD55" s="18">
        <f t="shared" si="11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93</v>
      </c>
      <c r="B56" s="18" t="s">
        <v>33</v>
      </c>
      <c r="C56" s="18">
        <v>32.759</v>
      </c>
      <c r="D56" s="18">
        <v>29.969000000000001</v>
      </c>
      <c r="E56" s="18">
        <v>23.550999999999998</v>
      </c>
      <c r="F56" s="18">
        <v>32.091000000000001</v>
      </c>
      <c r="G56" s="19">
        <v>0</v>
      </c>
      <c r="H56" s="18">
        <v>45</v>
      </c>
      <c r="I56" s="18" t="s">
        <v>34</v>
      </c>
      <c r="J56" s="18">
        <v>25</v>
      </c>
      <c r="K56" s="18">
        <f t="shared" si="10"/>
        <v>-1.4490000000000016</v>
      </c>
      <c r="L56" s="18">
        <f t="shared" si="4"/>
        <v>23.550999999999998</v>
      </c>
      <c r="M56" s="18"/>
      <c r="N56" s="20">
        <v>20</v>
      </c>
      <c r="O56" s="18"/>
      <c r="P56" s="18"/>
      <c r="Q56" s="18">
        <f t="shared" si="5"/>
        <v>4.7101999999999995</v>
      </c>
      <c r="R56" s="21"/>
      <c r="S56" s="21"/>
      <c r="T56" s="18"/>
      <c r="U56" s="18">
        <f t="shared" si="6"/>
        <v>11.059190692539596</v>
      </c>
      <c r="V56" s="18">
        <f t="shared" si="7"/>
        <v>11.059190692539596</v>
      </c>
      <c r="W56" s="18">
        <v>5.2976000000000001</v>
      </c>
      <c r="X56" s="18">
        <v>6.1536</v>
      </c>
      <c r="Y56" s="18">
        <v>7.1449999999999996</v>
      </c>
      <c r="Z56" s="18">
        <v>4.8132000000000001</v>
      </c>
      <c r="AA56" s="18">
        <v>5.8848000000000003</v>
      </c>
      <c r="AB56" s="18">
        <v>6.4819999999999993</v>
      </c>
      <c r="AC56" s="18" t="s">
        <v>52</v>
      </c>
      <c r="AD56" s="18">
        <f t="shared" si="11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33</v>
      </c>
      <c r="C57" s="1">
        <v>99.86</v>
      </c>
      <c r="D57" s="1">
        <v>42.710999999999999</v>
      </c>
      <c r="E57" s="1">
        <v>69.674000000000007</v>
      </c>
      <c r="F57" s="1">
        <v>46.91</v>
      </c>
      <c r="G57" s="7">
        <v>1</v>
      </c>
      <c r="H57" s="1">
        <v>45</v>
      </c>
      <c r="I57" s="1" t="s">
        <v>34</v>
      </c>
      <c r="J57" s="1">
        <v>71.554000000000002</v>
      </c>
      <c r="K57" s="1">
        <f t="shared" si="10"/>
        <v>-1.8799999999999955</v>
      </c>
      <c r="L57" s="1">
        <f t="shared" si="4"/>
        <v>69.674000000000007</v>
      </c>
      <c r="M57" s="1"/>
      <c r="N57" s="10">
        <v>20</v>
      </c>
      <c r="O57" s="1">
        <v>65</v>
      </c>
      <c r="P57" s="1"/>
      <c r="Q57" s="1">
        <f t="shared" si="5"/>
        <v>13.934800000000001</v>
      </c>
      <c r="R57" s="5">
        <f t="shared" ref="R57" si="16">12*Q57-P57-O57-N57-F57</f>
        <v>35.307600000000008</v>
      </c>
      <c r="S57" s="5"/>
      <c r="T57" s="1"/>
      <c r="U57" s="1">
        <f t="shared" si="6"/>
        <v>12</v>
      </c>
      <c r="V57" s="1">
        <f t="shared" si="7"/>
        <v>9.4662284352843233</v>
      </c>
      <c r="W57" s="1">
        <v>13.2088</v>
      </c>
      <c r="X57" s="1">
        <v>11.926399999999999</v>
      </c>
      <c r="Y57" s="1">
        <v>13.2258</v>
      </c>
      <c r="Z57" s="1">
        <v>14.2262</v>
      </c>
      <c r="AA57" s="1">
        <v>12.8604</v>
      </c>
      <c r="AB57" s="1">
        <v>17.443200000000001</v>
      </c>
      <c r="AC57" s="1"/>
      <c r="AD57" s="1">
        <f t="shared" si="11"/>
        <v>35.307600000000008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33</v>
      </c>
      <c r="C58" s="1">
        <v>85.468000000000004</v>
      </c>
      <c r="D58" s="1">
        <v>47.62</v>
      </c>
      <c r="E58" s="1">
        <v>44.082999999999998</v>
      </c>
      <c r="F58" s="1">
        <v>76.903000000000006</v>
      </c>
      <c r="G58" s="7">
        <v>1</v>
      </c>
      <c r="H58" s="1">
        <v>45</v>
      </c>
      <c r="I58" s="1" t="s">
        <v>34</v>
      </c>
      <c r="J58" s="1">
        <v>48.052999999999997</v>
      </c>
      <c r="K58" s="1">
        <f t="shared" si="10"/>
        <v>-3.9699999999999989</v>
      </c>
      <c r="L58" s="1">
        <f t="shared" si="4"/>
        <v>44.082999999999998</v>
      </c>
      <c r="M58" s="1"/>
      <c r="N58" s="10">
        <v>20</v>
      </c>
      <c r="O58" s="1"/>
      <c r="P58" s="1"/>
      <c r="Q58" s="1">
        <f t="shared" si="5"/>
        <v>8.8165999999999993</v>
      </c>
      <c r="R58" s="5">
        <v>10</v>
      </c>
      <c r="S58" s="5"/>
      <c r="T58" s="1"/>
      <c r="U58" s="1">
        <f t="shared" si="6"/>
        <v>12.125195653653337</v>
      </c>
      <c r="V58" s="1">
        <f t="shared" si="7"/>
        <v>10.990971576344624</v>
      </c>
      <c r="W58" s="1">
        <v>9.1053999999999995</v>
      </c>
      <c r="X58" s="1">
        <v>11.4526</v>
      </c>
      <c r="Y58" s="1">
        <v>12.6904</v>
      </c>
      <c r="Z58" s="1">
        <v>10.6694</v>
      </c>
      <c r="AA58" s="1">
        <v>10.386799999999999</v>
      </c>
      <c r="AB58" s="1">
        <v>15.074199999999999</v>
      </c>
      <c r="AC58" s="1"/>
      <c r="AD58" s="1">
        <f t="shared" si="11"/>
        <v>10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96</v>
      </c>
      <c r="B59" s="18" t="s">
        <v>33</v>
      </c>
      <c r="C59" s="18"/>
      <c r="D59" s="18"/>
      <c r="E59" s="18"/>
      <c r="F59" s="18"/>
      <c r="G59" s="19">
        <v>0</v>
      </c>
      <c r="H59" s="18" t="e">
        <v>#N/A</v>
      </c>
      <c r="I59" s="18" t="s">
        <v>34</v>
      </c>
      <c r="J59" s="18"/>
      <c r="K59" s="18">
        <f t="shared" si="10"/>
        <v>0</v>
      </c>
      <c r="L59" s="18">
        <f t="shared" si="4"/>
        <v>0</v>
      </c>
      <c r="M59" s="18"/>
      <c r="N59" s="20"/>
      <c r="O59" s="18"/>
      <c r="P59" s="18"/>
      <c r="Q59" s="18">
        <f t="shared" si="5"/>
        <v>0</v>
      </c>
      <c r="R59" s="21"/>
      <c r="S59" s="21"/>
      <c r="T59" s="18"/>
      <c r="U59" s="18" t="e">
        <f t="shared" si="6"/>
        <v>#DIV/0!</v>
      </c>
      <c r="V59" s="18" t="e">
        <f t="shared" si="7"/>
        <v>#DIV/0!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 t="s">
        <v>52</v>
      </c>
      <c r="AD59" s="18">
        <f t="shared" si="11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97</v>
      </c>
      <c r="B60" s="14" t="s">
        <v>42</v>
      </c>
      <c r="C60" s="14">
        <v>95</v>
      </c>
      <c r="D60" s="14"/>
      <c r="E60" s="14">
        <v>51</v>
      </c>
      <c r="F60" s="14"/>
      <c r="G60" s="15">
        <v>0</v>
      </c>
      <c r="H60" s="14">
        <v>40</v>
      </c>
      <c r="I60" s="14" t="s">
        <v>43</v>
      </c>
      <c r="J60" s="14">
        <v>70</v>
      </c>
      <c r="K60" s="14">
        <f t="shared" si="10"/>
        <v>-19</v>
      </c>
      <c r="L60" s="14">
        <f t="shared" si="4"/>
        <v>51</v>
      </c>
      <c r="M60" s="14"/>
      <c r="N60" s="16"/>
      <c r="O60" s="14"/>
      <c r="P60" s="14"/>
      <c r="Q60" s="14">
        <f t="shared" si="5"/>
        <v>10.199999999999999</v>
      </c>
      <c r="R60" s="17"/>
      <c r="S60" s="17"/>
      <c r="T60" s="14"/>
      <c r="U60" s="14">
        <f t="shared" si="6"/>
        <v>0</v>
      </c>
      <c r="V60" s="14">
        <f t="shared" si="7"/>
        <v>0</v>
      </c>
      <c r="W60" s="14">
        <v>12.6</v>
      </c>
      <c r="X60" s="14">
        <v>22.8</v>
      </c>
      <c r="Y60" s="14">
        <v>24.8</v>
      </c>
      <c r="Z60" s="14">
        <v>34.4</v>
      </c>
      <c r="AA60" s="14">
        <v>33.4</v>
      </c>
      <c r="AB60" s="14">
        <v>8.6</v>
      </c>
      <c r="AC60" s="14"/>
      <c r="AD60" s="14">
        <f t="shared" si="11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42</v>
      </c>
      <c r="C61" s="1">
        <v>771</v>
      </c>
      <c r="D61" s="1">
        <v>306</v>
      </c>
      <c r="E61" s="1">
        <v>617</v>
      </c>
      <c r="F61" s="1">
        <v>305</v>
      </c>
      <c r="G61" s="7">
        <v>0.4</v>
      </c>
      <c r="H61" s="1">
        <v>45</v>
      </c>
      <c r="I61" s="1" t="s">
        <v>34</v>
      </c>
      <c r="J61" s="1">
        <v>651</v>
      </c>
      <c r="K61" s="1">
        <f t="shared" si="10"/>
        <v>-34</v>
      </c>
      <c r="L61" s="1">
        <f t="shared" si="4"/>
        <v>617</v>
      </c>
      <c r="M61" s="1"/>
      <c r="N61" s="10">
        <v>544.59999999999991</v>
      </c>
      <c r="O61" s="1">
        <v>480</v>
      </c>
      <c r="P61" s="1"/>
      <c r="Q61" s="1">
        <f t="shared" si="5"/>
        <v>123.4</v>
      </c>
      <c r="R61" s="5">
        <f>12*Q61-P61-O61-N61-F61</f>
        <v>151.20000000000027</v>
      </c>
      <c r="S61" s="5"/>
      <c r="T61" s="1"/>
      <c r="U61" s="1">
        <f t="shared" si="6"/>
        <v>12.000000000000002</v>
      </c>
      <c r="V61" s="1">
        <f t="shared" si="7"/>
        <v>10.774716369529983</v>
      </c>
      <c r="W61" s="1">
        <v>130.6</v>
      </c>
      <c r="X61" s="1">
        <v>122.6</v>
      </c>
      <c r="Y61" s="1">
        <v>119.6</v>
      </c>
      <c r="Z61" s="1">
        <v>139</v>
      </c>
      <c r="AA61" s="1">
        <v>134.80000000000001</v>
      </c>
      <c r="AB61" s="1">
        <v>119.2</v>
      </c>
      <c r="AC61" s="1"/>
      <c r="AD61" s="1">
        <f t="shared" si="11"/>
        <v>60.480000000000111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99</v>
      </c>
      <c r="B62" s="18" t="s">
        <v>42</v>
      </c>
      <c r="C62" s="18">
        <v>171</v>
      </c>
      <c r="D62" s="18"/>
      <c r="E62" s="18">
        <v>70</v>
      </c>
      <c r="F62" s="18">
        <v>88</v>
      </c>
      <c r="G62" s="19">
        <v>0</v>
      </c>
      <c r="H62" s="18">
        <v>50</v>
      </c>
      <c r="I62" s="18" t="s">
        <v>34</v>
      </c>
      <c r="J62" s="18">
        <v>97</v>
      </c>
      <c r="K62" s="18">
        <f t="shared" si="10"/>
        <v>-27</v>
      </c>
      <c r="L62" s="18">
        <f t="shared" si="4"/>
        <v>70</v>
      </c>
      <c r="M62" s="18"/>
      <c r="N62" s="20">
        <v>0</v>
      </c>
      <c r="O62" s="18"/>
      <c r="P62" s="18"/>
      <c r="Q62" s="18">
        <f t="shared" si="5"/>
        <v>14</v>
      </c>
      <c r="R62" s="21"/>
      <c r="S62" s="21"/>
      <c r="T62" s="18"/>
      <c r="U62" s="18">
        <f t="shared" si="6"/>
        <v>6.2857142857142856</v>
      </c>
      <c r="V62" s="18">
        <f t="shared" si="7"/>
        <v>6.2857142857142856</v>
      </c>
      <c r="W62" s="18">
        <v>12</v>
      </c>
      <c r="X62" s="18">
        <v>12.2</v>
      </c>
      <c r="Y62" s="18">
        <v>16.2</v>
      </c>
      <c r="Z62" s="18">
        <v>17.600000000000001</v>
      </c>
      <c r="AA62" s="18">
        <v>14.8</v>
      </c>
      <c r="AB62" s="18">
        <v>12.4</v>
      </c>
      <c r="AC62" s="18" t="s">
        <v>52</v>
      </c>
      <c r="AD62" s="18">
        <f t="shared" si="11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33</v>
      </c>
      <c r="C63" s="1">
        <v>421.34</v>
      </c>
      <c r="D63" s="1">
        <v>102.32899999999999</v>
      </c>
      <c r="E63" s="1">
        <v>324.625</v>
      </c>
      <c r="F63" s="1">
        <v>155.46600000000001</v>
      </c>
      <c r="G63" s="7">
        <v>1</v>
      </c>
      <c r="H63" s="1">
        <v>45</v>
      </c>
      <c r="I63" s="1" t="s">
        <v>34</v>
      </c>
      <c r="J63" s="1">
        <v>309.2</v>
      </c>
      <c r="K63" s="1">
        <f t="shared" si="10"/>
        <v>15.425000000000011</v>
      </c>
      <c r="L63" s="1">
        <f t="shared" si="4"/>
        <v>324.625</v>
      </c>
      <c r="M63" s="1"/>
      <c r="N63" s="10">
        <v>0</v>
      </c>
      <c r="O63" s="1">
        <v>425.1678</v>
      </c>
      <c r="P63" s="1"/>
      <c r="Q63" s="1">
        <f t="shared" si="5"/>
        <v>64.924999999999997</v>
      </c>
      <c r="R63" s="5">
        <f t="shared" ref="R63:R71" si="17">12*Q63-P63-O63-N63-F63</f>
        <v>198.4661999999999</v>
      </c>
      <c r="S63" s="5"/>
      <c r="T63" s="1"/>
      <c r="U63" s="1">
        <f t="shared" si="6"/>
        <v>12</v>
      </c>
      <c r="V63" s="1">
        <f t="shared" si="7"/>
        <v>8.9431467077397002</v>
      </c>
      <c r="W63" s="1">
        <v>57.367800000000003</v>
      </c>
      <c r="X63" s="1">
        <v>39.236600000000003</v>
      </c>
      <c r="Y63" s="1">
        <v>35.959600000000002</v>
      </c>
      <c r="Z63" s="1">
        <v>49.066000000000003</v>
      </c>
      <c r="AA63" s="1">
        <v>53.397199999999998</v>
      </c>
      <c r="AB63" s="1">
        <v>45.0886</v>
      </c>
      <c r="AC63" s="1"/>
      <c r="AD63" s="1">
        <f t="shared" si="11"/>
        <v>198.4661999999999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42</v>
      </c>
      <c r="C64" s="1">
        <v>187</v>
      </c>
      <c r="D64" s="1">
        <v>12</v>
      </c>
      <c r="E64" s="1">
        <v>149</v>
      </c>
      <c r="F64" s="1">
        <v>12</v>
      </c>
      <c r="G64" s="7">
        <v>0.35</v>
      </c>
      <c r="H64" s="1">
        <v>40</v>
      </c>
      <c r="I64" s="1" t="s">
        <v>34</v>
      </c>
      <c r="J64" s="1">
        <v>173</v>
      </c>
      <c r="K64" s="1">
        <f t="shared" si="10"/>
        <v>-24</v>
      </c>
      <c r="L64" s="1">
        <f t="shared" si="4"/>
        <v>149</v>
      </c>
      <c r="M64" s="1"/>
      <c r="N64" s="10">
        <v>165</v>
      </c>
      <c r="O64" s="1">
        <v>120</v>
      </c>
      <c r="P64" s="1"/>
      <c r="Q64" s="1">
        <f t="shared" si="5"/>
        <v>29.8</v>
      </c>
      <c r="R64" s="5">
        <f t="shared" si="17"/>
        <v>60.600000000000023</v>
      </c>
      <c r="S64" s="5"/>
      <c r="T64" s="1"/>
      <c r="U64" s="1">
        <f t="shared" si="6"/>
        <v>12</v>
      </c>
      <c r="V64" s="1">
        <f t="shared" si="7"/>
        <v>9.9664429530201346</v>
      </c>
      <c r="W64" s="1">
        <v>28.2</v>
      </c>
      <c r="X64" s="1">
        <v>28.8</v>
      </c>
      <c r="Y64" s="1">
        <v>32</v>
      </c>
      <c r="Z64" s="1">
        <v>35.799999999999997</v>
      </c>
      <c r="AA64" s="1">
        <v>35</v>
      </c>
      <c r="AB64" s="1">
        <v>9.1999999999999993</v>
      </c>
      <c r="AC64" s="1"/>
      <c r="AD64" s="1">
        <f t="shared" si="11"/>
        <v>21.210000000000008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33</v>
      </c>
      <c r="C65" s="1">
        <v>21.608000000000001</v>
      </c>
      <c r="D65" s="1">
        <v>8.9999999999999993E-3</v>
      </c>
      <c r="E65" s="1">
        <v>12.247</v>
      </c>
      <c r="F65" s="1">
        <v>7.9139999999999997</v>
      </c>
      <c r="G65" s="7">
        <v>1</v>
      </c>
      <c r="H65" s="1" t="e">
        <v>#N/A</v>
      </c>
      <c r="I65" s="1" t="s">
        <v>34</v>
      </c>
      <c r="J65" s="1">
        <v>13.6</v>
      </c>
      <c r="K65" s="1">
        <f t="shared" si="10"/>
        <v>-1.3529999999999998</v>
      </c>
      <c r="L65" s="1">
        <f t="shared" si="4"/>
        <v>12.247</v>
      </c>
      <c r="M65" s="1"/>
      <c r="N65" s="10">
        <v>0</v>
      </c>
      <c r="O65" s="1">
        <v>20</v>
      </c>
      <c r="P65" s="1"/>
      <c r="Q65" s="1">
        <f t="shared" si="5"/>
        <v>2.4493999999999998</v>
      </c>
      <c r="R65" s="5"/>
      <c r="S65" s="5"/>
      <c r="T65" s="1"/>
      <c r="U65" s="1">
        <f t="shared" si="6"/>
        <v>11.396260308647017</v>
      </c>
      <c r="V65" s="1">
        <f t="shared" si="7"/>
        <v>11.396260308647017</v>
      </c>
      <c r="W65" s="1">
        <v>2.1583999999999999</v>
      </c>
      <c r="X65" s="1">
        <v>0.28720000000000001</v>
      </c>
      <c r="Y65" s="1">
        <v>0</v>
      </c>
      <c r="Z65" s="1">
        <v>0</v>
      </c>
      <c r="AA65" s="1">
        <v>0</v>
      </c>
      <c r="AB65" s="1">
        <v>0.14080000000000001</v>
      </c>
      <c r="AC65" s="1"/>
      <c r="AD65" s="1">
        <f t="shared" si="11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42</v>
      </c>
      <c r="C66" s="1">
        <v>840</v>
      </c>
      <c r="D66" s="1">
        <v>1308</v>
      </c>
      <c r="E66" s="1">
        <v>1514</v>
      </c>
      <c r="F66" s="1">
        <v>438</v>
      </c>
      <c r="G66" s="7">
        <v>0.4</v>
      </c>
      <c r="H66" s="1">
        <v>40</v>
      </c>
      <c r="I66" s="1" t="s">
        <v>34</v>
      </c>
      <c r="J66" s="1">
        <v>1517</v>
      </c>
      <c r="K66" s="1">
        <f t="shared" si="10"/>
        <v>-3</v>
      </c>
      <c r="L66" s="1">
        <f t="shared" si="4"/>
        <v>434</v>
      </c>
      <c r="M66" s="1">
        <v>1080</v>
      </c>
      <c r="N66" s="10">
        <v>60</v>
      </c>
      <c r="O66" s="1">
        <v>450</v>
      </c>
      <c r="P66" s="1"/>
      <c r="Q66" s="1">
        <f t="shared" si="5"/>
        <v>86.8</v>
      </c>
      <c r="R66" s="5">
        <f t="shared" si="17"/>
        <v>93.599999999999909</v>
      </c>
      <c r="S66" s="5"/>
      <c r="T66" s="1"/>
      <c r="U66" s="1">
        <f t="shared" si="6"/>
        <v>12</v>
      </c>
      <c r="V66" s="1">
        <f t="shared" si="7"/>
        <v>10.921658986175116</v>
      </c>
      <c r="W66" s="1">
        <v>89.2</v>
      </c>
      <c r="X66" s="1">
        <v>78.400000000000006</v>
      </c>
      <c r="Y66" s="1">
        <v>81.2</v>
      </c>
      <c r="Z66" s="1">
        <v>94.6</v>
      </c>
      <c r="AA66" s="1">
        <v>87.4</v>
      </c>
      <c r="AB66" s="1">
        <v>76</v>
      </c>
      <c r="AC66" s="1"/>
      <c r="AD66" s="1">
        <f t="shared" si="11"/>
        <v>37.439999999999962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42</v>
      </c>
      <c r="C67" s="1">
        <v>1349</v>
      </c>
      <c r="D67" s="1">
        <v>1722</v>
      </c>
      <c r="E67" s="1">
        <v>2094</v>
      </c>
      <c r="F67" s="1">
        <v>779</v>
      </c>
      <c r="G67" s="7">
        <v>0.4</v>
      </c>
      <c r="H67" s="1">
        <v>45</v>
      </c>
      <c r="I67" s="1" t="s">
        <v>34</v>
      </c>
      <c r="J67" s="1">
        <v>2088</v>
      </c>
      <c r="K67" s="1">
        <f t="shared" si="10"/>
        <v>6</v>
      </c>
      <c r="L67" s="1">
        <f t="shared" si="4"/>
        <v>756</v>
      </c>
      <c r="M67" s="1">
        <v>1338</v>
      </c>
      <c r="N67" s="10">
        <v>0</v>
      </c>
      <c r="O67" s="1">
        <v>850</v>
      </c>
      <c r="P67" s="1"/>
      <c r="Q67" s="1">
        <f t="shared" si="5"/>
        <v>151.19999999999999</v>
      </c>
      <c r="R67" s="5">
        <f t="shared" si="17"/>
        <v>185.39999999999986</v>
      </c>
      <c r="S67" s="5"/>
      <c r="T67" s="1"/>
      <c r="U67" s="1">
        <f t="shared" si="6"/>
        <v>12</v>
      </c>
      <c r="V67" s="1">
        <f t="shared" si="7"/>
        <v>10.773809523809526</v>
      </c>
      <c r="W67" s="1">
        <v>158.19999999999999</v>
      </c>
      <c r="X67" s="1">
        <v>129.4</v>
      </c>
      <c r="Y67" s="1">
        <v>127.4</v>
      </c>
      <c r="Z67" s="1">
        <v>151</v>
      </c>
      <c r="AA67" s="1">
        <v>142</v>
      </c>
      <c r="AB67" s="1">
        <v>125.6</v>
      </c>
      <c r="AC67" s="1"/>
      <c r="AD67" s="1">
        <f t="shared" si="11"/>
        <v>74.159999999999954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42</v>
      </c>
      <c r="C68" s="1">
        <v>161</v>
      </c>
      <c r="D68" s="1">
        <v>558</v>
      </c>
      <c r="E68" s="1">
        <v>495</v>
      </c>
      <c r="F68" s="1">
        <v>150</v>
      </c>
      <c r="G68" s="7">
        <v>0.4</v>
      </c>
      <c r="H68" s="1">
        <v>40</v>
      </c>
      <c r="I68" s="1" t="s">
        <v>34</v>
      </c>
      <c r="J68" s="1">
        <v>525</v>
      </c>
      <c r="K68" s="1">
        <f t="shared" si="10"/>
        <v>-30</v>
      </c>
      <c r="L68" s="1">
        <f t="shared" si="4"/>
        <v>87</v>
      </c>
      <c r="M68" s="1">
        <v>408</v>
      </c>
      <c r="N68" s="10">
        <v>195.4</v>
      </c>
      <c r="O68" s="1"/>
      <c r="P68" s="1"/>
      <c r="Q68" s="1">
        <f t="shared" si="5"/>
        <v>17.399999999999999</v>
      </c>
      <c r="R68" s="5"/>
      <c r="S68" s="5"/>
      <c r="T68" s="1"/>
      <c r="U68" s="1">
        <f t="shared" si="6"/>
        <v>19.850574712643677</v>
      </c>
      <c r="V68" s="1">
        <f t="shared" si="7"/>
        <v>19.850574712643677</v>
      </c>
      <c r="W68" s="1">
        <v>27.4</v>
      </c>
      <c r="X68" s="1">
        <v>37.799999999999997</v>
      </c>
      <c r="Y68" s="1">
        <v>32.4</v>
      </c>
      <c r="Z68" s="1">
        <v>27</v>
      </c>
      <c r="AA68" s="1">
        <v>28.2</v>
      </c>
      <c r="AB68" s="1">
        <v>36.4</v>
      </c>
      <c r="AC68" s="1"/>
      <c r="AD68" s="1">
        <f t="shared" si="11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33</v>
      </c>
      <c r="C69" s="1">
        <v>109.578</v>
      </c>
      <c r="D69" s="1">
        <v>32.549999999999997</v>
      </c>
      <c r="E69" s="1">
        <v>69.319000000000003</v>
      </c>
      <c r="F69" s="1">
        <v>32.311</v>
      </c>
      <c r="G69" s="7">
        <v>1</v>
      </c>
      <c r="H69" s="1">
        <v>50</v>
      </c>
      <c r="I69" s="1" t="s">
        <v>34</v>
      </c>
      <c r="J69" s="1">
        <v>74.347999999999999</v>
      </c>
      <c r="K69" s="1">
        <f t="shared" si="10"/>
        <v>-5.0289999999999964</v>
      </c>
      <c r="L69" s="1">
        <f t="shared" si="4"/>
        <v>69.319000000000003</v>
      </c>
      <c r="M69" s="1"/>
      <c r="N69" s="10">
        <v>123.6374</v>
      </c>
      <c r="O69" s="1">
        <v>80</v>
      </c>
      <c r="P69" s="1"/>
      <c r="Q69" s="1">
        <f t="shared" si="5"/>
        <v>13.863800000000001</v>
      </c>
      <c r="R69" s="5"/>
      <c r="S69" s="5"/>
      <c r="T69" s="1"/>
      <c r="U69" s="1">
        <f t="shared" si="6"/>
        <v>17.01902797212885</v>
      </c>
      <c r="V69" s="1">
        <f t="shared" si="7"/>
        <v>17.01902797212885</v>
      </c>
      <c r="W69" s="1">
        <v>19.8644</v>
      </c>
      <c r="X69" s="1">
        <v>19.145800000000001</v>
      </c>
      <c r="Y69" s="1">
        <v>21.2014</v>
      </c>
      <c r="Z69" s="1">
        <v>19.784199999999998</v>
      </c>
      <c r="AA69" s="1">
        <v>16.207999999999998</v>
      </c>
      <c r="AB69" s="1">
        <v>16.9358</v>
      </c>
      <c r="AC69" s="1"/>
      <c r="AD69" s="1">
        <f t="shared" si="11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33</v>
      </c>
      <c r="C70" s="1">
        <v>474.84300000000002</v>
      </c>
      <c r="D70" s="1">
        <v>97.27</v>
      </c>
      <c r="E70" s="1">
        <v>296.54300000000001</v>
      </c>
      <c r="F70" s="1">
        <v>187.96199999999999</v>
      </c>
      <c r="G70" s="7">
        <v>1</v>
      </c>
      <c r="H70" s="1">
        <v>50</v>
      </c>
      <c r="I70" s="1" t="s">
        <v>34</v>
      </c>
      <c r="J70" s="1">
        <v>336.22</v>
      </c>
      <c r="K70" s="1">
        <f t="shared" ref="K70:K101" si="18">E70-J70</f>
        <v>-39.677000000000021</v>
      </c>
      <c r="L70" s="1">
        <f t="shared" si="4"/>
        <v>296.54300000000001</v>
      </c>
      <c r="M70" s="1"/>
      <c r="N70" s="10">
        <v>100</v>
      </c>
      <c r="O70" s="1">
        <v>250</v>
      </c>
      <c r="P70" s="1"/>
      <c r="Q70" s="1">
        <f t="shared" si="5"/>
        <v>59.308599999999998</v>
      </c>
      <c r="R70" s="5">
        <f t="shared" si="17"/>
        <v>173.74119999999994</v>
      </c>
      <c r="S70" s="5"/>
      <c r="T70" s="1"/>
      <c r="U70" s="1">
        <f t="shared" si="6"/>
        <v>11.999999999999998</v>
      </c>
      <c r="V70" s="1">
        <f t="shared" si="7"/>
        <v>9.0705563779957714</v>
      </c>
      <c r="W70" s="1">
        <v>58.3294</v>
      </c>
      <c r="X70" s="1">
        <v>49.524000000000001</v>
      </c>
      <c r="Y70" s="1">
        <v>49.709200000000003</v>
      </c>
      <c r="Z70" s="1">
        <v>52.774999999999999</v>
      </c>
      <c r="AA70" s="1">
        <v>48.108999999999988</v>
      </c>
      <c r="AB70" s="1">
        <v>38.487400000000001</v>
      </c>
      <c r="AC70" s="1"/>
      <c r="AD70" s="1">
        <f t="shared" ref="AD70:AD101" si="19">R70*G70</f>
        <v>173.74119999999994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33</v>
      </c>
      <c r="C71" s="1">
        <v>345.59399999999999</v>
      </c>
      <c r="D71" s="1">
        <v>98.81</v>
      </c>
      <c r="E71" s="1">
        <v>223.774</v>
      </c>
      <c r="F71" s="1">
        <v>153.68600000000001</v>
      </c>
      <c r="G71" s="7">
        <v>1</v>
      </c>
      <c r="H71" s="1">
        <v>55</v>
      </c>
      <c r="I71" s="1" t="s">
        <v>34</v>
      </c>
      <c r="J71" s="1">
        <v>212.77</v>
      </c>
      <c r="K71" s="1">
        <f t="shared" si="18"/>
        <v>11.003999999999991</v>
      </c>
      <c r="L71" s="1">
        <f t="shared" ref="L71:L131" si="20">E71-M71</f>
        <v>223.774</v>
      </c>
      <c r="M71" s="1"/>
      <c r="N71" s="10">
        <v>0</v>
      </c>
      <c r="O71" s="1">
        <v>220</v>
      </c>
      <c r="P71" s="1"/>
      <c r="Q71" s="1">
        <f t="shared" ref="Q71:Q131" si="21">L71/5</f>
        <v>44.754800000000003</v>
      </c>
      <c r="R71" s="5">
        <f t="shared" si="17"/>
        <v>163.37160000000009</v>
      </c>
      <c r="S71" s="5"/>
      <c r="T71" s="1"/>
      <c r="U71" s="1">
        <f t="shared" ref="U71:U131" si="22">(F71+N71+O71+P71+R71)/Q71</f>
        <v>12.000000000000002</v>
      </c>
      <c r="V71" s="1">
        <f t="shared" ref="V71:V131" si="23">(F71+N71+O71+P71)/Q71</f>
        <v>8.3496295369435227</v>
      </c>
      <c r="W71" s="1">
        <v>41.587400000000002</v>
      </c>
      <c r="X71" s="1">
        <v>32.150799999999997</v>
      </c>
      <c r="Y71" s="1">
        <v>35.995199999999997</v>
      </c>
      <c r="Z71" s="1">
        <v>36.838000000000001</v>
      </c>
      <c r="AA71" s="1">
        <v>29.794599999999999</v>
      </c>
      <c r="AB71" s="1">
        <v>23.947199999999999</v>
      </c>
      <c r="AC71" s="1"/>
      <c r="AD71" s="1">
        <f t="shared" si="19"/>
        <v>163.37160000000009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109</v>
      </c>
      <c r="B72" s="18" t="s">
        <v>33</v>
      </c>
      <c r="C72" s="18"/>
      <c r="D72" s="18"/>
      <c r="E72" s="18"/>
      <c r="F72" s="18"/>
      <c r="G72" s="19">
        <v>0</v>
      </c>
      <c r="H72" s="18" t="e">
        <v>#N/A</v>
      </c>
      <c r="I72" s="18" t="s">
        <v>34</v>
      </c>
      <c r="J72" s="18"/>
      <c r="K72" s="18">
        <f t="shared" si="18"/>
        <v>0</v>
      </c>
      <c r="L72" s="18">
        <f t="shared" si="20"/>
        <v>0</v>
      </c>
      <c r="M72" s="18"/>
      <c r="N72" s="20"/>
      <c r="O72" s="18"/>
      <c r="P72" s="18"/>
      <c r="Q72" s="18">
        <f t="shared" si="21"/>
        <v>0</v>
      </c>
      <c r="R72" s="21"/>
      <c r="S72" s="21"/>
      <c r="T72" s="18"/>
      <c r="U72" s="18" t="e">
        <f t="shared" si="22"/>
        <v>#DIV/0!</v>
      </c>
      <c r="V72" s="18" t="e">
        <f t="shared" si="23"/>
        <v>#DIV/0!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 t="s">
        <v>52</v>
      </c>
      <c r="AD72" s="18">
        <f t="shared" si="1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110</v>
      </c>
      <c r="B73" s="18" t="s">
        <v>33</v>
      </c>
      <c r="C73" s="18"/>
      <c r="D73" s="18"/>
      <c r="E73" s="18"/>
      <c r="F73" s="18"/>
      <c r="G73" s="19">
        <v>0</v>
      </c>
      <c r="H73" s="18" t="e">
        <v>#N/A</v>
      </c>
      <c r="I73" s="18" t="s">
        <v>34</v>
      </c>
      <c r="J73" s="18"/>
      <c r="K73" s="18">
        <f t="shared" si="18"/>
        <v>0</v>
      </c>
      <c r="L73" s="18">
        <f t="shared" si="20"/>
        <v>0</v>
      </c>
      <c r="M73" s="18"/>
      <c r="N73" s="20"/>
      <c r="O73" s="18"/>
      <c r="P73" s="18"/>
      <c r="Q73" s="18">
        <f t="shared" si="21"/>
        <v>0</v>
      </c>
      <c r="R73" s="21"/>
      <c r="S73" s="21"/>
      <c r="T73" s="18"/>
      <c r="U73" s="18" t="e">
        <f t="shared" si="22"/>
        <v>#DIV/0!</v>
      </c>
      <c r="V73" s="18" t="e">
        <f t="shared" si="23"/>
        <v>#DIV/0!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 t="s">
        <v>52</v>
      </c>
      <c r="AD73" s="18">
        <f t="shared" si="1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33</v>
      </c>
      <c r="C74" s="1">
        <v>65.620999999999995</v>
      </c>
      <c r="D74" s="1"/>
      <c r="E74" s="1">
        <v>-3.04</v>
      </c>
      <c r="F74" s="1"/>
      <c r="G74" s="7">
        <v>1</v>
      </c>
      <c r="H74" s="1">
        <v>40</v>
      </c>
      <c r="I74" s="1" t="s">
        <v>34</v>
      </c>
      <c r="J74" s="1">
        <v>20.100000000000001</v>
      </c>
      <c r="K74" s="1">
        <f t="shared" si="18"/>
        <v>-23.14</v>
      </c>
      <c r="L74" s="1">
        <f t="shared" si="20"/>
        <v>-3.04</v>
      </c>
      <c r="M74" s="1"/>
      <c r="N74" s="10">
        <v>0</v>
      </c>
      <c r="O74" s="1"/>
      <c r="P74" s="1"/>
      <c r="Q74" s="1">
        <f t="shared" si="21"/>
        <v>-0.60799999999999998</v>
      </c>
      <c r="R74" s="5"/>
      <c r="S74" s="5"/>
      <c r="T74" s="1"/>
      <c r="U74" s="1">
        <f t="shared" si="22"/>
        <v>0</v>
      </c>
      <c r="V74" s="1">
        <f t="shared" si="23"/>
        <v>0</v>
      </c>
      <c r="W74" s="1">
        <v>-0.156</v>
      </c>
      <c r="X74" s="1">
        <v>1.7434000000000001</v>
      </c>
      <c r="Y74" s="1">
        <v>13.212199999999999</v>
      </c>
      <c r="Z74" s="1">
        <v>14.273199999999999</v>
      </c>
      <c r="AA74" s="1">
        <v>10.216200000000001</v>
      </c>
      <c r="AB74" s="1">
        <v>19.863199999999999</v>
      </c>
      <c r="AC74" s="1" t="s">
        <v>112</v>
      </c>
      <c r="AD74" s="1">
        <f t="shared" si="1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42</v>
      </c>
      <c r="C75" s="1">
        <v>592</v>
      </c>
      <c r="D75" s="1">
        <v>222</v>
      </c>
      <c r="E75" s="1">
        <v>486</v>
      </c>
      <c r="F75" s="1">
        <v>221</v>
      </c>
      <c r="G75" s="7">
        <v>0.4</v>
      </c>
      <c r="H75" s="1">
        <v>45</v>
      </c>
      <c r="I75" s="1" t="s">
        <v>34</v>
      </c>
      <c r="J75" s="1">
        <v>538</v>
      </c>
      <c r="K75" s="1">
        <f t="shared" si="18"/>
        <v>-52</v>
      </c>
      <c r="L75" s="1">
        <f t="shared" si="20"/>
        <v>486</v>
      </c>
      <c r="M75" s="1"/>
      <c r="N75" s="10">
        <v>490.40000000000009</v>
      </c>
      <c r="O75" s="1">
        <v>316.19999999999982</v>
      </c>
      <c r="P75" s="1"/>
      <c r="Q75" s="1">
        <f t="shared" si="21"/>
        <v>97.2</v>
      </c>
      <c r="R75" s="5">
        <f t="shared" ref="R75" si="24">12*Q75-P75-O75-N75-F75</f>
        <v>138.80000000000018</v>
      </c>
      <c r="S75" s="5"/>
      <c r="T75" s="1"/>
      <c r="U75" s="1">
        <f t="shared" si="22"/>
        <v>12</v>
      </c>
      <c r="V75" s="1">
        <f t="shared" si="23"/>
        <v>10.572016460905349</v>
      </c>
      <c r="W75" s="1">
        <v>100.6</v>
      </c>
      <c r="X75" s="1">
        <v>100</v>
      </c>
      <c r="Y75" s="1">
        <v>98.4</v>
      </c>
      <c r="Z75" s="1">
        <v>105.6</v>
      </c>
      <c r="AA75" s="1">
        <v>106.4</v>
      </c>
      <c r="AB75" s="1">
        <v>91.2</v>
      </c>
      <c r="AC75" s="1"/>
      <c r="AD75" s="1">
        <f t="shared" si="19"/>
        <v>55.520000000000074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114</v>
      </c>
      <c r="B76" s="14" t="s">
        <v>33</v>
      </c>
      <c r="C76" s="14"/>
      <c r="D76" s="14"/>
      <c r="E76" s="14"/>
      <c r="F76" s="14"/>
      <c r="G76" s="15">
        <v>0</v>
      </c>
      <c r="H76" s="14" t="e">
        <v>#N/A</v>
      </c>
      <c r="I76" s="14" t="s">
        <v>43</v>
      </c>
      <c r="J76" s="14"/>
      <c r="K76" s="14">
        <f t="shared" si="18"/>
        <v>0</v>
      </c>
      <c r="L76" s="14">
        <f t="shared" si="20"/>
        <v>0</v>
      </c>
      <c r="M76" s="14"/>
      <c r="N76" s="16"/>
      <c r="O76" s="14"/>
      <c r="P76" s="14"/>
      <c r="Q76" s="14">
        <f t="shared" si="21"/>
        <v>0</v>
      </c>
      <c r="R76" s="17"/>
      <c r="S76" s="17"/>
      <c r="T76" s="14"/>
      <c r="U76" s="14" t="e">
        <f t="shared" si="22"/>
        <v>#DIV/0!</v>
      </c>
      <c r="V76" s="14" t="e">
        <f t="shared" si="23"/>
        <v>#DIV/0!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 t="s">
        <v>58</v>
      </c>
      <c r="AD76" s="14">
        <f t="shared" si="1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115</v>
      </c>
      <c r="B77" s="18" t="s">
        <v>33</v>
      </c>
      <c r="C77" s="18"/>
      <c r="D77" s="18"/>
      <c r="E77" s="18"/>
      <c r="F77" s="18"/>
      <c r="G77" s="19">
        <v>0</v>
      </c>
      <c r="H77" s="18" t="e">
        <v>#N/A</v>
      </c>
      <c r="I77" s="18" t="s">
        <v>34</v>
      </c>
      <c r="J77" s="18"/>
      <c r="K77" s="18">
        <f t="shared" si="18"/>
        <v>0</v>
      </c>
      <c r="L77" s="18">
        <f t="shared" si="20"/>
        <v>0</v>
      </c>
      <c r="M77" s="18"/>
      <c r="N77" s="20"/>
      <c r="O77" s="18"/>
      <c r="P77" s="18"/>
      <c r="Q77" s="18">
        <f t="shared" si="21"/>
        <v>0</v>
      </c>
      <c r="R77" s="21"/>
      <c r="S77" s="21"/>
      <c r="T77" s="18"/>
      <c r="U77" s="18" t="e">
        <f t="shared" si="22"/>
        <v>#DIV/0!</v>
      </c>
      <c r="V77" s="18" t="e">
        <f t="shared" si="23"/>
        <v>#DIV/0!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 t="s">
        <v>52</v>
      </c>
      <c r="AD77" s="18">
        <f t="shared" si="1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42</v>
      </c>
      <c r="C78" s="1">
        <v>174</v>
      </c>
      <c r="D78" s="1"/>
      <c r="E78" s="1">
        <v>142</v>
      </c>
      <c r="F78" s="1">
        <v>12</v>
      </c>
      <c r="G78" s="7">
        <v>0.35</v>
      </c>
      <c r="H78" s="1">
        <v>40</v>
      </c>
      <c r="I78" s="1" t="s">
        <v>34</v>
      </c>
      <c r="J78" s="1">
        <v>140</v>
      </c>
      <c r="K78" s="1">
        <f t="shared" si="18"/>
        <v>2</v>
      </c>
      <c r="L78" s="1">
        <f t="shared" si="20"/>
        <v>142</v>
      </c>
      <c r="M78" s="1"/>
      <c r="N78" s="10">
        <v>0</v>
      </c>
      <c r="O78" s="1">
        <v>190</v>
      </c>
      <c r="P78" s="1"/>
      <c r="Q78" s="1">
        <f t="shared" si="21"/>
        <v>28.4</v>
      </c>
      <c r="R78" s="5">
        <f t="shared" ref="R78" si="25">12*Q78-P78-O78-N78-F78</f>
        <v>138.79999999999995</v>
      </c>
      <c r="S78" s="5"/>
      <c r="T78" s="1"/>
      <c r="U78" s="1">
        <f t="shared" si="22"/>
        <v>11.999999999999998</v>
      </c>
      <c r="V78" s="1">
        <f t="shared" si="23"/>
        <v>7.1126760563380289</v>
      </c>
      <c r="W78" s="1">
        <v>25.6</v>
      </c>
      <c r="X78" s="1">
        <v>7</v>
      </c>
      <c r="Y78" s="1">
        <v>10.6</v>
      </c>
      <c r="Z78" s="1">
        <v>27.4</v>
      </c>
      <c r="AA78" s="1">
        <v>24.6</v>
      </c>
      <c r="AB78" s="1">
        <v>11.8</v>
      </c>
      <c r="AC78" s="1"/>
      <c r="AD78" s="1">
        <f t="shared" si="19"/>
        <v>48.579999999999984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42</v>
      </c>
      <c r="C79" s="1">
        <v>30</v>
      </c>
      <c r="D79" s="1">
        <v>20</v>
      </c>
      <c r="E79" s="1">
        <v>17</v>
      </c>
      <c r="F79" s="1">
        <v>21</v>
      </c>
      <c r="G79" s="7">
        <v>0.4</v>
      </c>
      <c r="H79" s="1" t="e">
        <v>#N/A</v>
      </c>
      <c r="I79" s="1" t="s">
        <v>34</v>
      </c>
      <c r="J79" s="1">
        <v>17</v>
      </c>
      <c r="K79" s="1">
        <f t="shared" si="18"/>
        <v>0</v>
      </c>
      <c r="L79" s="1">
        <f t="shared" si="20"/>
        <v>17</v>
      </c>
      <c r="M79" s="1"/>
      <c r="N79" s="10">
        <v>0</v>
      </c>
      <c r="O79" s="1">
        <v>40.200000000000003</v>
      </c>
      <c r="P79" s="1"/>
      <c r="Q79" s="1">
        <f t="shared" si="21"/>
        <v>3.4</v>
      </c>
      <c r="R79" s="5"/>
      <c r="S79" s="5"/>
      <c r="T79" s="1"/>
      <c r="U79" s="1">
        <f t="shared" si="22"/>
        <v>18</v>
      </c>
      <c r="V79" s="1">
        <f t="shared" si="23"/>
        <v>18</v>
      </c>
      <c r="W79" s="1">
        <v>5.8</v>
      </c>
      <c r="X79" s="1">
        <v>2.4</v>
      </c>
      <c r="Y79" s="1">
        <v>0</v>
      </c>
      <c r="Z79" s="1">
        <v>0</v>
      </c>
      <c r="AA79" s="1">
        <v>0</v>
      </c>
      <c r="AB79" s="1">
        <v>0</v>
      </c>
      <c r="AC79" s="1"/>
      <c r="AD79" s="1">
        <f t="shared" si="1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118</v>
      </c>
      <c r="B80" s="14" t="s">
        <v>42</v>
      </c>
      <c r="C80" s="14"/>
      <c r="D80" s="14">
        <v>620</v>
      </c>
      <c r="E80" s="14">
        <v>620</v>
      </c>
      <c r="F80" s="14"/>
      <c r="G80" s="15">
        <v>0</v>
      </c>
      <c r="H80" s="14" t="e">
        <v>#N/A</v>
      </c>
      <c r="I80" s="14" t="s">
        <v>43</v>
      </c>
      <c r="J80" s="14">
        <v>620</v>
      </c>
      <c r="K80" s="14">
        <f t="shared" si="18"/>
        <v>0</v>
      </c>
      <c r="L80" s="14">
        <f t="shared" si="20"/>
        <v>0</v>
      </c>
      <c r="M80" s="14">
        <v>620</v>
      </c>
      <c r="N80" s="16"/>
      <c r="O80" s="14"/>
      <c r="P80" s="14"/>
      <c r="Q80" s="14">
        <f t="shared" si="21"/>
        <v>0</v>
      </c>
      <c r="R80" s="17"/>
      <c r="S80" s="17"/>
      <c r="T80" s="14"/>
      <c r="U80" s="14" t="e">
        <f t="shared" si="22"/>
        <v>#DIV/0!</v>
      </c>
      <c r="V80" s="14" t="e">
        <f t="shared" si="23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/>
      <c r="AD80" s="14">
        <f t="shared" si="19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119</v>
      </c>
      <c r="B81" s="14" t="s">
        <v>42</v>
      </c>
      <c r="C81" s="14"/>
      <c r="D81" s="14">
        <v>160</v>
      </c>
      <c r="E81" s="14">
        <v>160</v>
      </c>
      <c r="F81" s="14"/>
      <c r="G81" s="15">
        <v>0</v>
      </c>
      <c r="H81" s="14" t="e">
        <v>#N/A</v>
      </c>
      <c r="I81" s="14" t="s">
        <v>43</v>
      </c>
      <c r="J81" s="14">
        <v>160</v>
      </c>
      <c r="K81" s="14">
        <f t="shared" si="18"/>
        <v>0</v>
      </c>
      <c r="L81" s="14">
        <f t="shared" si="20"/>
        <v>0</v>
      </c>
      <c r="M81" s="14">
        <v>160</v>
      </c>
      <c r="N81" s="16"/>
      <c r="O81" s="14"/>
      <c r="P81" s="14"/>
      <c r="Q81" s="14">
        <f t="shared" si="21"/>
        <v>0</v>
      </c>
      <c r="R81" s="17"/>
      <c r="S81" s="17"/>
      <c r="T81" s="14"/>
      <c r="U81" s="14" t="e">
        <f t="shared" si="22"/>
        <v>#DIV/0!</v>
      </c>
      <c r="V81" s="14" t="e">
        <f t="shared" si="23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/>
      <c r="AD81" s="14">
        <f t="shared" si="1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120</v>
      </c>
      <c r="B82" s="14" t="s">
        <v>42</v>
      </c>
      <c r="C82" s="14"/>
      <c r="D82" s="14">
        <v>318</v>
      </c>
      <c r="E82" s="14">
        <v>318</v>
      </c>
      <c r="F82" s="14"/>
      <c r="G82" s="15">
        <v>0</v>
      </c>
      <c r="H82" s="14" t="e">
        <v>#N/A</v>
      </c>
      <c r="I82" s="14" t="s">
        <v>43</v>
      </c>
      <c r="J82" s="14">
        <v>318</v>
      </c>
      <c r="K82" s="14">
        <f t="shared" si="18"/>
        <v>0</v>
      </c>
      <c r="L82" s="14">
        <f t="shared" si="20"/>
        <v>0</v>
      </c>
      <c r="M82" s="14">
        <v>318</v>
      </c>
      <c r="N82" s="16"/>
      <c r="O82" s="14"/>
      <c r="P82" s="14"/>
      <c r="Q82" s="14">
        <f t="shared" si="21"/>
        <v>0</v>
      </c>
      <c r="R82" s="17"/>
      <c r="S82" s="17"/>
      <c r="T82" s="14"/>
      <c r="U82" s="14" t="e">
        <f t="shared" si="22"/>
        <v>#DIV/0!</v>
      </c>
      <c r="V82" s="14" t="e">
        <f t="shared" si="23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/>
      <c r="AD82" s="14">
        <f t="shared" si="19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121</v>
      </c>
      <c r="B83" s="14" t="s">
        <v>42</v>
      </c>
      <c r="C83" s="14"/>
      <c r="D83" s="14">
        <v>880</v>
      </c>
      <c r="E83" s="14">
        <v>880</v>
      </c>
      <c r="F83" s="14"/>
      <c r="G83" s="15">
        <v>0</v>
      </c>
      <c r="H83" s="14" t="e">
        <v>#N/A</v>
      </c>
      <c r="I83" s="14" t="s">
        <v>43</v>
      </c>
      <c r="J83" s="14">
        <v>880</v>
      </c>
      <c r="K83" s="14">
        <f t="shared" si="18"/>
        <v>0</v>
      </c>
      <c r="L83" s="14">
        <f t="shared" si="20"/>
        <v>0</v>
      </c>
      <c r="M83" s="14">
        <v>880</v>
      </c>
      <c r="N83" s="16"/>
      <c r="O83" s="14"/>
      <c r="P83" s="14"/>
      <c r="Q83" s="14">
        <f t="shared" si="21"/>
        <v>0</v>
      </c>
      <c r="R83" s="17"/>
      <c r="S83" s="17"/>
      <c r="T83" s="14"/>
      <c r="U83" s="14" t="e">
        <f t="shared" si="22"/>
        <v>#DIV/0!</v>
      </c>
      <c r="V83" s="14" t="e">
        <f t="shared" si="23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/>
      <c r="AD83" s="14">
        <f t="shared" si="1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8" t="s">
        <v>122</v>
      </c>
      <c r="B84" s="18" t="s">
        <v>42</v>
      </c>
      <c r="C84" s="18"/>
      <c r="D84" s="18">
        <v>612</v>
      </c>
      <c r="E84" s="18">
        <v>612</v>
      </c>
      <c r="F84" s="18"/>
      <c r="G84" s="19">
        <v>0</v>
      </c>
      <c r="H84" s="18" t="e">
        <v>#N/A</v>
      </c>
      <c r="I84" s="18" t="s">
        <v>34</v>
      </c>
      <c r="J84" s="18">
        <v>612</v>
      </c>
      <c r="K84" s="18">
        <f t="shared" si="18"/>
        <v>0</v>
      </c>
      <c r="L84" s="18">
        <f t="shared" si="20"/>
        <v>0</v>
      </c>
      <c r="M84" s="18">
        <v>612</v>
      </c>
      <c r="N84" s="20"/>
      <c r="O84" s="18"/>
      <c r="P84" s="18"/>
      <c r="Q84" s="18">
        <f t="shared" si="21"/>
        <v>0</v>
      </c>
      <c r="R84" s="21"/>
      <c r="S84" s="21"/>
      <c r="T84" s="18"/>
      <c r="U84" s="18" t="e">
        <f t="shared" si="22"/>
        <v>#DIV/0!</v>
      </c>
      <c r="V84" s="18" t="e">
        <f t="shared" si="23"/>
        <v>#DIV/0!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 t="s">
        <v>52</v>
      </c>
      <c r="AD84" s="18">
        <f t="shared" si="1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123</v>
      </c>
      <c r="B85" s="14" t="s">
        <v>42</v>
      </c>
      <c r="C85" s="14"/>
      <c r="D85" s="14">
        <v>312</v>
      </c>
      <c r="E85" s="14">
        <v>312</v>
      </c>
      <c r="F85" s="14"/>
      <c r="G85" s="15">
        <v>0</v>
      </c>
      <c r="H85" s="14" t="e">
        <v>#N/A</v>
      </c>
      <c r="I85" s="14" t="s">
        <v>43</v>
      </c>
      <c r="J85" s="14">
        <v>312</v>
      </c>
      <c r="K85" s="14">
        <f t="shared" si="18"/>
        <v>0</v>
      </c>
      <c r="L85" s="14">
        <f t="shared" si="20"/>
        <v>0</v>
      </c>
      <c r="M85" s="14">
        <v>312</v>
      </c>
      <c r="N85" s="16"/>
      <c r="O85" s="14"/>
      <c r="P85" s="14"/>
      <c r="Q85" s="14">
        <f t="shared" si="21"/>
        <v>0</v>
      </c>
      <c r="R85" s="17"/>
      <c r="S85" s="17"/>
      <c r="T85" s="14"/>
      <c r="U85" s="14" t="e">
        <f t="shared" si="22"/>
        <v>#DIV/0!</v>
      </c>
      <c r="V85" s="14" t="e">
        <f t="shared" si="23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/>
      <c r="AD85" s="14">
        <f t="shared" si="1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42</v>
      </c>
      <c r="C86" s="1">
        <v>239</v>
      </c>
      <c r="D86" s="1">
        <v>1041</v>
      </c>
      <c r="E86" s="1">
        <v>1158</v>
      </c>
      <c r="F86" s="1">
        <v>99</v>
      </c>
      <c r="G86" s="7">
        <v>0.4</v>
      </c>
      <c r="H86" s="1">
        <v>40</v>
      </c>
      <c r="I86" s="1" t="s">
        <v>34</v>
      </c>
      <c r="J86" s="1">
        <v>1162</v>
      </c>
      <c r="K86" s="1">
        <f t="shared" si="18"/>
        <v>-4</v>
      </c>
      <c r="L86" s="1">
        <f t="shared" si="20"/>
        <v>156</v>
      </c>
      <c r="M86" s="1">
        <v>1002</v>
      </c>
      <c r="N86" s="10">
        <v>0</v>
      </c>
      <c r="O86" s="1">
        <v>202.8</v>
      </c>
      <c r="P86" s="1"/>
      <c r="Q86" s="1">
        <f t="shared" si="21"/>
        <v>31.2</v>
      </c>
      <c r="R86" s="5">
        <f>12*Q86-P86-O86-N86-F86</f>
        <v>72.599999999999966</v>
      </c>
      <c r="S86" s="5"/>
      <c r="T86" s="1"/>
      <c r="U86" s="1">
        <f t="shared" si="22"/>
        <v>12</v>
      </c>
      <c r="V86" s="1">
        <f t="shared" si="23"/>
        <v>9.6730769230769234</v>
      </c>
      <c r="W86" s="1">
        <v>29.8</v>
      </c>
      <c r="X86" s="1">
        <v>19.8</v>
      </c>
      <c r="Y86" s="1">
        <v>18.600000000000001</v>
      </c>
      <c r="Z86" s="1">
        <v>23.8</v>
      </c>
      <c r="AA86" s="1">
        <v>22.8</v>
      </c>
      <c r="AB86" s="1">
        <v>13.8</v>
      </c>
      <c r="AC86" s="1"/>
      <c r="AD86" s="1">
        <f t="shared" si="19"/>
        <v>29.039999999999988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125</v>
      </c>
      <c r="B87" s="14" t="s">
        <v>42</v>
      </c>
      <c r="C87" s="14"/>
      <c r="D87" s="14">
        <v>936</v>
      </c>
      <c r="E87" s="14">
        <v>936</v>
      </c>
      <c r="F87" s="14"/>
      <c r="G87" s="15">
        <v>0</v>
      </c>
      <c r="H87" s="14" t="e">
        <v>#N/A</v>
      </c>
      <c r="I87" s="14" t="s">
        <v>43</v>
      </c>
      <c r="J87" s="14">
        <v>936</v>
      </c>
      <c r="K87" s="14">
        <f t="shared" si="18"/>
        <v>0</v>
      </c>
      <c r="L87" s="14">
        <f t="shared" si="20"/>
        <v>0</v>
      </c>
      <c r="M87" s="14">
        <v>936</v>
      </c>
      <c r="N87" s="16"/>
      <c r="O87" s="14"/>
      <c r="P87" s="14"/>
      <c r="Q87" s="14">
        <f t="shared" si="21"/>
        <v>0</v>
      </c>
      <c r="R87" s="17"/>
      <c r="S87" s="17"/>
      <c r="T87" s="14"/>
      <c r="U87" s="14" t="e">
        <f t="shared" si="22"/>
        <v>#DIV/0!</v>
      </c>
      <c r="V87" s="14" t="e">
        <f t="shared" si="23"/>
        <v>#DIV/0!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 t="s">
        <v>58</v>
      </c>
      <c r="AD87" s="14">
        <f t="shared" si="1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33</v>
      </c>
      <c r="C88" s="1">
        <v>23.291</v>
      </c>
      <c r="D88" s="1"/>
      <c r="E88" s="1">
        <v>7.8949999999999996</v>
      </c>
      <c r="F88" s="1"/>
      <c r="G88" s="7">
        <v>1</v>
      </c>
      <c r="H88" s="1">
        <v>40</v>
      </c>
      <c r="I88" s="1" t="s">
        <v>34</v>
      </c>
      <c r="J88" s="1">
        <v>10.359</v>
      </c>
      <c r="K88" s="1">
        <f t="shared" si="18"/>
        <v>-2.4640000000000004</v>
      </c>
      <c r="L88" s="1">
        <f t="shared" si="20"/>
        <v>7.8949999999999996</v>
      </c>
      <c r="M88" s="1"/>
      <c r="N88" s="10">
        <v>42.616600000000012</v>
      </c>
      <c r="O88" s="1"/>
      <c r="P88" s="1"/>
      <c r="Q88" s="1">
        <f t="shared" si="21"/>
        <v>1.579</v>
      </c>
      <c r="R88" s="5"/>
      <c r="S88" s="5"/>
      <c r="T88" s="1"/>
      <c r="U88" s="1">
        <f t="shared" si="22"/>
        <v>26.989613679544025</v>
      </c>
      <c r="V88" s="1">
        <f t="shared" si="23"/>
        <v>26.989613679544025</v>
      </c>
      <c r="W88" s="1">
        <v>2.1497999999999999</v>
      </c>
      <c r="X88" s="1">
        <v>5.1424000000000003</v>
      </c>
      <c r="Y88" s="1">
        <v>5.9916</v>
      </c>
      <c r="Z88" s="1">
        <v>4.1116000000000001</v>
      </c>
      <c r="AA88" s="1">
        <v>4.4164000000000003</v>
      </c>
      <c r="AB88" s="1">
        <v>4.3040000000000003</v>
      </c>
      <c r="AC88" s="1"/>
      <c r="AD88" s="1">
        <f t="shared" si="1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127</v>
      </c>
      <c r="B89" s="14" t="s">
        <v>42</v>
      </c>
      <c r="C89" s="14">
        <v>42</v>
      </c>
      <c r="D89" s="14"/>
      <c r="E89" s="14">
        <v>29</v>
      </c>
      <c r="F89" s="14">
        <v>4</v>
      </c>
      <c r="G89" s="15">
        <v>0</v>
      </c>
      <c r="H89" s="14">
        <v>35</v>
      </c>
      <c r="I89" s="14" t="s">
        <v>43</v>
      </c>
      <c r="J89" s="14">
        <v>29</v>
      </c>
      <c r="K89" s="14">
        <f t="shared" si="18"/>
        <v>0</v>
      </c>
      <c r="L89" s="14">
        <f t="shared" si="20"/>
        <v>29</v>
      </c>
      <c r="M89" s="14"/>
      <c r="N89" s="16"/>
      <c r="O89" s="14"/>
      <c r="P89" s="14"/>
      <c r="Q89" s="14">
        <f t="shared" si="21"/>
        <v>5.8</v>
      </c>
      <c r="R89" s="17"/>
      <c r="S89" s="17"/>
      <c r="T89" s="14"/>
      <c r="U89" s="14">
        <f t="shared" si="22"/>
        <v>0.68965517241379315</v>
      </c>
      <c r="V89" s="14">
        <f t="shared" si="23"/>
        <v>0.68965517241379315</v>
      </c>
      <c r="W89" s="14">
        <v>6.6</v>
      </c>
      <c r="X89" s="14">
        <v>2.2000000000000002</v>
      </c>
      <c r="Y89" s="14">
        <v>0.4</v>
      </c>
      <c r="Z89" s="14">
        <v>0.6</v>
      </c>
      <c r="AA89" s="14">
        <v>0.8</v>
      </c>
      <c r="AB89" s="14">
        <v>2.4</v>
      </c>
      <c r="AC89" s="14"/>
      <c r="AD89" s="14">
        <f t="shared" si="19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128</v>
      </c>
      <c r="B90" s="14" t="s">
        <v>42</v>
      </c>
      <c r="C90" s="14">
        <v>81</v>
      </c>
      <c r="D90" s="14"/>
      <c r="E90" s="14">
        <v>62</v>
      </c>
      <c r="F90" s="14"/>
      <c r="G90" s="15">
        <v>0</v>
      </c>
      <c r="H90" s="14">
        <v>45</v>
      </c>
      <c r="I90" s="14" t="s">
        <v>43</v>
      </c>
      <c r="J90" s="14">
        <v>72</v>
      </c>
      <c r="K90" s="14">
        <f t="shared" si="18"/>
        <v>-10</v>
      </c>
      <c r="L90" s="14">
        <f t="shared" si="20"/>
        <v>62</v>
      </c>
      <c r="M90" s="14"/>
      <c r="N90" s="16"/>
      <c r="O90" s="14"/>
      <c r="P90" s="14"/>
      <c r="Q90" s="14">
        <f t="shared" si="21"/>
        <v>12.4</v>
      </c>
      <c r="R90" s="17"/>
      <c r="S90" s="17"/>
      <c r="T90" s="14"/>
      <c r="U90" s="14">
        <f t="shared" si="22"/>
        <v>0</v>
      </c>
      <c r="V90" s="14">
        <f t="shared" si="23"/>
        <v>0</v>
      </c>
      <c r="W90" s="14">
        <v>15.2</v>
      </c>
      <c r="X90" s="14">
        <v>17.2</v>
      </c>
      <c r="Y90" s="14">
        <v>18.8</v>
      </c>
      <c r="Z90" s="14">
        <v>13.2</v>
      </c>
      <c r="AA90" s="14">
        <v>12</v>
      </c>
      <c r="AB90" s="14">
        <v>18.399999999999999</v>
      </c>
      <c r="AC90" s="14"/>
      <c r="AD90" s="14">
        <f t="shared" si="1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33</v>
      </c>
      <c r="C91" s="1">
        <v>31.707999999999998</v>
      </c>
      <c r="D91" s="1">
        <v>43.332000000000001</v>
      </c>
      <c r="E91" s="1">
        <v>4.1260000000000003</v>
      </c>
      <c r="F91" s="1">
        <v>41.965000000000003</v>
      </c>
      <c r="G91" s="7">
        <v>1</v>
      </c>
      <c r="H91" s="1" t="e">
        <v>#N/A</v>
      </c>
      <c r="I91" s="1" t="s">
        <v>34</v>
      </c>
      <c r="J91" s="1">
        <v>3.9769999999999999</v>
      </c>
      <c r="K91" s="1">
        <f t="shared" si="18"/>
        <v>0.14900000000000047</v>
      </c>
      <c r="L91" s="1">
        <f t="shared" si="20"/>
        <v>4.1260000000000003</v>
      </c>
      <c r="M91" s="1"/>
      <c r="N91" s="10">
        <v>0</v>
      </c>
      <c r="O91" s="1">
        <v>31.795000000000002</v>
      </c>
      <c r="P91" s="1"/>
      <c r="Q91" s="1">
        <f t="shared" si="21"/>
        <v>0.82520000000000004</v>
      </c>
      <c r="R91" s="5"/>
      <c r="S91" s="5"/>
      <c r="T91" s="1"/>
      <c r="U91" s="1">
        <f t="shared" si="22"/>
        <v>89.384391662627237</v>
      </c>
      <c r="V91" s="1">
        <f t="shared" si="23"/>
        <v>89.384391662627237</v>
      </c>
      <c r="W91" s="1">
        <v>6.3450000000000006</v>
      </c>
      <c r="X91" s="1">
        <v>5.7918000000000003</v>
      </c>
      <c r="Y91" s="1">
        <v>0.27200000000000002</v>
      </c>
      <c r="Z91" s="1">
        <v>-0.1288</v>
      </c>
      <c r="AA91" s="1">
        <v>0</v>
      </c>
      <c r="AB91" s="1">
        <v>0</v>
      </c>
      <c r="AC91" s="1"/>
      <c r="AD91" s="1">
        <f t="shared" si="1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130</v>
      </c>
      <c r="B92" s="14" t="s">
        <v>42</v>
      </c>
      <c r="C92" s="14">
        <v>13</v>
      </c>
      <c r="D92" s="14"/>
      <c r="E92" s="14">
        <v>4</v>
      </c>
      <c r="F92" s="14"/>
      <c r="G92" s="15">
        <v>0</v>
      </c>
      <c r="H92" s="14">
        <v>45</v>
      </c>
      <c r="I92" s="14" t="s">
        <v>43</v>
      </c>
      <c r="J92" s="14">
        <v>7</v>
      </c>
      <c r="K92" s="14">
        <f t="shared" si="18"/>
        <v>-3</v>
      </c>
      <c r="L92" s="14">
        <f t="shared" si="20"/>
        <v>4</v>
      </c>
      <c r="M92" s="14"/>
      <c r="N92" s="16"/>
      <c r="O92" s="14"/>
      <c r="P92" s="14"/>
      <c r="Q92" s="14">
        <f t="shared" si="21"/>
        <v>0.8</v>
      </c>
      <c r="R92" s="17"/>
      <c r="S92" s="17"/>
      <c r="T92" s="14"/>
      <c r="U92" s="14">
        <f t="shared" si="22"/>
        <v>0</v>
      </c>
      <c r="V92" s="14">
        <f t="shared" si="23"/>
        <v>0</v>
      </c>
      <c r="W92" s="14">
        <v>2.2000000000000002</v>
      </c>
      <c r="X92" s="14">
        <v>17.2</v>
      </c>
      <c r="Y92" s="14">
        <v>19.2</v>
      </c>
      <c r="Z92" s="14">
        <v>13.6</v>
      </c>
      <c r="AA92" s="14">
        <v>10.4</v>
      </c>
      <c r="AB92" s="14">
        <v>10.6</v>
      </c>
      <c r="AC92" s="14"/>
      <c r="AD92" s="14">
        <f t="shared" si="1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6" t="s">
        <v>131</v>
      </c>
      <c r="B93" s="1" t="s">
        <v>42</v>
      </c>
      <c r="C93" s="1"/>
      <c r="D93" s="1"/>
      <c r="E93" s="22">
        <f>E94</f>
        <v>29</v>
      </c>
      <c r="F93" s="22">
        <f>F94</f>
        <v>6</v>
      </c>
      <c r="G93" s="7">
        <v>0.45</v>
      </c>
      <c r="H93" s="1" t="e">
        <v>#N/A</v>
      </c>
      <c r="I93" s="1" t="s">
        <v>34</v>
      </c>
      <c r="J93" s="1"/>
      <c r="K93" s="1">
        <f t="shared" si="18"/>
        <v>29</v>
      </c>
      <c r="L93" s="1">
        <f t="shared" si="20"/>
        <v>29</v>
      </c>
      <c r="M93" s="1"/>
      <c r="N93" s="10">
        <v>0</v>
      </c>
      <c r="O93" s="1">
        <v>43.2</v>
      </c>
      <c r="P93" s="1"/>
      <c r="Q93" s="1">
        <f t="shared" si="21"/>
        <v>5.8</v>
      </c>
      <c r="R93" s="5">
        <f>12*Q93-P93-O93-N93-F93</f>
        <v>20.399999999999991</v>
      </c>
      <c r="S93" s="5"/>
      <c r="T93" s="1"/>
      <c r="U93" s="1">
        <f t="shared" si="22"/>
        <v>12</v>
      </c>
      <c r="V93" s="1">
        <f t="shared" si="23"/>
        <v>8.4827586206896566</v>
      </c>
      <c r="W93" s="1">
        <v>6.4</v>
      </c>
      <c r="X93" s="1">
        <v>1.2</v>
      </c>
      <c r="Y93" s="1">
        <v>0.2</v>
      </c>
      <c r="Z93" s="1">
        <v>0</v>
      </c>
      <c r="AA93" s="1">
        <v>0</v>
      </c>
      <c r="AB93" s="1">
        <v>0</v>
      </c>
      <c r="AC93" s="1" t="s">
        <v>132</v>
      </c>
      <c r="AD93" s="1">
        <f t="shared" si="19"/>
        <v>9.1799999999999962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133</v>
      </c>
      <c r="B94" s="14" t="s">
        <v>42</v>
      </c>
      <c r="C94" s="14">
        <v>39</v>
      </c>
      <c r="D94" s="14">
        <v>9</v>
      </c>
      <c r="E94" s="22">
        <v>29</v>
      </c>
      <c r="F94" s="22">
        <v>6</v>
      </c>
      <c r="G94" s="15">
        <v>0</v>
      </c>
      <c r="H94" s="14" t="e">
        <v>#N/A</v>
      </c>
      <c r="I94" s="14" t="s">
        <v>43</v>
      </c>
      <c r="J94" s="14">
        <v>30</v>
      </c>
      <c r="K94" s="14">
        <f t="shared" si="18"/>
        <v>-1</v>
      </c>
      <c r="L94" s="14">
        <f t="shared" si="20"/>
        <v>29</v>
      </c>
      <c r="M94" s="14"/>
      <c r="N94" s="16"/>
      <c r="O94" s="14"/>
      <c r="P94" s="14"/>
      <c r="Q94" s="14">
        <f t="shared" si="21"/>
        <v>5.8</v>
      </c>
      <c r="R94" s="17"/>
      <c r="S94" s="17"/>
      <c r="T94" s="14"/>
      <c r="U94" s="14">
        <f t="shared" si="22"/>
        <v>1.0344827586206897</v>
      </c>
      <c r="V94" s="14">
        <f t="shared" si="23"/>
        <v>1.0344827586206897</v>
      </c>
      <c r="W94" s="14">
        <v>6.4</v>
      </c>
      <c r="X94" s="14">
        <v>1.2</v>
      </c>
      <c r="Y94" s="14">
        <v>0.2</v>
      </c>
      <c r="Z94" s="14">
        <v>0</v>
      </c>
      <c r="AA94" s="14">
        <v>0</v>
      </c>
      <c r="AB94" s="14">
        <v>0</v>
      </c>
      <c r="AC94" s="14" t="s">
        <v>134</v>
      </c>
      <c r="AD94" s="14">
        <f t="shared" si="19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33</v>
      </c>
      <c r="C95" s="1">
        <v>500.99900000000002</v>
      </c>
      <c r="D95" s="1"/>
      <c r="E95" s="1">
        <v>204.91399999999999</v>
      </c>
      <c r="F95" s="1">
        <v>229.23599999999999</v>
      </c>
      <c r="G95" s="7">
        <v>1</v>
      </c>
      <c r="H95" s="1">
        <v>50</v>
      </c>
      <c r="I95" s="1" t="s">
        <v>34</v>
      </c>
      <c r="J95" s="1">
        <v>193.62</v>
      </c>
      <c r="K95" s="1">
        <f t="shared" si="18"/>
        <v>11.293999999999983</v>
      </c>
      <c r="L95" s="1">
        <f t="shared" si="20"/>
        <v>204.91399999999999</v>
      </c>
      <c r="M95" s="1"/>
      <c r="N95" s="10">
        <v>0</v>
      </c>
      <c r="O95" s="1">
        <v>164.8904</v>
      </c>
      <c r="P95" s="1"/>
      <c r="Q95" s="1">
        <f t="shared" si="21"/>
        <v>40.982799999999997</v>
      </c>
      <c r="R95" s="5">
        <f>11*Q95-P95-O95-N95-F95</f>
        <v>56.684399999999982</v>
      </c>
      <c r="S95" s="5"/>
      <c r="T95" s="1"/>
      <c r="U95" s="1">
        <f t="shared" si="22"/>
        <v>11</v>
      </c>
      <c r="V95" s="1">
        <f t="shared" si="23"/>
        <v>9.6168734200689077</v>
      </c>
      <c r="W95" s="1">
        <v>41.290399999999998</v>
      </c>
      <c r="X95" s="1">
        <v>27.669599999999999</v>
      </c>
      <c r="Y95" s="1">
        <v>29.106200000000001</v>
      </c>
      <c r="Z95" s="1">
        <v>46.127000000000002</v>
      </c>
      <c r="AA95" s="1">
        <v>42.404800000000002</v>
      </c>
      <c r="AB95" s="1">
        <v>26.283000000000001</v>
      </c>
      <c r="AC95" s="1"/>
      <c r="AD95" s="1">
        <f t="shared" si="19"/>
        <v>56.684399999999982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33</v>
      </c>
      <c r="C96" s="1">
        <v>17.792000000000002</v>
      </c>
      <c r="D96" s="1">
        <v>21.966999999999999</v>
      </c>
      <c r="E96" s="1">
        <v>6.5709999999999997</v>
      </c>
      <c r="F96" s="1">
        <v>21.966999999999999</v>
      </c>
      <c r="G96" s="7">
        <v>1</v>
      </c>
      <c r="H96" s="1">
        <v>50</v>
      </c>
      <c r="I96" s="1" t="s">
        <v>34</v>
      </c>
      <c r="J96" s="1">
        <v>6.55</v>
      </c>
      <c r="K96" s="1">
        <f t="shared" si="18"/>
        <v>2.0999999999999908E-2</v>
      </c>
      <c r="L96" s="1">
        <f t="shared" si="20"/>
        <v>6.5709999999999997</v>
      </c>
      <c r="M96" s="1"/>
      <c r="N96" s="10">
        <v>67.968999999999994</v>
      </c>
      <c r="O96" s="1"/>
      <c r="P96" s="1"/>
      <c r="Q96" s="1">
        <f t="shared" si="21"/>
        <v>1.3142</v>
      </c>
      <c r="R96" s="5"/>
      <c r="S96" s="5"/>
      <c r="T96" s="1"/>
      <c r="U96" s="1">
        <f t="shared" si="22"/>
        <v>68.434028306193881</v>
      </c>
      <c r="V96" s="1">
        <f t="shared" si="23"/>
        <v>68.434028306193881</v>
      </c>
      <c r="W96" s="1">
        <v>3.222399999999999</v>
      </c>
      <c r="X96" s="1">
        <v>7.8930000000000007</v>
      </c>
      <c r="Y96" s="1">
        <v>9.5289999999999999</v>
      </c>
      <c r="Z96" s="1">
        <v>8.3086000000000002</v>
      </c>
      <c r="AA96" s="1">
        <v>5.0415999999999999</v>
      </c>
      <c r="AB96" s="1">
        <v>4.7149999999999999</v>
      </c>
      <c r="AC96" s="1"/>
      <c r="AD96" s="1">
        <f t="shared" si="1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42</v>
      </c>
      <c r="C97" s="1">
        <v>913</v>
      </c>
      <c r="D97" s="1">
        <v>275</v>
      </c>
      <c r="E97" s="1">
        <v>505</v>
      </c>
      <c r="F97" s="1">
        <v>592</v>
      </c>
      <c r="G97" s="7">
        <v>0.4</v>
      </c>
      <c r="H97" s="1">
        <v>40</v>
      </c>
      <c r="I97" s="1" t="s">
        <v>34</v>
      </c>
      <c r="J97" s="1">
        <v>511</v>
      </c>
      <c r="K97" s="1">
        <f t="shared" si="18"/>
        <v>-6</v>
      </c>
      <c r="L97" s="1">
        <f t="shared" si="20"/>
        <v>505</v>
      </c>
      <c r="M97" s="1"/>
      <c r="N97" s="10">
        <v>0</v>
      </c>
      <c r="O97" s="1">
        <v>427.40000000000009</v>
      </c>
      <c r="P97" s="1"/>
      <c r="Q97" s="1">
        <f t="shared" si="21"/>
        <v>101</v>
      </c>
      <c r="R97" s="5">
        <f t="shared" ref="R97:R98" si="26">12*Q97-P97-O97-N97-F97</f>
        <v>192.59999999999991</v>
      </c>
      <c r="S97" s="5"/>
      <c r="T97" s="1"/>
      <c r="U97" s="1">
        <f t="shared" si="22"/>
        <v>12</v>
      </c>
      <c r="V97" s="1">
        <f t="shared" si="23"/>
        <v>10.093069306930694</v>
      </c>
      <c r="W97" s="1">
        <v>100.4</v>
      </c>
      <c r="X97" s="1">
        <v>91</v>
      </c>
      <c r="Y97" s="1">
        <v>89.2</v>
      </c>
      <c r="Z97" s="1">
        <v>106.4</v>
      </c>
      <c r="AA97" s="1">
        <v>103.2</v>
      </c>
      <c r="AB97" s="1">
        <v>80.8</v>
      </c>
      <c r="AC97" s="1"/>
      <c r="AD97" s="1">
        <f t="shared" si="19"/>
        <v>77.039999999999964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42</v>
      </c>
      <c r="C98" s="1">
        <v>756</v>
      </c>
      <c r="D98" s="1">
        <v>99</v>
      </c>
      <c r="E98" s="1">
        <v>470</v>
      </c>
      <c r="F98" s="1">
        <v>321</v>
      </c>
      <c r="G98" s="7">
        <v>0.4</v>
      </c>
      <c r="H98" s="1">
        <v>40</v>
      </c>
      <c r="I98" s="1" t="s">
        <v>34</v>
      </c>
      <c r="J98" s="1">
        <v>465</v>
      </c>
      <c r="K98" s="1">
        <f t="shared" si="18"/>
        <v>5</v>
      </c>
      <c r="L98" s="1">
        <f t="shared" si="20"/>
        <v>470</v>
      </c>
      <c r="M98" s="1"/>
      <c r="N98" s="10">
        <v>0</v>
      </c>
      <c r="O98" s="1">
        <v>500</v>
      </c>
      <c r="P98" s="1"/>
      <c r="Q98" s="1">
        <f t="shared" si="21"/>
        <v>94</v>
      </c>
      <c r="R98" s="5">
        <f t="shared" si="26"/>
        <v>307</v>
      </c>
      <c r="S98" s="5"/>
      <c r="T98" s="1"/>
      <c r="U98" s="1">
        <f t="shared" si="22"/>
        <v>12</v>
      </c>
      <c r="V98" s="1">
        <f t="shared" si="23"/>
        <v>8.7340425531914896</v>
      </c>
      <c r="W98" s="1">
        <v>88.6</v>
      </c>
      <c r="X98" s="1">
        <v>65.599999999999994</v>
      </c>
      <c r="Y98" s="1">
        <v>64.599999999999994</v>
      </c>
      <c r="Z98" s="1">
        <v>84.8</v>
      </c>
      <c r="AA98" s="1">
        <v>84.8</v>
      </c>
      <c r="AB98" s="1">
        <v>68.400000000000006</v>
      </c>
      <c r="AC98" s="1"/>
      <c r="AD98" s="1">
        <f t="shared" si="19"/>
        <v>122.80000000000001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139</v>
      </c>
      <c r="B99" s="1" t="s">
        <v>42</v>
      </c>
      <c r="C99" s="1"/>
      <c r="D99" s="1">
        <v>320</v>
      </c>
      <c r="E99" s="22">
        <f>320+E117</f>
        <v>323</v>
      </c>
      <c r="F99" s="22">
        <f>F117</f>
        <v>33</v>
      </c>
      <c r="G99" s="7">
        <v>0.45</v>
      </c>
      <c r="H99" s="1" t="e">
        <v>#N/A</v>
      </c>
      <c r="I99" s="1" t="s">
        <v>34</v>
      </c>
      <c r="J99" s="1">
        <v>320</v>
      </c>
      <c r="K99" s="1">
        <f t="shared" si="18"/>
        <v>3</v>
      </c>
      <c r="L99" s="1">
        <f t="shared" si="20"/>
        <v>3</v>
      </c>
      <c r="M99" s="1">
        <v>320</v>
      </c>
      <c r="N99" s="10">
        <v>0</v>
      </c>
      <c r="O99" s="1"/>
      <c r="P99" s="1"/>
      <c r="Q99" s="1">
        <f t="shared" si="21"/>
        <v>0.6</v>
      </c>
      <c r="R99" s="5"/>
      <c r="S99" s="5"/>
      <c r="T99" s="1"/>
      <c r="U99" s="1">
        <f t="shared" si="22"/>
        <v>55</v>
      </c>
      <c r="V99" s="1">
        <f t="shared" si="23"/>
        <v>55</v>
      </c>
      <c r="W99" s="1">
        <v>0.6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140</v>
      </c>
      <c r="AD99" s="1">
        <f t="shared" si="19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141</v>
      </c>
      <c r="B100" s="14" t="s">
        <v>42</v>
      </c>
      <c r="C100" s="14"/>
      <c r="D100" s="14">
        <v>378</v>
      </c>
      <c r="E100" s="14">
        <v>378</v>
      </c>
      <c r="F100" s="14"/>
      <c r="G100" s="15">
        <v>0</v>
      </c>
      <c r="H100" s="14" t="e">
        <v>#N/A</v>
      </c>
      <c r="I100" s="14" t="s">
        <v>43</v>
      </c>
      <c r="J100" s="14">
        <v>378</v>
      </c>
      <c r="K100" s="14">
        <f t="shared" si="18"/>
        <v>0</v>
      </c>
      <c r="L100" s="14">
        <f t="shared" si="20"/>
        <v>0</v>
      </c>
      <c r="M100" s="14">
        <v>378</v>
      </c>
      <c r="N100" s="16"/>
      <c r="O100" s="14"/>
      <c r="P100" s="14"/>
      <c r="Q100" s="14">
        <f t="shared" si="21"/>
        <v>0</v>
      </c>
      <c r="R100" s="17"/>
      <c r="S100" s="17"/>
      <c r="T100" s="14"/>
      <c r="U100" s="14" t="e">
        <f t="shared" si="22"/>
        <v>#DIV/0!</v>
      </c>
      <c r="V100" s="14" t="e">
        <f t="shared" si="23"/>
        <v>#DIV/0!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/>
      <c r="AD100" s="14">
        <f t="shared" si="19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142</v>
      </c>
      <c r="B101" s="14" t="s">
        <v>42</v>
      </c>
      <c r="C101" s="14">
        <v>44</v>
      </c>
      <c r="D101" s="14">
        <v>444</v>
      </c>
      <c r="E101" s="14">
        <v>452</v>
      </c>
      <c r="F101" s="14">
        <v>34</v>
      </c>
      <c r="G101" s="15">
        <v>0</v>
      </c>
      <c r="H101" s="14" t="e">
        <v>#N/A</v>
      </c>
      <c r="I101" s="14" t="s">
        <v>43</v>
      </c>
      <c r="J101" s="14">
        <v>452</v>
      </c>
      <c r="K101" s="14">
        <f t="shared" si="18"/>
        <v>0</v>
      </c>
      <c r="L101" s="14">
        <f t="shared" si="20"/>
        <v>8</v>
      </c>
      <c r="M101" s="14">
        <v>444</v>
      </c>
      <c r="N101" s="16"/>
      <c r="O101" s="14"/>
      <c r="P101" s="14"/>
      <c r="Q101" s="14">
        <f t="shared" si="21"/>
        <v>1.6</v>
      </c>
      <c r="R101" s="17"/>
      <c r="S101" s="17"/>
      <c r="T101" s="14"/>
      <c r="U101" s="14">
        <f t="shared" si="22"/>
        <v>21.25</v>
      </c>
      <c r="V101" s="14">
        <f t="shared" si="23"/>
        <v>21.25</v>
      </c>
      <c r="W101" s="14">
        <v>1.4</v>
      </c>
      <c r="X101" s="14">
        <v>0.8</v>
      </c>
      <c r="Y101" s="14">
        <v>1.4</v>
      </c>
      <c r="Z101" s="14">
        <v>2</v>
      </c>
      <c r="AA101" s="14">
        <v>1</v>
      </c>
      <c r="AB101" s="14">
        <v>0</v>
      </c>
      <c r="AC101" s="14"/>
      <c r="AD101" s="14">
        <f t="shared" si="19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4" t="s">
        <v>143</v>
      </c>
      <c r="B102" s="14" t="s">
        <v>42</v>
      </c>
      <c r="C102" s="14"/>
      <c r="D102" s="14">
        <v>894</v>
      </c>
      <c r="E102" s="14">
        <v>894</v>
      </c>
      <c r="F102" s="14"/>
      <c r="G102" s="15">
        <v>0</v>
      </c>
      <c r="H102" s="14" t="e">
        <v>#N/A</v>
      </c>
      <c r="I102" s="14" t="s">
        <v>43</v>
      </c>
      <c r="J102" s="14">
        <v>894</v>
      </c>
      <c r="K102" s="14">
        <f t="shared" ref="K102:K131" si="27">E102-J102</f>
        <v>0</v>
      </c>
      <c r="L102" s="14">
        <f t="shared" si="20"/>
        <v>0</v>
      </c>
      <c r="M102" s="14">
        <v>894</v>
      </c>
      <c r="N102" s="16"/>
      <c r="O102" s="14"/>
      <c r="P102" s="14"/>
      <c r="Q102" s="14">
        <f t="shared" si="21"/>
        <v>0</v>
      </c>
      <c r="R102" s="17"/>
      <c r="S102" s="17"/>
      <c r="T102" s="14"/>
      <c r="U102" s="14" t="e">
        <f t="shared" si="22"/>
        <v>#DIV/0!</v>
      </c>
      <c r="V102" s="14" t="e">
        <f t="shared" si="23"/>
        <v>#DIV/0!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/>
      <c r="AD102" s="14">
        <f t="shared" ref="AD102:AD131" si="28">R102*G102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144</v>
      </c>
      <c r="B103" s="14" t="s">
        <v>42</v>
      </c>
      <c r="C103" s="14"/>
      <c r="D103" s="14">
        <v>396</v>
      </c>
      <c r="E103" s="14">
        <v>396</v>
      </c>
      <c r="F103" s="14"/>
      <c r="G103" s="15">
        <v>0</v>
      </c>
      <c r="H103" s="14" t="e">
        <v>#N/A</v>
      </c>
      <c r="I103" s="14" t="s">
        <v>43</v>
      </c>
      <c r="J103" s="14">
        <v>396</v>
      </c>
      <c r="K103" s="14">
        <f t="shared" si="27"/>
        <v>0</v>
      </c>
      <c r="L103" s="14">
        <f t="shared" si="20"/>
        <v>0</v>
      </c>
      <c r="M103" s="14">
        <v>396</v>
      </c>
      <c r="N103" s="16"/>
      <c r="O103" s="14"/>
      <c r="P103" s="14"/>
      <c r="Q103" s="14">
        <f t="shared" si="21"/>
        <v>0</v>
      </c>
      <c r="R103" s="17"/>
      <c r="S103" s="17"/>
      <c r="T103" s="14"/>
      <c r="U103" s="14" t="e">
        <f t="shared" si="22"/>
        <v>#DIV/0!</v>
      </c>
      <c r="V103" s="14" t="e">
        <f t="shared" si="23"/>
        <v>#DIV/0!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/>
      <c r="AD103" s="14">
        <f t="shared" si="28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145</v>
      </c>
      <c r="B104" s="1" t="s">
        <v>42</v>
      </c>
      <c r="C104" s="1">
        <v>198</v>
      </c>
      <c r="D104" s="1"/>
      <c r="E104" s="1">
        <v>124</v>
      </c>
      <c r="F104" s="1">
        <v>56</v>
      </c>
      <c r="G104" s="7">
        <v>0.4</v>
      </c>
      <c r="H104" s="1">
        <v>40</v>
      </c>
      <c r="I104" s="1" t="s">
        <v>34</v>
      </c>
      <c r="J104" s="1">
        <v>125</v>
      </c>
      <c r="K104" s="1">
        <f t="shared" si="27"/>
        <v>-1</v>
      </c>
      <c r="L104" s="1">
        <f t="shared" si="20"/>
        <v>124</v>
      </c>
      <c r="M104" s="1"/>
      <c r="N104" s="10">
        <v>0</v>
      </c>
      <c r="O104" s="1">
        <v>160</v>
      </c>
      <c r="P104" s="1"/>
      <c r="Q104" s="1">
        <f t="shared" si="21"/>
        <v>24.8</v>
      </c>
      <c r="R104" s="5">
        <f t="shared" ref="R104" si="29">12*Q104-P104-O104-N104-F104</f>
        <v>81.600000000000023</v>
      </c>
      <c r="S104" s="5"/>
      <c r="T104" s="1"/>
      <c r="U104" s="1">
        <f t="shared" si="22"/>
        <v>12</v>
      </c>
      <c r="V104" s="1">
        <f t="shared" si="23"/>
        <v>8.7096774193548381</v>
      </c>
      <c r="W104" s="1">
        <v>21.8</v>
      </c>
      <c r="X104" s="1">
        <v>8</v>
      </c>
      <c r="Y104" s="1">
        <v>8.1999999999999993</v>
      </c>
      <c r="Z104" s="1">
        <v>18</v>
      </c>
      <c r="AA104" s="1">
        <v>16.600000000000001</v>
      </c>
      <c r="AB104" s="1">
        <v>8.6</v>
      </c>
      <c r="AC104" s="1"/>
      <c r="AD104" s="1">
        <f t="shared" si="28"/>
        <v>32.640000000000008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146</v>
      </c>
      <c r="B105" s="1" t="s">
        <v>33</v>
      </c>
      <c r="C105" s="1">
        <v>121.09</v>
      </c>
      <c r="D105" s="1">
        <v>4.9660000000000002</v>
      </c>
      <c r="E105" s="1">
        <v>85.188000000000002</v>
      </c>
      <c r="F105" s="1"/>
      <c r="G105" s="7">
        <v>1</v>
      </c>
      <c r="H105" s="1">
        <v>40</v>
      </c>
      <c r="I105" s="1" t="s">
        <v>34</v>
      </c>
      <c r="J105" s="1">
        <v>100.36499999999999</v>
      </c>
      <c r="K105" s="1">
        <f t="shared" si="27"/>
        <v>-15.176999999999992</v>
      </c>
      <c r="L105" s="1">
        <f t="shared" si="20"/>
        <v>85.188000000000002</v>
      </c>
      <c r="M105" s="1"/>
      <c r="N105" s="10">
        <v>237.02820000000011</v>
      </c>
      <c r="O105" s="1"/>
      <c r="P105" s="1"/>
      <c r="Q105" s="1">
        <f t="shared" si="21"/>
        <v>17.037600000000001</v>
      </c>
      <c r="R105" s="5"/>
      <c r="S105" s="5"/>
      <c r="T105" s="1"/>
      <c r="U105" s="1">
        <f t="shared" si="22"/>
        <v>13.912065079588681</v>
      </c>
      <c r="V105" s="1">
        <f t="shared" si="23"/>
        <v>13.912065079588681</v>
      </c>
      <c r="W105" s="1">
        <v>20.118600000000001</v>
      </c>
      <c r="X105" s="1">
        <v>27.0792</v>
      </c>
      <c r="Y105" s="1">
        <v>32.556199999999997</v>
      </c>
      <c r="Z105" s="1">
        <v>30.093</v>
      </c>
      <c r="AA105" s="1">
        <v>27.388000000000002</v>
      </c>
      <c r="AB105" s="1">
        <v>25.805</v>
      </c>
      <c r="AC105" s="1"/>
      <c r="AD105" s="1">
        <f t="shared" si="28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147</v>
      </c>
      <c r="B106" s="1" t="s">
        <v>33</v>
      </c>
      <c r="C106" s="1">
        <v>81.569000000000003</v>
      </c>
      <c r="D106" s="1">
        <v>33.140999999999998</v>
      </c>
      <c r="E106" s="1">
        <v>67.954999999999998</v>
      </c>
      <c r="F106" s="1">
        <v>38.987000000000002</v>
      </c>
      <c r="G106" s="7">
        <v>1</v>
      </c>
      <c r="H106" s="1">
        <v>40</v>
      </c>
      <c r="I106" s="1" t="s">
        <v>34</v>
      </c>
      <c r="J106" s="1">
        <v>69.463999999999999</v>
      </c>
      <c r="K106" s="1">
        <f t="shared" si="27"/>
        <v>-1.5090000000000003</v>
      </c>
      <c r="L106" s="1">
        <f t="shared" si="20"/>
        <v>67.954999999999998</v>
      </c>
      <c r="M106" s="1"/>
      <c r="N106" s="10">
        <v>160.7808</v>
      </c>
      <c r="O106" s="1"/>
      <c r="P106" s="1"/>
      <c r="Q106" s="1">
        <f t="shared" si="21"/>
        <v>13.590999999999999</v>
      </c>
      <c r="R106" s="5"/>
      <c r="S106" s="5"/>
      <c r="T106" s="1"/>
      <c r="U106" s="1">
        <f t="shared" si="22"/>
        <v>14.698535795747185</v>
      </c>
      <c r="V106" s="1">
        <f t="shared" si="23"/>
        <v>14.698535795747185</v>
      </c>
      <c r="W106" s="1">
        <v>11.3048</v>
      </c>
      <c r="X106" s="1">
        <v>17.495200000000001</v>
      </c>
      <c r="Y106" s="1">
        <v>22.0318</v>
      </c>
      <c r="Z106" s="1">
        <v>19.980399999999999</v>
      </c>
      <c r="AA106" s="1">
        <v>19.118200000000002</v>
      </c>
      <c r="AB106" s="1">
        <v>17.488399999999999</v>
      </c>
      <c r="AC106" s="1"/>
      <c r="AD106" s="1">
        <f t="shared" si="28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8" t="s">
        <v>148</v>
      </c>
      <c r="B107" s="18" t="s">
        <v>42</v>
      </c>
      <c r="C107" s="18"/>
      <c r="D107" s="18"/>
      <c r="E107" s="18"/>
      <c r="F107" s="18"/>
      <c r="G107" s="19">
        <v>0</v>
      </c>
      <c r="H107" s="18" t="e">
        <v>#N/A</v>
      </c>
      <c r="I107" s="18" t="s">
        <v>34</v>
      </c>
      <c r="J107" s="18"/>
      <c r="K107" s="18">
        <f t="shared" si="27"/>
        <v>0</v>
      </c>
      <c r="L107" s="18">
        <f t="shared" si="20"/>
        <v>0</v>
      </c>
      <c r="M107" s="18"/>
      <c r="N107" s="20"/>
      <c r="O107" s="18"/>
      <c r="P107" s="18"/>
      <c r="Q107" s="18">
        <f t="shared" si="21"/>
        <v>0</v>
      </c>
      <c r="R107" s="21"/>
      <c r="S107" s="21"/>
      <c r="T107" s="18"/>
      <c r="U107" s="18" t="e">
        <f t="shared" si="22"/>
        <v>#DIV/0!</v>
      </c>
      <c r="V107" s="18" t="e">
        <f t="shared" si="23"/>
        <v>#DIV/0!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 t="s">
        <v>52</v>
      </c>
      <c r="AD107" s="18">
        <f t="shared" si="28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8" t="s">
        <v>149</v>
      </c>
      <c r="B108" s="18" t="s">
        <v>42</v>
      </c>
      <c r="C108" s="18"/>
      <c r="D108" s="18"/>
      <c r="E108" s="18"/>
      <c r="F108" s="18"/>
      <c r="G108" s="19">
        <v>0</v>
      </c>
      <c r="H108" s="18" t="e">
        <v>#N/A</v>
      </c>
      <c r="I108" s="18" t="s">
        <v>34</v>
      </c>
      <c r="J108" s="18"/>
      <c r="K108" s="18">
        <f t="shared" si="27"/>
        <v>0</v>
      </c>
      <c r="L108" s="18">
        <f t="shared" si="20"/>
        <v>0</v>
      </c>
      <c r="M108" s="18"/>
      <c r="N108" s="20"/>
      <c r="O108" s="18"/>
      <c r="P108" s="18"/>
      <c r="Q108" s="18">
        <f t="shared" si="21"/>
        <v>0</v>
      </c>
      <c r="R108" s="21"/>
      <c r="S108" s="21"/>
      <c r="T108" s="18"/>
      <c r="U108" s="18" t="e">
        <f t="shared" si="22"/>
        <v>#DIV/0!</v>
      </c>
      <c r="V108" s="18" t="e">
        <f t="shared" si="23"/>
        <v>#DIV/0!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 t="s">
        <v>52</v>
      </c>
      <c r="AD108" s="18">
        <f t="shared" si="28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6" t="s">
        <v>150</v>
      </c>
      <c r="B109" s="1" t="s">
        <v>42</v>
      </c>
      <c r="C109" s="1"/>
      <c r="D109" s="1"/>
      <c r="E109" s="22">
        <f>E115</f>
        <v>16</v>
      </c>
      <c r="F109" s="22">
        <f>F115</f>
        <v>19</v>
      </c>
      <c r="G109" s="7">
        <v>0.4</v>
      </c>
      <c r="H109" s="1" t="e">
        <v>#N/A</v>
      </c>
      <c r="I109" s="1" t="s">
        <v>34</v>
      </c>
      <c r="J109" s="1"/>
      <c r="K109" s="1">
        <f t="shared" si="27"/>
        <v>16</v>
      </c>
      <c r="L109" s="1">
        <f t="shared" si="20"/>
        <v>16</v>
      </c>
      <c r="M109" s="1"/>
      <c r="N109" s="10">
        <v>0</v>
      </c>
      <c r="O109" s="1">
        <v>30</v>
      </c>
      <c r="P109" s="1"/>
      <c r="Q109" s="1">
        <f t="shared" si="21"/>
        <v>3.2</v>
      </c>
      <c r="R109" s="5"/>
      <c r="S109" s="5"/>
      <c r="T109" s="1"/>
      <c r="U109" s="1">
        <f t="shared" si="22"/>
        <v>15.3125</v>
      </c>
      <c r="V109" s="1">
        <f t="shared" si="23"/>
        <v>15.3125</v>
      </c>
      <c r="W109" s="1">
        <v>5</v>
      </c>
      <c r="X109" s="1">
        <v>2.6</v>
      </c>
      <c r="Y109" s="1">
        <v>0</v>
      </c>
      <c r="Z109" s="1">
        <v>0</v>
      </c>
      <c r="AA109" s="1">
        <v>0</v>
      </c>
      <c r="AB109" s="1">
        <v>0</v>
      </c>
      <c r="AC109" s="1" t="s">
        <v>151</v>
      </c>
      <c r="AD109" s="1">
        <f t="shared" si="28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8" t="s">
        <v>152</v>
      </c>
      <c r="B110" s="18" t="s">
        <v>42</v>
      </c>
      <c r="C110" s="18"/>
      <c r="D110" s="18"/>
      <c r="E110" s="18"/>
      <c r="F110" s="18"/>
      <c r="G110" s="19">
        <v>0</v>
      </c>
      <c r="H110" s="18" t="e">
        <v>#N/A</v>
      </c>
      <c r="I110" s="18" t="s">
        <v>34</v>
      </c>
      <c r="J110" s="18"/>
      <c r="K110" s="18">
        <f t="shared" si="27"/>
        <v>0</v>
      </c>
      <c r="L110" s="18">
        <f t="shared" si="20"/>
        <v>0</v>
      </c>
      <c r="M110" s="18"/>
      <c r="N110" s="20"/>
      <c r="O110" s="18"/>
      <c r="P110" s="18"/>
      <c r="Q110" s="18">
        <f t="shared" si="21"/>
        <v>0</v>
      </c>
      <c r="R110" s="21"/>
      <c r="S110" s="21"/>
      <c r="T110" s="18"/>
      <c r="U110" s="18" t="e">
        <f t="shared" si="22"/>
        <v>#DIV/0!</v>
      </c>
      <c r="V110" s="18" t="e">
        <f t="shared" si="23"/>
        <v>#DIV/0!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 t="s">
        <v>52</v>
      </c>
      <c r="AD110" s="18">
        <f t="shared" si="28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153</v>
      </c>
      <c r="B111" s="1" t="s">
        <v>42</v>
      </c>
      <c r="C111" s="1">
        <v>30</v>
      </c>
      <c r="D111" s="1">
        <v>1</v>
      </c>
      <c r="E111" s="1">
        <v>5</v>
      </c>
      <c r="F111" s="1">
        <v>26</v>
      </c>
      <c r="G111" s="7">
        <v>0.6</v>
      </c>
      <c r="H111" s="1" t="e">
        <v>#N/A</v>
      </c>
      <c r="I111" s="1" t="s">
        <v>34</v>
      </c>
      <c r="J111" s="1">
        <v>5</v>
      </c>
      <c r="K111" s="1">
        <f t="shared" si="27"/>
        <v>0</v>
      </c>
      <c r="L111" s="1">
        <f t="shared" si="20"/>
        <v>5</v>
      </c>
      <c r="M111" s="1"/>
      <c r="N111" s="10">
        <v>0</v>
      </c>
      <c r="O111" s="1"/>
      <c r="P111" s="1"/>
      <c r="Q111" s="1">
        <f t="shared" si="21"/>
        <v>1</v>
      </c>
      <c r="R111" s="5"/>
      <c r="S111" s="5"/>
      <c r="T111" s="1"/>
      <c r="U111" s="1">
        <f t="shared" si="22"/>
        <v>26</v>
      </c>
      <c r="V111" s="1">
        <f t="shared" si="23"/>
        <v>26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/>
      <c r="AD111" s="1">
        <f t="shared" si="28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8" t="s">
        <v>154</v>
      </c>
      <c r="B112" s="18" t="s">
        <v>42</v>
      </c>
      <c r="C112" s="18"/>
      <c r="D112" s="18"/>
      <c r="E112" s="18"/>
      <c r="F112" s="18"/>
      <c r="G112" s="19">
        <v>0</v>
      </c>
      <c r="H112" s="18" t="e">
        <v>#N/A</v>
      </c>
      <c r="I112" s="18" t="s">
        <v>34</v>
      </c>
      <c r="J112" s="18"/>
      <c r="K112" s="18">
        <f t="shared" si="27"/>
        <v>0</v>
      </c>
      <c r="L112" s="18">
        <f t="shared" si="20"/>
        <v>0</v>
      </c>
      <c r="M112" s="18"/>
      <c r="N112" s="20"/>
      <c r="O112" s="18"/>
      <c r="P112" s="18"/>
      <c r="Q112" s="18">
        <f t="shared" si="21"/>
        <v>0</v>
      </c>
      <c r="R112" s="21"/>
      <c r="S112" s="21"/>
      <c r="T112" s="18"/>
      <c r="U112" s="18" t="e">
        <f t="shared" si="22"/>
        <v>#DIV/0!</v>
      </c>
      <c r="V112" s="18" t="e">
        <f t="shared" si="23"/>
        <v>#DIV/0!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 t="s">
        <v>52</v>
      </c>
      <c r="AD112" s="18">
        <f t="shared" si="28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8" t="s">
        <v>155</v>
      </c>
      <c r="B113" s="18" t="s">
        <v>42</v>
      </c>
      <c r="C113" s="18"/>
      <c r="D113" s="18"/>
      <c r="E113" s="18"/>
      <c r="F113" s="18"/>
      <c r="G113" s="19">
        <v>0</v>
      </c>
      <c r="H113" s="18" t="e">
        <v>#N/A</v>
      </c>
      <c r="I113" s="18" t="s">
        <v>34</v>
      </c>
      <c r="J113" s="18"/>
      <c r="K113" s="18">
        <f t="shared" si="27"/>
        <v>0</v>
      </c>
      <c r="L113" s="18">
        <f t="shared" si="20"/>
        <v>0</v>
      </c>
      <c r="M113" s="18"/>
      <c r="N113" s="20"/>
      <c r="O113" s="18"/>
      <c r="P113" s="18"/>
      <c r="Q113" s="18">
        <f t="shared" si="21"/>
        <v>0</v>
      </c>
      <c r="R113" s="21"/>
      <c r="S113" s="21"/>
      <c r="T113" s="18"/>
      <c r="U113" s="18" t="e">
        <f t="shared" si="22"/>
        <v>#DIV/0!</v>
      </c>
      <c r="V113" s="18" t="e">
        <f t="shared" si="23"/>
        <v>#DIV/0!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 t="s">
        <v>52</v>
      </c>
      <c r="AD113" s="18">
        <f t="shared" si="28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8" t="s">
        <v>156</v>
      </c>
      <c r="B114" s="18" t="s">
        <v>33</v>
      </c>
      <c r="C114" s="18"/>
      <c r="D114" s="18"/>
      <c r="E114" s="18"/>
      <c r="F114" s="18"/>
      <c r="G114" s="19">
        <v>0</v>
      </c>
      <c r="H114" s="18" t="e">
        <v>#N/A</v>
      </c>
      <c r="I114" s="18" t="s">
        <v>34</v>
      </c>
      <c r="J114" s="18"/>
      <c r="K114" s="18">
        <f t="shared" si="27"/>
        <v>0</v>
      </c>
      <c r="L114" s="18">
        <f t="shared" si="20"/>
        <v>0</v>
      </c>
      <c r="M114" s="18"/>
      <c r="N114" s="20"/>
      <c r="O114" s="18"/>
      <c r="P114" s="18"/>
      <c r="Q114" s="18">
        <f t="shared" si="21"/>
        <v>0</v>
      </c>
      <c r="R114" s="21"/>
      <c r="S114" s="21"/>
      <c r="T114" s="18"/>
      <c r="U114" s="18" t="e">
        <f t="shared" si="22"/>
        <v>#DIV/0!</v>
      </c>
      <c r="V114" s="18" t="e">
        <f t="shared" si="23"/>
        <v>#DIV/0!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 t="s">
        <v>52</v>
      </c>
      <c r="AD114" s="18">
        <f t="shared" si="28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4" t="s">
        <v>157</v>
      </c>
      <c r="B115" s="14" t="s">
        <v>42</v>
      </c>
      <c r="C115" s="14">
        <v>30</v>
      </c>
      <c r="D115" s="23">
        <v>18</v>
      </c>
      <c r="E115" s="22">
        <v>16</v>
      </c>
      <c r="F115" s="22">
        <v>19</v>
      </c>
      <c r="G115" s="15">
        <v>0</v>
      </c>
      <c r="H115" s="14" t="e">
        <v>#N/A</v>
      </c>
      <c r="I115" s="14" t="s">
        <v>43</v>
      </c>
      <c r="J115" s="14">
        <v>16</v>
      </c>
      <c r="K115" s="14">
        <f t="shared" si="27"/>
        <v>0</v>
      </c>
      <c r="L115" s="14">
        <f t="shared" si="20"/>
        <v>16</v>
      </c>
      <c r="M115" s="14"/>
      <c r="N115" s="16"/>
      <c r="O115" s="14"/>
      <c r="P115" s="14"/>
      <c r="Q115" s="14">
        <f t="shared" si="21"/>
        <v>3.2</v>
      </c>
      <c r="R115" s="17"/>
      <c r="S115" s="17"/>
      <c r="T115" s="14"/>
      <c r="U115" s="14">
        <f t="shared" si="22"/>
        <v>5.9375</v>
      </c>
      <c r="V115" s="14">
        <f t="shared" si="23"/>
        <v>5.9375</v>
      </c>
      <c r="W115" s="14">
        <v>5</v>
      </c>
      <c r="X115" s="14">
        <v>2.6</v>
      </c>
      <c r="Y115" s="14">
        <v>0</v>
      </c>
      <c r="Z115" s="14">
        <v>0</v>
      </c>
      <c r="AA115" s="14">
        <v>0</v>
      </c>
      <c r="AB115" s="14">
        <v>0</v>
      </c>
      <c r="AC115" s="14" t="s">
        <v>158</v>
      </c>
      <c r="AD115" s="14">
        <f t="shared" si="28"/>
        <v>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8" t="s">
        <v>159</v>
      </c>
      <c r="B116" s="18" t="s">
        <v>33</v>
      </c>
      <c r="C116" s="18"/>
      <c r="D116" s="18"/>
      <c r="E116" s="18"/>
      <c r="F116" s="18"/>
      <c r="G116" s="19">
        <v>0</v>
      </c>
      <c r="H116" s="18" t="e">
        <v>#N/A</v>
      </c>
      <c r="I116" s="18" t="s">
        <v>34</v>
      </c>
      <c r="J116" s="18"/>
      <c r="K116" s="18">
        <f t="shared" si="27"/>
        <v>0</v>
      </c>
      <c r="L116" s="18">
        <f t="shared" si="20"/>
        <v>0</v>
      </c>
      <c r="M116" s="18"/>
      <c r="N116" s="20"/>
      <c r="O116" s="18"/>
      <c r="P116" s="18"/>
      <c r="Q116" s="18">
        <f t="shared" si="21"/>
        <v>0</v>
      </c>
      <c r="R116" s="21"/>
      <c r="S116" s="21"/>
      <c r="T116" s="18"/>
      <c r="U116" s="18" t="e">
        <f t="shared" si="22"/>
        <v>#DIV/0!</v>
      </c>
      <c r="V116" s="18" t="e">
        <f t="shared" si="23"/>
        <v>#DIV/0!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 t="s">
        <v>52</v>
      </c>
      <c r="AD116" s="18">
        <f t="shared" si="28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4" t="s">
        <v>160</v>
      </c>
      <c r="B117" s="14" t="s">
        <v>42</v>
      </c>
      <c r="C117" s="14">
        <v>36</v>
      </c>
      <c r="D117" s="14"/>
      <c r="E117" s="22">
        <v>3</v>
      </c>
      <c r="F117" s="22">
        <v>33</v>
      </c>
      <c r="G117" s="15">
        <v>0</v>
      </c>
      <c r="H117" s="14" t="e">
        <v>#N/A</v>
      </c>
      <c r="I117" s="14" t="s">
        <v>43</v>
      </c>
      <c r="J117" s="14">
        <v>3</v>
      </c>
      <c r="K117" s="14">
        <f t="shared" si="27"/>
        <v>0</v>
      </c>
      <c r="L117" s="14">
        <f t="shared" si="20"/>
        <v>3</v>
      </c>
      <c r="M117" s="14"/>
      <c r="N117" s="16"/>
      <c r="O117" s="14"/>
      <c r="P117" s="14"/>
      <c r="Q117" s="14">
        <f t="shared" si="21"/>
        <v>0.6</v>
      </c>
      <c r="R117" s="17"/>
      <c r="S117" s="17"/>
      <c r="T117" s="14"/>
      <c r="U117" s="14">
        <f t="shared" si="22"/>
        <v>55</v>
      </c>
      <c r="V117" s="14">
        <f t="shared" si="23"/>
        <v>55</v>
      </c>
      <c r="W117" s="14">
        <v>0.6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 t="s">
        <v>161</v>
      </c>
      <c r="AD117" s="14">
        <f t="shared" si="28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8" t="s">
        <v>162</v>
      </c>
      <c r="B118" s="18" t="s">
        <v>42</v>
      </c>
      <c r="C118" s="18">
        <v>18</v>
      </c>
      <c r="D118" s="18">
        <v>404</v>
      </c>
      <c r="E118" s="18">
        <v>381</v>
      </c>
      <c r="F118" s="18">
        <v>36</v>
      </c>
      <c r="G118" s="19">
        <v>0</v>
      </c>
      <c r="H118" s="18">
        <v>40</v>
      </c>
      <c r="I118" s="18" t="s">
        <v>34</v>
      </c>
      <c r="J118" s="18">
        <v>384</v>
      </c>
      <c r="K118" s="18">
        <f t="shared" si="27"/>
        <v>-3</v>
      </c>
      <c r="L118" s="18">
        <f t="shared" si="20"/>
        <v>15</v>
      </c>
      <c r="M118" s="18">
        <v>366</v>
      </c>
      <c r="N118" s="20">
        <v>0</v>
      </c>
      <c r="O118" s="18"/>
      <c r="P118" s="18"/>
      <c r="Q118" s="18">
        <f t="shared" si="21"/>
        <v>3</v>
      </c>
      <c r="R118" s="21"/>
      <c r="S118" s="21"/>
      <c r="T118" s="18"/>
      <c r="U118" s="18">
        <f t="shared" si="22"/>
        <v>12</v>
      </c>
      <c r="V118" s="18">
        <f t="shared" si="23"/>
        <v>12</v>
      </c>
      <c r="W118" s="18">
        <v>3.6</v>
      </c>
      <c r="X118" s="18">
        <v>4</v>
      </c>
      <c r="Y118" s="18">
        <v>4.2</v>
      </c>
      <c r="Z118" s="18">
        <v>3.6</v>
      </c>
      <c r="AA118" s="18">
        <v>2.2000000000000002</v>
      </c>
      <c r="AB118" s="18">
        <v>2.4</v>
      </c>
      <c r="AC118" s="18" t="s">
        <v>52</v>
      </c>
      <c r="AD118" s="18">
        <f t="shared" si="28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8" t="s">
        <v>163</v>
      </c>
      <c r="B119" s="18" t="s">
        <v>42</v>
      </c>
      <c r="C119" s="18"/>
      <c r="D119" s="18">
        <v>414</v>
      </c>
      <c r="E119" s="18">
        <v>414</v>
      </c>
      <c r="F119" s="18"/>
      <c r="G119" s="19">
        <v>0</v>
      </c>
      <c r="H119" s="18">
        <v>45</v>
      </c>
      <c r="I119" s="18" t="s">
        <v>34</v>
      </c>
      <c r="J119" s="18">
        <v>414</v>
      </c>
      <c r="K119" s="18">
        <f t="shared" si="27"/>
        <v>0</v>
      </c>
      <c r="L119" s="18">
        <f t="shared" si="20"/>
        <v>0</v>
      </c>
      <c r="M119" s="18">
        <v>414</v>
      </c>
      <c r="N119" s="20"/>
      <c r="O119" s="18"/>
      <c r="P119" s="18"/>
      <c r="Q119" s="18">
        <f t="shared" si="21"/>
        <v>0</v>
      </c>
      <c r="R119" s="21"/>
      <c r="S119" s="21"/>
      <c r="T119" s="18"/>
      <c r="U119" s="18" t="e">
        <f t="shared" si="22"/>
        <v>#DIV/0!</v>
      </c>
      <c r="V119" s="18" t="e">
        <f t="shared" si="23"/>
        <v>#DIV/0!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 t="s">
        <v>52</v>
      </c>
      <c r="AD119" s="18">
        <f t="shared" si="28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164</v>
      </c>
      <c r="B120" s="1" t="s">
        <v>33</v>
      </c>
      <c r="C120" s="1">
        <v>83.591999999999999</v>
      </c>
      <c r="D120" s="1">
        <v>33.865000000000002</v>
      </c>
      <c r="E120" s="1">
        <v>51.46</v>
      </c>
      <c r="F120" s="1">
        <v>33.865000000000002</v>
      </c>
      <c r="G120" s="7">
        <v>1</v>
      </c>
      <c r="H120" s="1">
        <v>50</v>
      </c>
      <c r="I120" s="1" t="s">
        <v>34</v>
      </c>
      <c r="J120" s="1">
        <v>57.576000000000001</v>
      </c>
      <c r="K120" s="1">
        <f t="shared" si="27"/>
        <v>-6.1159999999999997</v>
      </c>
      <c r="L120" s="1">
        <f t="shared" si="20"/>
        <v>51.46</v>
      </c>
      <c r="M120" s="1"/>
      <c r="N120" s="10">
        <v>47.560999999999993</v>
      </c>
      <c r="O120" s="1">
        <v>70</v>
      </c>
      <c r="P120" s="1"/>
      <c r="Q120" s="1">
        <f t="shared" si="21"/>
        <v>10.292</v>
      </c>
      <c r="R120" s="5"/>
      <c r="S120" s="5"/>
      <c r="T120" s="1"/>
      <c r="U120" s="1">
        <f t="shared" si="22"/>
        <v>14.712980956082394</v>
      </c>
      <c r="V120" s="1">
        <f t="shared" si="23"/>
        <v>14.712980956082394</v>
      </c>
      <c r="W120" s="1">
        <v>13.6364</v>
      </c>
      <c r="X120" s="1">
        <v>11.6898</v>
      </c>
      <c r="Y120" s="1">
        <v>11.923</v>
      </c>
      <c r="Z120" s="1">
        <v>9.6898</v>
      </c>
      <c r="AA120" s="1">
        <v>7.3846000000000007</v>
      </c>
      <c r="AB120" s="1">
        <v>7.3004000000000007</v>
      </c>
      <c r="AC120" s="1"/>
      <c r="AD120" s="1">
        <f t="shared" si="28"/>
        <v>0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4" t="s">
        <v>165</v>
      </c>
      <c r="B121" s="14" t="s">
        <v>42</v>
      </c>
      <c r="C121" s="14"/>
      <c r="D121" s="14"/>
      <c r="E121" s="14">
        <v>-6</v>
      </c>
      <c r="F121" s="14"/>
      <c r="G121" s="15">
        <v>0</v>
      </c>
      <c r="H121" s="14">
        <v>60</v>
      </c>
      <c r="I121" s="14" t="s">
        <v>43</v>
      </c>
      <c r="J121" s="14"/>
      <c r="K121" s="14">
        <f t="shared" si="27"/>
        <v>-6</v>
      </c>
      <c r="L121" s="14">
        <f t="shared" si="20"/>
        <v>-6</v>
      </c>
      <c r="M121" s="14"/>
      <c r="N121" s="16"/>
      <c r="O121" s="14"/>
      <c r="P121" s="14"/>
      <c r="Q121" s="14">
        <f t="shared" si="21"/>
        <v>-1.2</v>
      </c>
      <c r="R121" s="17"/>
      <c r="S121" s="17"/>
      <c r="T121" s="14"/>
      <c r="U121" s="14">
        <f t="shared" si="22"/>
        <v>0</v>
      </c>
      <c r="V121" s="14">
        <f t="shared" si="23"/>
        <v>0</v>
      </c>
      <c r="W121" s="14">
        <v>-1.2</v>
      </c>
      <c r="X121" s="14">
        <v>4.8</v>
      </c>
      <c r="Y121" s="14">
        <v>7.4</v>
      </c>
      <c r="Z121" s="14">
        <v>15</v>
      </c>
      <c r="AA121" s="14">
        <v>13.4</v>
      </c>
      <c r="AB121" s="14">
        <v>5.2</v>
      </c>
      <c r="AC121" s="14"/>
      <c r="AD121" s="14">
        <f t="shared" si="28"/>
        <v>0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4" t="s">
        <v>166</v>
      </c>
      <c r="B122" s="14" t="s">
        <v>42</v>
      </c>
      <c r="C122" s="14">
        <v>6</v>
      </c>
      <c r="D122" s="14"/>
      <c r="E122" s="14">
        <v>-1</v>
      </c>
      <c r="F122" s="14"/>
      <c r="G122" s="15">
        <v>0</v>
      </c>
      <c r="H122" s="14">
        <v>60</v>
      </c>
      <c r="I122" s="14" t="s">
        <v>43</v>
      </c>
      <c r="J122" s="14">
        <v>1</v>
      </c>
      <c r="K122" s="14">
        <f t="shared" si="27"/>
        <v>-2</v>
      </c>
      <c r="L122" s="14">
        <f t="shared" si="20"/>
        <v>-1</v>
      </c>
      <c r="M122" s="14"/>
      <c r="N122" s="16"/>
      <c r="O122" s="14"/>
      <c r="P122" s="14"/>
      <c r="Q122" s="14">
        <f t="shared" si="21"/>
        <v>-0.2</v>
      </c>
      <c r="R122" s="17"/>
      <c r="S122" s="17"/>
      <c r="T122" s="14"/>
      <c r="U122" s="14">
        <f t="shared" si="22"/>
        <v>0</v>
      </c>
      <c r="V122" s="14">
        <f t="shared" si="23"/>
        <v>0</v>
      </c>
      <c r="W122" s="14">
        <v>0.6</v>
      </c>
      <c r="X122" s="14">
        <v>8.6</v>
      </c>
      <c r="Y122" s="14">
        <v>9.6</v>
      </c>
      <c r="Z122" s="14">
        <v>1.6</v>
      </c>
      <c r="AA122" s="14">
        <v>-0.2</v>
      </c>
      <c r="AB122" s="14">
        <v>4.2</v>
      </c>
      <c r="AC122" s="14"/>
      <c r="AD122" s="14">
        <f t="shared" si="28"/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4" t="s">
        <v>167</v>
      </c>
      <c r="B123" s="14" t="s">
        <v>42</v>
      </c>
      <c r="C123" s="14"/>
      <c r="D123" s="14"/>
      <c r="E123" s="14">
        <v>-5</v>
      </c>
      <c r="F123" s="14"/>
      <c r="G123" s="15">
        <v>0</v>
      </c>
      <c r="H123" s="14">
        <v>60</v>
      </c>
      <c r="I123" s="14" t="s">
        <v>43</v>
      </c>
      <c r="J123" s="14"/>
      <c r="K123" s="14">
        <f t="shared" si="27"/>
        <v>-5</v>
      </c>
      <c r="L123" s="14">
        <f t="shared" si="20"/>
        <v>-5</v>
      </c>
      <c r="M123" s="14"/>
      <c r="N123" s="16"/>
      <c r="O123" s="14"/>
      <c r="P123" s="14"/>
      <c r="Q123" s="14">
        <f t="shared" si="21"/>
        <v>-1</v>
      </c>
      <c r="R123" s="17"/>
      <c r="S123" s="17"/>
      <c r="T123" s="14"/>
      <c r="U123" s="14">
        <f t="shared" si="22"/>
        <v>0</v>
      </c>
      <c r="V123" s="14">
        <f t="shared" si="23"/>
        <v>0</v>
      </c>
      <c r="W123" s="14">
        <v>-1.2</v>
      </c>
      <c r="X123" s="14">
        <v>1</v>
      </c>
      <c r="Y123" s="14">
        <v>3.4</v>
      </c>
      <c r="Z123" s="14">
        <v>18.8</v>
      </c>
      <c r="AA123" s="14">
        <v>16.8</v>
      </c>
      <c r="AB123" s="14">
        <v>8</v>
      </c>
      <c r="AC123" s="14"/>
      <c r="AD123" s="14">
        <f t="shared" si="28"/>
        <v>0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4" t="s">
        <v>168</v>
      </c>
      <c r="B124" s="14" t="s">
        <v>33</v>
      </c>
      <c r="C124" s="14">
        <v>28.548999999999999</v>
      </c>
      <c r="D124" s="14"/>
      <c r="E124" s="14">
        <v>24.395</v>
      </c>
      <c r="F124" s="14"/>
      <c r="G124" s="15">
        <v>0</v>
      </c>
      <c r="H124" s="14" t="e">
        <v>#N/A</v>
      </c>
      <c r="I124" s="14" t="s">
        <v>43</v>
      </c>
      <c r="J124" s="14">
        <v>22.69</v>
      </c>
      <c r="K124" s="14">
        <f t="shared" si="27"/>
        <v>1.7049999999999983</v>
      </c>
      <c r="L124" s="14">
        <f t="shared" si="20"/>
        <v>24.395</v>
      </c>
      <c r="M124" s="14"/>
      <c r="N124" s="16"/>
      <c r="O124" s="14"/>
      <c r="P124" s="14"/>
      <c r="Q124" s="14">
        <f t="shared" si="21"/>
        <v>4.8789999999999996</v>
      </c>
      <c r="R124" s="17"/>
      <c r="S124" s="17"/>
      <c r="T124" s="14"/>
      <c r="U124" s="14">
        <f t="shared" si="22"/>
        <v>0</v>
      </c>
      <c r="V124" s="14">
        <f t="shared" si="23"/>
        <v>0</v>
      </c>
      <c r="W124" s="14">
        <v>4.3015999999999996</v>
      </c>
      <c r="X124" s="14">
        <v>12.6812</v>
      </c>
      <c r="Y124" s="14">
        <v>12.6822</v>
      </c>
      <c r="Z124" s="14">
        <v>0.28699999999999998</v>
      </c>
      <c r="AA124" s="14">
        <v>0</v>
      </c>
      <c r="AB124" s="14">
        <v>0</v>
      </c>
      <c r="AC124" s="14"/>
      <c r="AD124" s="14">
        <f t="shared" si="28"/>
        <v>0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 t="s">
        <v>169</v>
      </c>
      <c r="B125" s="1" t="s">
        <v>33</v>
      </c>
      <c r="C125" s="1">
        <v>44.552999999999997</v>
      </c>
      <c r="D125" s="1">
        <v>1.9510000000000001</v>
      </c>
      <c r="E125" s="1">
        <v>34.954000000000001</v>
      </c>
      <c r="F125" s="1">
        <v>1.44</v>
      </c>
      <c r="G125" s="7">
        <v>1</v>
      </c>
      <c r="H125" s="1" t="e">
        <v>#N/A</v>
      </c>
      <c r="I125" s="1" t="s">
        <v>34</v>
      </c>
      <c r="J125" s="1">
        <v>31.788</v>
      </c>
      <c r="K125" s="1">
        <f t="shared" si="27"/>
        <v>3.1660000000000004</v>
      </c>
      <c r="L125" s="1">
        <f t="shared" si="20"/>
        <v>34.954000000000001</v>
      </c>
      <c r="M125" s="1"/>
      <c r="N125" s="10"/>
      <c r="O125" s="1">
        <v>100</v>
      </c>
      <c r="P125" s="1"/>
      <c r="Q125" s="1">
        <f t="shared" si="21"/>
        <v>6.9908000000000001</v>
      </c>
      <c r="R125" s="5"/>
      <c r="S125" s="5"/>
      <c r="T125" s="1"/>
      <c r="U125" s="1">
        <f t="shared" si="22"/>
        <v>14.510499513646506</v>
      </c>
      <c r="V125" s="1">
        <f t="shared" si="23"/>
        <v>14.510499513646506</v>
      </c>
      <c r="W125" s="1">
        <v>7.859</v>
      </c>
      <c r="X125" s="1">
        <v>11.2684</v>
      </c>
      <c r="Y125" s="1">
        <v>9.5343999999999998</v>
      </c>
      <c r="Z125" s="1">
        <v>0.28799999999999998</v>
      </c>
      <c r="AA125" s="1">
        <v>0</v>
      </c>
      <c r="AB125" s="1">
        <v>0</v>
      </c>
      <c r="AC125" s="1" t="s">
        <v>170</v>
      </c>
      <c r="AD125" s="1">
        <f t="shared" si="28"/>
        <v>0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 t="s">
        <v>171</v>
      </c>
      <c r="B126" s="1" t="s">
        <v>33</v>
      </c>
      <c r="C126" s="1">
        <v>44.27</v>
      </c>
      <c r="D126" s="1">
        <v>11.467000000000001</v>
      </c>
      <c r="E126" s="1">
        <v>19.997</v>
      </c>
      <c r="F126" s="1">
        <v>14.316000000000001</v>
      </c>
      <c r="G126" s="7">
        <v>1</v>
      </c>
      <c r="H126" s="1" t="e">
        <v>#N/A</v>
      </c>
      <c r="I126" s="1" t="s">
        <v>34</v>
      </c>
      <c r="J126" s="1">
        <v>22.338000000000001</v>
      </c>
      <c r="K126" s="1">
        <f t="shared" si="27"/>
        <v>-2.3410000000000011</v>
      </c>
      <c r="L126" s="1">
        <f t="shared" si="20"/>
        <v>19.997</v>
      </c>
      <c r="M126" s="1"/>
      <c r="N126" s="10"/>
      <c r="O126" s="1"/>
      <c r="P126" s="1"/>
      <c r="Q126" s="1">
        <f t="shared" si="21"/>
        <v>3.9994000000000001</v>
      </c>
      <c r="R126" s="5">
        <f t="shared" ref="R126" si="30">12*Q126-P126-O126-N126-F126</f>
        <v>33.6768</v>
      </c>
      <c r="S126" s="5"/>
      <c r="T126" s="1"/>
      <c r="U126" s="1">
        <f t="shared" si="22"/>
        <v>12</v>
      </c>
      <c r="V126" s="1">
        <f t="shared" si="23"/>
        <v>3.579536930539581</v>
      </c>
      <c r="W126" s="1">
        <v>1.7267999999999999</v>
      </c>
      <c r="X126" s="1">
        <v>10.586</v>
      </c>
      <c r="Y126" s="1">
        <v>9.4400000000000013</v>
      </c>
      <c r="Z126" s="1">
        <v>0.28499999999999998</v>
      </c>
      <c r="AA126" s="1">
        <v>0</v>
      </c>
      <c r="AB126" s="1">
        <v>0</v>
      </c>
      <c r="AC126" s="1" t="s">
        <v>170</v>
      </c>
      <c r="AD126" s="1">
        <f t="shared" si="28"/>
        <v>33.6768</v>
      </c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4" t="s">
        <v>172</v>
      </c>
      <c r="B127" s="14" t="s">
        <v>33</v>
      </c>
      <c r="C127" s="14">
        <v>45.685000000000002</v>
      </c>
      <c r="D127" s="14">
        <v>10.02</v>
      </c>
      <c r="E127" s="14">
        <v>25.827999999999999</v>
      </c>
      <c r="F127" s="14">
        <v>25.602</v>
      </c>
      <c r="G127" s="15">
        <v>0</v>
      </c>
      <c r="H127" s="14" t="e">
        <v>#N/A</v>
      </c>
      <c r="I127" s="14" t="s">
        <v>43</v>
      </c>
      <c r="J127" s="14">
        <v>23.652000000000001</v>
      </c>
      <c r="K127" s="14">
        <f t="shared" si="27"/>
        <v>2.1759999999999984</v>
      </c>
      <c r="L127" s="14">
        <f t="shared" si="20"/>
        <v>25.827999999999999</v>
      </c>
      <c r="M127" s="14"/>
      <c r="N127" s="16"/>
      <c r="O127" s="14">
        <v>0</v>
      </c>
      <c r="P127" s="14"/>
      <c r="Q127" s="14">
        <f t="shared" si="21"/>
        <v>5.1655999999999995</v>
      </c>
      <c r="R127" s="17"/>
      <c r="S127" s="17"/>
      <c r="T127" s="14"/>
      <c r="U127" s="14">
        <f t="shared" si="22"/>
        <v>4.9562490320582322</v>
      </c>
      <c r="V127" s="14">
        <f t="shared" si="23"/>
        <v>4.9562490320582322</v>
      </c>
      <c r="W127" s="14">
        <v>3.1532</v>
      </c>
      <c r="X127" s="14">
        <v>9.9580000000000002</v>
      </c>
      <c r="Y127" s="14">
        <v>9.1029999999999998</v>
      </c>
      <c r="Z127" s="14">
        <v>0</v>
      </c>
      <c r="AA127" s="14">
        <v>0</v>
      </c>
      <c r="AB127" s="14">
        <v>0</v>
      </c>
      <c r="AC127" s="14"/>
      <c r="AD127" s="14">
        <f t="shared" si="28"/>
        <v>0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24" t="s">
        <v>173</v>
      </c>
      <c r="B128" s="1" t="s">
        <v>42</v>
      </c>
      <c r="C128" s="1"/>
      <c r="D128" s="1"/>
      <c r="E128" s="1"/>
      <c r="F128" s="1"/>
      <c r="G128" s="7">
        <v>0.4</v>
      </c>
      <c r="H128" s="1" t="e">
        <v>#N/A</v>
      </c>
      <c r="I128" s="1" t="s">
        <v>34</v>
      </c>
      <c r="J128" s="1"/>
      <c r="K128" s="1">
        <f t="shared" si="27"/>
        <v>0</v>
      </c>
      <c r="L128" s="1">
        <f t="shared" si="20"/>
        <v>0</v>
      </c>
      <c r="M128" s="1"/>
      <c r="N128" s="10"/>
      <c r="O128" s="1">
        <v>120</v>
      </c>
      <c r="P128" s="1"/>
      <c r="Q128" s="1">
        <f t="shared" si="21"/>
        <v>0</v>
      </c>
      <c r="R128" s="5"/>
      <c r="S128" s="5"/>
      <c r="T128" s="1"/>
      <c r="U128" s="1" t="e">
        <f t="shared" si="22"/>
        <v>#DIV/0!</v>
      </c>
      <c r="V128" s="1" t="e">
        <f t="shared" si="23"/>
        <v>#DIV/0!</v>
      </c>
      <c r="W128" s="1"/>
      <c r="X128" s="1"/>
      <c r="Y128" s="1"/>
      <c r="Z128" s="1"/>
      <c r="AA128" s="1"/>
      <c r="AB128" s="1"/>
      <c r="AC128" s="1" t="s">
        <v>174</v>
      </c>
      <c r="AD128" s="1">
        <f t="shared" si="28"/>
        <v>0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24" t="s">
        <v>175</v>
      </c>
      <c r="B129" s="1" t="s">
        <v>42</v>
      </c>
      <c r="C129" s="1"/>
      <c r="D129" s="1"/>
      <c r="E129" s="1"/>
      <c r="F129" s="1"/>
      <c r="G129" s="7">
        <v>0.4</v>
      </c>
      <c r="H129" s="1" t="e">
        <v>#N/A</v>
      </c>
      <c r="I129" s="1" t="s">
        <v>34</v>
      </c>
      <c r="J129" s="1"/>
      <c r="K129" s="1">
        <f t="shared" si="27"/>
        <v>0</v>
      </c>
      <c r="L129" s="1">
        <f t="shared" si="20"/>
        <v>0</v>
      </c>
      <c r="M129" s="1"/>
      <c r="N129" s="10"/>
      <c r="O129" s="1">
        <v>120</v>
      </c>
      <c r="P129" s="1"/>
      <c r="Q129" s="1">
        <f t="shared" si="21"/>
        <v>0</v>
      </c>
      <c r="R129" s="5"/>
      <c r="S129" s="5"/>
      <c r="T129" s="1"/>
      <c r="U129" s="1" t="e">
        <f t="shared" si="22"/>
        <v>#DIV/0!</v>
      </c>
      <c r="V129" s="1" t="e">
        <f t="shared" si="23"/>
        <v>#DIV/0!</v>
      </c>
      <c r="W129" s="1"/>
      <c r="X129" s="1"/>
      <c r="Y129" s="1"/>
      <c r="Z129" s="1"/>
      <c r="AA129" s="1"/>
      <c r="AB129" s="1"/>
      <c r="AC129" s="1" t="s">
        <v>174</v>
      </c>
      <c r="AD129" s="1">
        <f t="shared" si="28"/>
        <v>0</v>
      </c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24" t="s">
        <v>176</v>
      </c>
      <c r="B130" s="1" t="s">
        <v>42</v>
      </c>
      <c r="C130" s="1"/>
      <c r="D130" s="1"/>
      <c r="E130" s="1"/>
      <c r="F130" s="1"/>
      <c r="G130" s="7">
        <v>0.11</v>
      </c>
      <c r="H130" s="1" t="e">
        <v>#N/A</v>
      </c>
      <c r="I130" s="1" t="s">
        <v>36</v>
      </c>
      <c r="J130" s="1"/>
      <c r="K130" s="1">
        <f t="shared" si="27"/>
        <v>0</v>
      </c>
      <c r="L130" s="1">
        <f t="shared" si="20"/>
        <v>0</v>
      </c>
      <c r="M130" s="1"/>
      <c r="N130" s="10">
        <v>70</v>
      </c>
      <c r="O130" s="1"/>
      <c r="P130" s="1"/>
      <c r="Q130" s="1">
        <f t="shared" si="21"/>
        <v>0</v>
      </c>
      <c r="R130" s="5"/>
      <c r="S130" s="5"/>
      <c r="T130" s="1"/>
      <c r="U130" s="1" t="e">
        <f t="shared" si="22"/>
        <v>#DIV/0!</v>
      </c>
      <c r="V130" s="1" t="e">
        <f t="shared" si="23"/>
        <v>#DIV/0!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/>
      <c r="AD130" s="1">
        <f t="shared" si="28"/>
        <v>0</v>
      </c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8" t="s">
        <v>177</v>
      </c>
      <c r="B131" s="18" t="s">
        <v>33</v>
      </c>
      <c r="C131" s="18"/>
      <c r="D131" s="18"/>
      <c r="E131" s="18"/>
      <c r="F131" s="18"/>
      <c r="G131" s="19">
        <v>0</v>
      </c>
      <c r="H131" s="18">
        <v>40</v>
      </c>
      <c r="I131" s="18" t="s">
        <v>34</v>
      </c>
      <c r="J131" s="18"/>
      <c r="K131" s="18">
        <f t="shared" si="27"/>
        <v>0</v>
      </c>
      <c r="L131" s="18">
        <f t="shared" si="20"/>
        <v>0</v>
      </c>
      <c r="M131" s="18"/>
      <c r="N131" s="20"/>
      <c r="O131" s="18"/>
      <c r="P131" s="18"/>
      <c r="Q131" s="18">
        <f t="shared" si="21"/>
        <v>0</v>
      </c>
      <c r="R131" s="21"/>
      <c r="S131" s="21"/>
      <c r="T131" s="18"/>
      <c r="U131" s="18" t="e">
        <f t="shared" si="22"/>
        <v>#DIV/0!</v>
      </c>
      <c r="V131" s="18" t="e">
        <f t="shared" si="23"/>
        <v>#DIV/0!</v>
      </c>
      <c r="W131" s="18"/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 t="s">
        <v>73</v>
      </c>
      <c r="AD131" s="18">
        <f t="shared" si="28"/>
        <v>0</v>
      </c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0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0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0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0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0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0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0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0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0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0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0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0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0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0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0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0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0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0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0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0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0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0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0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0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0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0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0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0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0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0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0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0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0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0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0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0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0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0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0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0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0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0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0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0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0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0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0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0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0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0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0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0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0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0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0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0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0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0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0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0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0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0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0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0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0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0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0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0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0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0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0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0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0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0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0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0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0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0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0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0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0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0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0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0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0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0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0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0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0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0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0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0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0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0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0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0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0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0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0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0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0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0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0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0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0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0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0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0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0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0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0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0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0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0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0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0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0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0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0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0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0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0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0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0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0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0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0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0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0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0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0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0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0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0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0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0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0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0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0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0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0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0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0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0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0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0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0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0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0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0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0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0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0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0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0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0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0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0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0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0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0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0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0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0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0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0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0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0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0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0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0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0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0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0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0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0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0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0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0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0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0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0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0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0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0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0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0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0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0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0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0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0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0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0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0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0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0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0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0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0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0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0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0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0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0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0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0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0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0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0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0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0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0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0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0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0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0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0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0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0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0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0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0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0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0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0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0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0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0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0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0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0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0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0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0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0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0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0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0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0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0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0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0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0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0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0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0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0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0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0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0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0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0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0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0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0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0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0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0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0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0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0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0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0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0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0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0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0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0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0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0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0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0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0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0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0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0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0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0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0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0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0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0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0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0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0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0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0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0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0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0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0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0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0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0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0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0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0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0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0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0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0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0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0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0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0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0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0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0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0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0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0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0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0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0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0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0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0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0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0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0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0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0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0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0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0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0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0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0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0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0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0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0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0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0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0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0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0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0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0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0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0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0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0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0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0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0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0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0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131" xr:uid="{504DD449-1D0F-4E0C-8463-593E365AB1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2024-03-21T13:42:01Z</dcterms:created>
  <dcterms:modified xsi:type="dcterms:W3CDTF">2024-03-22T11:36:48Z</dcterms:modified>
</cp:coreProperties>
</file>