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24731CF-BA0C-4991-9B68-889BC20958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N169" i="1"/>
  <c r="V167" i="1"/>
  <c r="W166" i="1"/>
  <c r="V166" i="1"/>
  <c r="X165" i="1"/>
  <c r="W165" i="1"/>
  <c r="N165" i="1"/>
  <c r="W164" i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N147" i="1"/>
  <c r="X146" i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X92" i="1" s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V24" i="1"/>
  <c r="V23" i="1"/>
  <c r="W22" i="1"/>
  <c r="N22" i="1"/>
  <c r="H10" i="1"/>
  <c r="H9" i="1"/>
  <c r="A9" i="1"/>
  <c r="D7" i="1"/>
  <c r="O6" i="1"/>
  <c r="N2" i="1"/>
  <c r="W104" i="1" l="1"/>
  <c r="X95" i="1"/>
  <c r="X103" i="1" s="1"/>
  <c r="W103" i="1"/>
  <c r="X116" i="1"/>
  <c r="W116" i="1"/>
  <c r="W127" i="1"/>
  <c r="F522" i="1"/>
  <c r="W135" i="1"/>
  <c r="X130" i="1"/>
  <c r="X134" i="1" s="1"/>
  <c r="W134" i="1"/>
  <c r="W211" i="1"/>
  <c r="W214" i="1"/>
  <c r="X213" i="1"/>
  <c r="X214" i="1" s="1"/>
  <c r="W215" i="1"/>
  <c r="W266" i="1"/>
  <c r="W271" i="1"/>
  <c r="X268" i="1"/>
  <c r="X271" i="1" s="1"/>
  <c r="W272" i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B522" i="1"/>
  <c r="W514" i="1"/>
  <c r="W513" i="1"/>
  <c r="W23" i="1"/>
  <c r="X22" i="1"/>
  <c r="X23" i="1" s="1"/>
  <c r="W24" i="1"/>
  <c r="W93" i="1"/>
  <c r="F10" i="1"/>
  <c r="J9" i="1"/>
  <c r="F9" i="1"/>
  <c r="A10" i="1"/>
  <c r="V516" i="1"/>
  <c r="W35" i="1"/>
  <c r="W34" i="1"/>
  <c r="W54" i="1"/>
  <c r="D522" i="1"/>
  <c r="W61" i="1"/>
  <c r="X57" i="1"/>
  <c r="X61" i="1" s="1"/>
  <c r="W62" i="1"/>
  <c r="E522" i="1"/>
  <c r="W86" i="1"/>
  <c r="X65" i="1"/>
  <c r="X85" i="1" s="1"/>
  <c r="W85" i="1"/>
  <c r="W117" i="1"/>
  <c r="W126" i="1"/>
  <c r="W142" i="1"/>
  <c r="X147" i="1"/>
  <c r="X155" i="1" s="1"/>
  <c r="H522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J522" i="1"/>
  <c r="W210" i="1"/>
  <c r="X204" i="1"/>
  <c r="X210" i="1" s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Q522" i="1"/>
  <c r="V512" i="1"/>
  <c r="C522" i="1"/>
  <c r="W53" i="1"/>
  <c r="G522" i="1"/>
  <c r="W143" i="1"/>
  <c r="I522" i="1"/>
  <c r="W161" i="1"/>
  <c r="W225" i="1"/>
  <c r="W243" i="1"/>
  <c r="W244" i="1"/>
  <c r="W247" i="1"/>
  <c r="X246" i="1"/>
  <c r="X247" i="1" s="1"/>
  <c r="W248" i="1"/>
  <c r="W255" i="1"/>
  <c r="X250" i="1"/>
  <c r="X254" i="1" s="1"/>
  <c r="W254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2" i="1" l="1"/>
  <c r="W516" i="1"/>
  <c r="X517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<sst xmlns="http://schemas.openxmlformats.org/spreadsheetml/2006/main" count="2201" uniqueCount="738">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</sst>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1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163</v>
      </c>
      <c r="W57" s="346">
        <f>IFERROR(IF(V57="",0,CEILING((V57/$H57),1)*$H57),"")</f>
        <v>172.8</v>
      </c>
      <c r="X57" s="36">
        <f>IFERROR(IF(W57=0,"",ROUNDUP(W57/H57,0)*0.02175),"")</f>
        <v>0.34799999999999998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15.092592592592592</v>
      </c>
      <c r="W61" s="347">
        <f>IFERROR(W57/H57,"0")+IFERROR(W58/H58,"0")+IFERROR(W59/H59,"0")+IFERROR(W60/H60,"0")</f>
        <v>16</v>
      </c>
      <c r="X61" s="347">
        <f>IFERROR(IF(X57="",0,X57),"0")+IFERROR(IF(X58="",0,X58),"0")+IFERROR(IF(X59="",0,X59),"0")+IFERROR(IF(X60="",0,X60),"0")</f>
        <v>0.34799999999999998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163</v>
      </c>
      <c r="W62" s="347">
        <f>IFERROR(SUM(W57:W60),"0")</f>
        <v>172.8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160</v>
      </c>
      <c r="W67" s="346">
        <f t="shared" si="2"/>
        <v>168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174</v>
      </c>
      <c r="W69" s="346">
        <f t="shared" si="2"/>
        <v>183.60000000000002</v>
      </c>
      <c r="X69" s="36">
        <f t="shared" si="3"/>
        <v>0.36974999999999997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57</v>
      </c>
      <c r="W70" s="346">
        <f t="shared" si="2"/>
        <v>67.199999999999989</v>
      </c>
      <c r="X70" s="36">
        <f t="shared" si="3"/>
        <v>0.1305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9</v>
      </c>
      <c r="W78" s="346">
        <f t="shared" si="2"/>
        <v>9</v>
      </c>
      <c r="X78" s="36">
        <f t="shared" si="4"/>
        <v>1.874E-2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37.486111111111114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0.84523999999999999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400</v>
      </c>
      <c r="W86" s="347">
        <f>IFERROR(SUM(W65:W84),"0")</f>
        <v>427.8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49</v>
      </c>
      <c r="W106" s="346">
        <f t="shared" ref="W106:W115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18</v>
      </c>
      <c r="W108" s="346">
        <f t="shared" si="6"/>
        <v>25.200000000000003</v>
      </c>
      <c r="X108" s="36">
        <f>IFERROR(IF(W108=0,"",ROUNDUP(W108/H108,0)*0.02175),"")</f>
        <v>6.5250000000000002E-2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162</v>
      </c>
      <c r="W111" s="346">
        <f t="shared" si="6"/>
        <v>162</v>
      </c>
      <c r="X111" s="36">
        <f>IFERROR(IF(W111=0,"",ROUNDUP(W111/H111,0)*0.00753),"")</f>
        <v>0.45180000000000003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67.976190476190467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69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0.64755000000000007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229</v>
      </c>
      <c r="W117" s="347">
        <f>IFERROR(SUM(W106:W115),"0")</f>
        <v>237.60000000000002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206</v>
      </c>
      <c r="W131" s="346">
        <f>IFERROR(IF(V131="",0,CEILING((V131/$H131),1)*$H131),"")</f>
        <v>210</v>
      </c>
      <c r="X131" s="36">
        <f>IFERROR(IF(W131=0,"",ROUNDUP(W131/H131,0)*0.02175),"")</f>
        <v>0.54374999999999996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215</v>
      </c>
      <c r="W133" s="346">
        <f>IFERROR(IF(V133="",0,CEILING((V133/$H133),1)*$H133),"")</f>
        <v>216</v>
      </c>
      <c r="X133" s="36">
        <f>IFERROR(IF(W133=0,"",ROUNDUP(W133/H133,0)*0.00753),"")</f>
        <v>0.60240000000000005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104.15343915343914</v>
      </c>
      <c r="W134" s="347">
        <f>IFERROR(W130/H130,"0")+IFERROR(W131/H131,"0")+IFERROR(W132/H132,"0")+IFERROR(W133/H133,"0")</f>
        <v>105</v>
      </c>
      <c r="X134" s="347">
        <f>IFERROR(IF(X130="",0,X130),"0")+IFERROR(IF(X131="",0,X131),"0")+IFERROR(IF(X132="",0,X132),"0")+IFERROR(IF(X133="",0,X133),"0")</f>
        <v>1.14615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421</v>
      </c>
      <c r="W135" s="347">
        <f>IFERROR(SUM(W130:W133),"0")</f>
        <v>426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21</v>
      </c>
      <c r="W149" s="346">
        <f t="shared" si="8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49</v>
      </c>
      <c r="W152" s="346">
        <f t="shared" si="8"/>
        <v>50.400000000000006</v>
      </c>
      <c r="X152" s="36">
        <f>IFERROR(IF(W152=0,"",ROUNDUP(W152/H152,0)*0.00502),"")</f>
        <v>0.12048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33.333333333333329</v>
      </c>
      <c r="W155" s="347">
        <f>IFERROR(W146/H146,"0")+IFERROR(W147/H147,"0")+IFERROR(W148/H148,"0")+IFERROR(W149/H149,"0")+IFERROR(W150/H150,"0")+IFERROR(W151/H151,"0")+IFERROR(W152/H152,"0")+IFERROR(W153/H153,"0")+IFERROR(W154/H154,"0")</f>
        <v>34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0.17068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70</v>
      </c>
      <c r="W156" s="347">
        <f>IFERROR(SUM(W146:W154),"0")</f>
        <v>71.400000000000006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198</v>
      </c>
      <c r="W177" s="346">
        <f t="shared" si="9"/>
        <v>200.1</v>
      </c>
      <c r="X177" s="36">
        <f>IFERROR(IF(W177=0,"",ROUNDUP(W177/H177,0)*0.02175),"")</f>
        <v>0.50024999999999997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37</v>
      </c>
      <c r="W182" s="346">
        <f t="shared" si="9"/>
        <v>38.4</v>
      </c>
      <c r="X182" s="36">
        <f>IFERROR(IF(W182=0,"",ROUNDUP(W182/H182,0)*0.00753),"")</f>
        <v>0.12048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74</v>
      </c>
      <c r="W184" s="346">
        <f t="shared" si="9"/>
        <v>74.399999999999991</v>
      </c>
      <c r="X184" s="36">
        <f>IFERROR(IF(W184=0,"",ROUNDUP(W184/H184,0)*0.00753),"")</f>
        <v>0.23343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77</v>
      </c>
      <c r="W186" s="346">
        <f t="shared" si="9"/>
        <v>79.2</v>
      </c>
      <c r="X186" s="36">
        <f t="shared" ref="X186:X192" si="10">IFERROR(IF(W186=0,"",ROUNDUP(W186/H186,0)*0.00753),"")</f>
        <v>0.24849000000000002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60</v>
      </c>
      <c r="W188" s="346">
        <f t="shared" si="9"/>
        <v>60</v>
      </c>
      <c r="X188" s="36">
        <f t="shared" si="10"/>
        <v>0.18825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56</v>
      </c>
      <c r="W189" s="346">
        <f t="shared" si="9"/>
        <v>57.599999999999994</v>
      </c>
      <c r="X189" s="36">
        <f t="shared" si="10"/>
        <v>0.18071999999999999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123</v>
      </c>
      <c r="W192" s="346">
        <f t="shared" si="9"/>
        <v>124.8</v>
      </c>
      <c r="X192" s="36">
        <f t="shared" si="10"/>
        <v>0.39156000000000002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200.67528735632186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1.8631800000000003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625</v>
      </c>
      <c r="W194" s="347">
        <f>IFERROR(SUM(W176:W192),"0")</f>
        <v>634.49999999999989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33</v>
      </c>
      <c r="W198" s="346">
        <f>IFERROR(IF(V198="",0,CEILING((V198/$H198),1)*$H198),"")</f>
        <v>33.6</v>
      </c>
      <c r="X198" s="36">
        <f>IFERROR(IF(W198=0,"",ROUNDUP(W198/H198,0)*0.00753),"")</f>
        <v>0.10542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29</v>
      </c>
      <c r="W199" s="346">
        <f>IFERROR(IF(V199="",0,CEILING((V199/$H199),1)*$H199),"")</f>
        <v>31.2</v>
      </c>
      <c r="X199" s="36">
        <f>IFERROR(IF(W199=0,"",ROUNDUP(W199/H199,0)*0.00753),"")</f>
        <v>9.7890000000000005E-2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25.833333333333336</v>
      </c>
      <c r="W200" s="347">
        <f>IFERROR(W196/H196,"0")+IFERROR(W197/H197,"0")+IFERROR(W198/H198,"0")+IFERROR(W199/H199,"0")</f>
        <v>27</v>
      </c>
      <c r="X200" s="347">
        <f>IFERROR(IF(X196="",0,X196),"0")+IFERROR(IF(X197="",0,X197),"0")+IFERROR(IF(X198="",0,X198),"0")+IFERROR(IF(X199="",0,X199),"0")</f>
        <v>0.20330999999999999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62</v>
      </c>
      <c r="W201" s="347">
        <f>IFERROR(SUM(W196:W199),"0")</f>
        <v>64.8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34</v>
      </c>
      <c r="W218" s="346">
        <f t="shared" ref="W218:W223" si="12">IFERROR(IF(V218="",0,CEILING((V218/$H218),1)*$H218),"")</f>
        <v>34.799999999999997</v>
      </c>
      <c r="X218" s="36">
        <f>IFERROR(IF(W218=0,"",ROUNDUP(W218/H218,0)*0.02175),"")</f>
        <v>6.5250000000000002E-2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2.931034482758621</v>
      </c>
      <c r="W224" s="347">
        <f>IFERROR(W218/H218,"0")+IFERROR(W219/H219,"0")+IFERROR(W220/H220,"0")+IFERROR(W221/H221,"0")+IFERROR(W222/H222,"0")+IFERROR(W223/H223,"0")</f>
        <v>3</v>
      </c>
      <c r="X224" s="347">
        <f>IFERROR(IF(X218="",0,X218),"0")+IFERROR(IF(X219="",0,X219),"0")+IFERROR(IF(X220="",0,X220),"0")+IFERROR(IF(X221="",0,X221),"0")+IFERROR(IF(X222="",0,X222),"0")+IFERROR(IF(X223="",0,X223),"0")</f>
        <v>6.5250000000000002E-2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34</v>
      </c>
      <c r="W225" s="347">
        <f>IFERROR(SUM(W218:W223),"0")</f>
        <v>34.799999999999997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71</v>
      </c>
      <c r="W250" s="346">
        <f>IFERROR(IF(V250="",0,CEILING((V250/$H250),1)*$H250),"")</f>
        <v>71.400000000000006</v>
      </c>
      <c r="X250" s="36">
        <f>IFERROR(IF(W250=0,"",ROUNDUP(W250/H250,0)*0.00753),"")</f>
        <v>0.12801000000000001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16.904761904761905</v>
      </c>
      <c r="W254" s="347">
        <f>IFERROR(W250/H250,"0")+IFERROR(W251/H251,"0")+IFERROR(W252/H252,"0")+IFERROR(W253/H253,"0")</f>
        <v>17</v>
      </c>
      <c r="X254" s="347">
        <f>IFERROR(IF(X250="",0,X250),"0")+IFERROR(IF(X251="",0,X251),"0")+IFERROR(IF(X252="",0,X252),"0")+IFERROR(IF(X253="",0,X253),"0")</f>
        <v>0.12801000000000001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71</v>
      </c>
      <c r="W255" s="347">
        <f>IFERROR(SUM(W250:W253),"0")</f>
        <v>71.400000000000006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7</v>
      </c>
      <c r="W276" s="346">
        <f>IFERROR(IF(V276="",0,CEILING((V276/$H276),1)*$H276),"")</f>
        <v>7.6499999999999995</v>
      </c>
      <c r="X276" s="36">
        <f>IFERROR(IF(W276=0,"",ROUNDUP(W276/H276,0)*0.00753),"")</f>
        <v>2.2589999999999999E-2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2.7450980392156863</v>
      </c>
      <c r="W277" s="347">
        <f>IFERROR(W274/H274,"0")+IFERROR(W275/H275,"0")+IFERROR(W276/H276,"0")</f>
        <v>3</v>
      </c>
      <c r="X277" s="347">
        <f>IFERROR(IF(X274="",0,X274),"0")+IFERROR(IF(X275="",0,X275),"0")+IFERROR(IF(X276="",0,X276),"0")</f>
        <v>2.2589999999999999E-2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7</v>
      </c>
      <c r="W278" s="347">
        <f>IFERROR(SUM(W274:W276),"0")</f>
        <v>7.6499999999999995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3</v>
      </c>
      <c r="W304" s="346">
        <f>IFERROR(IF(V304="",0,CEILING((V304/$H304),1)*$H304),"")</f>
        <v>3.6</v>
      </c>
      <c r="X304" s="36">
        <f>IFERROR(IF(W304=0,"",ROUNDUP(W304/H304,0)*0.00753),"")</f>
        <v>1.506E-2</v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1.6666666666666665</v>
      </c>
      <c r="W305" s="347">
        <f>IFERROR(W304/H304,"0")</f>
        <v>2</v>
      </c>
      <c r="X305" s="347">
        <f>IFERROR(IF(X304="",0,X304),"0")</f>
        <v>1.506E-2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3</v>
      </c>
      <c r="W306" s="347">
        <f>IFERROR(SUM(W304:W304),"0")</f>
        <v>3.6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1.7</v>
      </c>
      <c r="W318" s="346">
        <f>IFERROR(IF(V318="",0,CEILING((V318/$H318),1)*$H318),"")</f>
        <v>2.5499999999999998</v>
      </c>
      <c r="X318" s="36">
        <f>IFERROR(IF(W318=0,"",ROUNDUP(W318/H318,0)*0.00753),"")</f>
        <v>7.5300000000000002E-3</v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0.66666666666666674</v>
      </c>
      <c r="W319" s="347">
        <f>IFERROR(W318/H318,"0")</f>
        <v>1</v>
      </c>
      <c r="X319" s="347">
        <f>IFERROR(IF(X318="",0,X318),"0")</f>
        <v>7.5300000000000002E-3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1.7</v>
      </c>
      <c r="W320" s="347">
        <f>IFERROR(SUM(W318:W318),"0")</f>
        <v>2.5499999999999998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2929</v>
      </c>
      <c r="W331" s="346">
        <f t="shared" si="17"/>
        <v>2940</v>
      </c>
      <c r="X331" s="36">
        <f>IFERROR(IF(W331=0,"",ROUNDUP(W331/H331,0)*0.02175),"")</f>
        <v>4.2629999999999999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563</v>
      </c>
      <c r="W333" s="346">
        <f t="shared" si="17"/>
        <v>570</v>
      </c>
      <c r="X333" s="36">
        <f>IFERROR(IF(W333=0,"",ROUNDUP(W333/H333,0)*0.02175),"")</f>
        <v>0.8264999999999999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2094</v>
      </c>
      <c r="W335" s="346">
        <f t="shared" si="17"/>
        <v>2100</v>
      </c>
      <c r="X335" s="36">
        <f>IFERROR(IF(W335=0,"",ROUNDUP(W335/H335,0)*0.02175),"")</f>
        <v>3.0449999999999999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372.4</v>
      </c>
      <c r="W338" s="347">
        <f>IFERROR(W330/H330,"0")+IFERROR(W331/H331,"0")+IFERROR(W332/H332,"0")+IFERROR(W333/H333,"0")+IFERROR(W334/H334,"0")+IFERROR(W335/H335,"0")+IFERROR(W336/H336,"0")+IFERROR(W337/H337,"0")</f>
        <v>374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8.1344999999999992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5586</v>
      </c>
      <c r="W339" s="347">
        <f>IFERROR(SUM(W330:W337),"0")</f>
        <v>5610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70</v>
      </c>
      <c r="W341" s="346">
        <f>IFERROR(IF(V341="",0,CEILING((V341/$H341),1)*$H341),"")</f>
        <v>75</v>
      </c>
      <c r="X341" s="36">
        <f>IFERROR(IF(W341=0,"",ROUNDUP(W341/H341,0)*0.02175),"")</f>
        <v>0.10874999999999999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4.666666666666667</v>
      </c>
      <c r="W344" s="347">
        <f>IFERROR(W341/H341,"0")+IFERROR(W342/H342,"0")+IFERROR(W343/H343,"0")</f>
        <v>5</v>
      </c>
      <c r="X344" s="347">
        <f>IFERROR(IF(X341="",0,X341),"0")+IFERROR(IF(X342="",0,X342),"0")+IFERROR(IF(X343="",0,X343),"0")</f>
        <v>0.10874999999999999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70</v>
      </c>
      <c r="W345" s="347">
        <f>IFERROR(SUM(W341:W343),"0")</f>
        <v>75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2633</v>
      </c>
      <c r="W370" s="346">
        <f>IFERROR(IF(V370="",0,CEILING((V370/$H370),1)*$H370),"")</f>
        <v>2636.4</v>
      </c>
      <c r="X370" s="36">
        <f>IFERROR(IF(W370=0,"",ROUNDUP(W370/H370,0)*0.02175),"")</f>
        <v>7.3514999999999997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337.5641025641026</v>
      </c>
      <c r="W374" s="347">
        <f>IFERROR(W370/H370,"0")+IFERROR(W371/H371,"0")+IFERROR(W372/H372,"0")+IFERROR(W373/H373,"0")</f>
        <v>338</v>
      </c>
      <c r="X374" s="347">
        <f>IFERROR(IF(X370="",0,X370),"0")+IFERROR(IF(X371="",0,X371),"0")+IFERROR(IF(X372="",0,X372),"0")+IFERROR(IF(X373="",0,X373),"0")</f>
        <v>7.3514999999999997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2633</v>
      </c>
      <c r="W375" s="347">
        <f>IFERROR(SUM(W370:W373),"0")</f>
        <v>2636.4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10</v>
      </c>
      <c r="W388" s="346">
        <f t="shared" ref="W388:W400" si="18">IFERROR(IF(V388="",0,CEILING((V388/$H388),1)*$H388),"")</f>
        <v>12.600000000000001</v>
      </c>
      <c r="X388" s="36">
        <f>IFERROR(IF(W388=0,"",ROUNDUP(W388/H388,0)*0.00753),"")</f>
        <v>2.2589999999999999E-2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35</v>
      </c>
      <c r="W390" s="346">
        <f t="shared" si="18"/>
        <v>37.800000000000004</v>
      </c>
      <c r="X390" s="36">
        <f>IFERROR(IF(W390=0,"",ROUNDUP(W390/H390,0)*0.00753),"")</f>
        <v>6.7769999999999997E-2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10.714285714285714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9.0359999999999996E-2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45</v>
      </c>
      <c r="W402" s="347">
        <f>IFERROR(SUM(W388:W400),"0")</f>
        <v>50.400000000000006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2291</v>
      </c>
      <c r="W449" s="346">
        <f t="shared" si="21"/>
        <v>2291.52</v>
      </c>
      <c r="X449" s="36">
        <f t="shared" si="22"/>
        <v>5.1906400000000001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1608</v>
      </c>
      <c r="W452" s="346">
        <f t="shared" si="21"/>
        <v>1610.4</v>
      </c>
      <c r="X452" s="36">
        <f t="shared" si="22"/>
        <v>3.6478000000000002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738.44696969696963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739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8.8384400000000003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3899</v>
      </c>
      <c r="W461" s="347">
        <f>IFERROR(SUM(W447:W459),"0")</f>
        <v>3901.92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1306</v>
      </c>
      <c r="W463" s="346">
        <f>IFERROR(IF(V463="",0,CEILING((V463/$H463),1)*$H463),"")</f>
        <v>1309.44</v>
      </c>
      <c r="X463" s="36">
        <f>IFERROR(IF(W463=0,"",ROUNDUP(W463/H463,0)*0.01196),"")</f>
        <v>2.9660799999999998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247.34848484848484</v>
      </c>
      <c r="W465" s="347">
        <f>IFERROR(W463/H463,"0")+IFERROR(W464/H464,"0")</f>
        <v>248</v>
      </c>
      <c r="X465" s="347">
        <f>IFERROR(IF(X463="",0,X463),"0")+IFERROR(IF(X464="",0,X464),"0")</f>
        <v>2.9660799999999998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1306</v>
      </c>
      <c r="W466" s="347">
        <f>IFERROR(SUM(W463:W464),"0")</f>
        <v>1309.44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178</v>
      </c>
      <c r="W468" s="346">
        <f t="shared" ref="W468:W473" si="23">IFERROR(IF(V468="",0,CEILING((V468/$H468),1)*$H468),"")</f>
        <v>179.52</v>
      </c>
      <c r="X468" s="36">
        <f>IFERROR(IF(W468=0,"",ROUNDUP(W468/H468,0)*0.01196),"")</f>
        <v>0.40664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614</v>
      </c>
      <c r="W469" s="346">
        <f t="shared" si="23"/>
        <v>617.76</v>
      </c>
      <c r="X469" s="36">
        <f>IFERROR(IF(W469=0,"",ROUNDUP(W469/H469,0)*0.01196),"")</f>
        <v>1.3993200000000001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902</v>
      </c>
      <c r="W470" s="346">
        <f t="shared" si="23"/>
        <v>902.88</v>
      </c>
      <c r="X470" s="36">
        <f>IFERROR(IF(W470=0,"",ROUNDUP(W470/H470,0)*0.01196),"")</f>
        <v>2.0451600000000001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320.83333333333331</v>
      </c>
      <c r="W474" s="347">
        <f>IFERROR(W468/H468,"0")+IFERROR(W469/H469,"0")+IFERROR(W470/H470,"0")+IFERROR(W471/H471,"0")+IFERROR(W472/H472,"0")+IFERROR(W473/H473,"0")</f>
        <v>322</v>
      </c>
      <c r="X474" s="347">
        <f>IFERROR(IF(X468="",0,X468),"0")+IFERROR(IF(X469="",0,X469),"0")+IFERROR(IF(X470="",0,X470),"0")+IFERROR(IF(X471="",0,X471),"0")+IFERROR(IF(X472="",0,X472),"0")+IFERROR(IF(X473="",0,X473),"0")</f>
        <v>3.8511200000000003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1694</v>
      </c>
      <c r="W475" s="347">
        <f>IFERROR(SUM(W468:W473),"0")</f>
        <v>1700.1599999999999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17319.7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17438.22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18322.802478406349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18447.971000000001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31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32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19097.802478406349</v>
      </c>
      <c r="W515" s="347">
        <f>GrossWeightTotalR+PalletQtyTotalR*25</f>
        <v>19247.971000000001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2541.4383579402347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2559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36.8033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172.8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665.40000000000009</v>
      </c>
      <c r="F522" s="46">
        <f>IFERROR(W130*1,"0")+IFERROR(W131*1,"0")+IFERROR(W132*1,"0")+IFERROR(W133*1,"0")</f>
        <v>426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71.400000000000006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699.3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34.799999999999997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79.050000000000011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6.15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5685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2636.4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50.400000000000006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6911.5200000000013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