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A9E9AF-AD22-4EB0-8816-FEF07431B9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X362" i="1" s="1"/>
  <c r="W357" i="1"/>
  <c r="N357" i="1"/>
  <c r="V354" i="1"/>
  <c r="W353" i="1"/>
  <c r="V353" i="1"/>
  <c r="X352" i="1"/>
  <c r="X353" i="1" s="1"/>
  <c r="W352" i="1"/>
  <c r="W354" i="1" s="1"/>
  <c r="N352" i="1"/>
  <c r="V350" i="1"/>
  <c r="W349" i="1"/>
  <c r="V349" i="1"/>
  <c r="X348" i="1"/>
  <c r="W348" i="1"/>
  <c r="N348" i="1"/>
  <c r="W347" i="1"/>
  <c r="V345" i="1"/>
  <c r="V344" i="1"/>
  <c r="X343" i="1"/>
  <c r="W343" i="1"/>
  <c r="N343" i="1"/>
  <c r="W342" i="1"/>
  <c r="X342" i="1" s="1"/>
  <c r="N342" i="1"/>
  <c r="X341" i="1"/>
  <c r="X344" i="1" s="1"/>
  <c r="W341" i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Q522" i="1" s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W300" i="1" s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W284" i="1" s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X265" i="1" s="1"/>
  <c r="W257" i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W243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2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2" i="1" s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22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W156" i="1" s="1"/>
  <c r="N146" i="1"/>
  <c r="V143" i="1"/>
  <c r="V142" i="1"/>
  <c r="W141" i="1"/>
  <c r="X141" i="1" s="1"/>
  <c r="N141" i="1"/>
  <c r="X140" i="1"/>
  <c r="W140" i="1"/>
  <c r="N140" i="1"/>
  <c r="W139" i="1"/>
  <c r="G522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W117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2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6" i="1" s="1"/>
  <c r="N66" i="1"/>
  <c r="X65" i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D522" i="1" s="1"/>
  <c r="N57" i="1"/>
  <c r="V54" i="1"/>
  <c r="V53" i="1"/>
  <c r="X52" i="1"/>
  <c r="W52" i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V512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X193" i="1" l="1"/>
  <c r="H9" i="1"/>
  <c r="A10" i="1"/>
  <c r="B522" i="1"/>
  <c r="V516" i="1"/>
  <c r="W24" i="1"/>
  <c r="X26" i="1"/>
  <c r="X34" i="1" s="1"/>
  <c r="W34" i="1"/>
  <c r="W516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X58" i="1"/>
  <c r="X61" i="1" s="1"/>
  <c r="W62" i="1"/>
  <c r="E522" i="1"/>
  <c r="X66" i="1"/>
  <c r="X85" i="1" s="1"/>
  <c r="W85" i="1"/>
  <c r="X88" i="1"/>
  <c r="X92" i="1" s="1"/>
  <c r="W93" i="1"/>
  <c r="X96" i="1"/>
  <c r="X103" i="1" s="1"/>
  <c r="X106" i="1"/>
  <c r="X116" i="1" s="1"/>
  <c r="W116" i="1"/>
  <c r="X119" i="1"/>
  <c r="X126" i="1" s="1"/>
  <c r="W127" i="1"/>
  <c r="F522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7" i="1"/>
  <c r="X200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367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X474" i="1"/>
  <c r="H522" i="1"/>
  <c r="F9" i="1"/>
  <c r="J9" i="1"/>
  <c r="W53" i="1"/>
  <c r="W143" i="1"/>
  <c r="W161" i="1"/>
  <c r="W225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<sst xmlns="http://schemas.openxmlformats.org/spreadsheetml/2006/main" count="2201" uniqueCount="738">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</sst>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200</v>
      </c>
      <c r="W250" s="346">
        <f>IFERROR(IF(V250="",0,CEILING((V250/$H250),1)*$H250),"")</f>
        <v>201.60000000000002</v>
      </c>
      <c r="X250" s="36">
        <f>IFERROR(IF(W250=0,"",ROUNDUP(W250/H250,0)*0.00753),"")</f>
        <v>0.36143999999999998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100</v>
      </c>
      <c r="W251" s="346">
        <f>IFERROR(IF(V251="",0,CEILING((V251/$H251),1)*$H251),"")</f>
        <v>100.80000000000001</v>
      </c>
      <c r="X251" s="36">
        <f>IFERROR(IF(W251=0,"",ROUNDUP(W251/H251,0)*0.00753),"")</f>
        <v>0.18071999999999999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71.428571428571431</v>
      </c>
      <c r="W254" s="347">
        <f>IFERROR(W250/H250,"0")+IFERROR(W251/H251,"0")+IFERROR(W252/H252,"0")+IFERROR(W253/H253,"0")</f>
        <v>72</v>
      </c>
      <c r="X254" s="347">
        <f>IFERROR(IF(X250="",0,X250),"0")+IFERROR(IF(X251="",0,X251),"0")+IFERROR(IF(X252="",0,X252),"0")+IFERROR(IF(X253="",0,X253),"0")</f>
        <v>0.54215999999999998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300</v>
      </c>
      <c r="W255" s="347">
        <f>IFERROR(SUM(W250:W253),"0")</f>
        <v>302.40000000000003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200</v>
      </c>
      <c r="W268" s="346">
        <f>IFERROR(IF(V268="",0,CEILING((V268/$H268),1)*$H268),"")</f>
        <v>201.60000000000002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23.80952380952381</v>
      </c>
      <c r="W271" s="347">
        <f>IFERROR(W268/H268,"0")+IFERROR(W269/H269,"0")+IFERROR(W270/H270,"0")</f>
        <v>24</v>
      </c>
      <c r="X271" s="347">
        <f>IFERROR(IF(X268="",0,X268),"0")+IFERROR(IF(X269="",0,X269),"0")+IFERROR(IF(X270="",0,X270),"0")</f>
        <v>0.52200000000000002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200</v>
      </c>
      <c r="W272" s="347">
        <f>IFERROR(SUM(W268:W270),"0")</f>
        <v>201.60000000000002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0</v>
      </c>
      <c r="W331" s="346">
        <f t="shared" si="17"/>
        <v>0</v>
      </c>
      <c r="X331" s="36" t="str">
        <f>IFERROR(IF(W331=0,"",ROUNDUP(W331/H331,0)*0.02175),"")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0</v>
      </c>
      <c r="W333" s="346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0</v>
      </c>
      <c r="W338" s="347">
        <f>IFERROR(W330/H330,"0")+IFERROR(W331/H331,"0")+IFERROR(W332/H332,"0")+IFERROR(W333/H333,"0")+IFERROR(W334/H334,"0")+IFERROR(W335/H335,"0")+IFERROR(W336/H336,"0")+IFERROR(W337/H337,"0")</f>
        <v>0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0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0</v>
      </c>
      <c r="W339" s="347">
        <f>IFERROR(SUM(W330:W337),"0")</f>
        <v>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0</v>
      </c>
      <c r="W344" s="347">
        <f>IFERROR(W341/H341,"0")+IFERROR(W342/H342,"0")+IFERROR(W343/H343,"0")</f>
        <v>0</v>
      </c>
      <c r="X344" s="347">
        <f>IFERROR(IF(X341="",0,X341),"0")+IFERROR(IF(X342="",0,X342),"0")+IFERROR(IF(X343="",0,X343),"0")</f>
        <v>0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0</v>
      </c>
      <c r="W345" s="347">
        <f>IFERROR(SUM(W341:W343),"0")</f>
        <v>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350</v>
      </c>
      <c r="W404" s="346">
        <f>IFERROR(IF(V404="",0,CEILING((V404/$H404),1)*$H404),"")</f>
        <v>351</v>
      </c>
      <c r="X404" s="36">
        <f>IFERROR(IF(W404=0,"",ROUNDUP(W404/H404,0)*0.02175),"")</f>
        <v>0.9787499999999999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44.871794871794876</v>
      </c>
      <c r="W408" s="347">
        <f>IFERROR(W404/H404,"0")+IFERROR(W405/H405,"0")+IFERROR(W406/H406,"0")+IFERROR(W407/H407,"0")</f>
        <v>45</v>
      </c>
      <c r="X408" s="347">
        <f>IFERROR(IF(X404="",0,X404),"0")+IFERROR(IF(X405="",0,X405),"0")+IFERROR(IF(X406="",0,X406),"0")+IFERROR(IF(X407="",0,X407),"0")</f>
        <v>0.9787499999999999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350</v>
      </c>
      <c r="W409" s="347">
        <f>IFERROR(SUM(W404:W407),"0")</f>
        <v>351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900</v>
      </c>
      <c r="W505" s="346">
        <f>IFERROR(IF(V505="",0,CEILING((V505/$H505),1)*$H505),"")</f>
        <v>904.8</v>
      </c>
      <c r="X505" s="36">
        <f>IFERROR(IF(W505=0,"",ROUNDUP(W505/H505,0)*0.02175),"")</f>
        <v>2.5229999999999997</v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115.38461538461539</v>
      </c>
      <c r="W510" s="347">
        <f>IFERROR(W505/H505,"0")+IFERROR(W506/H506,"0")+IFERROR(W507/H507,"0")+IFERROR(W508/H508,"0")+IFERROR(W509/H509,"0")</f>
        <v>116</v>
      </c>
      <c r="X510" s="347">
        <f>IFERROR(IF(X505="",0,X505),"0")+IFERROR(IF(X506="",0,X506),"0")+IFERROR(IF(X507="",0,X507),"0")+IFERROR(IF(X508="",0,X508),"0")+IFERROR(IF(X509="",0,X509),"0")</f>
        <v>2.5229999999999997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900</v>
      </c>
      <c r="W511" s="347">
        <f>IFERROR(SUM(W505:W509),"0")</f>
        <v>904.8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1750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1759.8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1871.5769230769231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1882.0500000000002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4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4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1971.5769230769231</v>
      </c>
      <c r="W515" s="347">
        <f>GrossWeightTotalR+PalletQtyTotalR*25</f>
        <v>1982.0500000000002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255.49450549450549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257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4.5659099999999997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504.00000000000006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351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904.8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