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2,25 Симф КИ\"/>
    </mc:Choice>
  </mc:AlternateContent>
  <xr:revisionPtr revIDLastSave="0" documentId="13_ncr:1_{8FE2D62C-951E-4C07-8048-3EB9563FCF0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3" i="1" l="1"/>
  <c r="AI14" i="1"/>
  <c r="AI15" i="1"/>
  <c r="AI17" i="1"/>
  <c r="AI19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40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9" i="1"/>
  <c r="AI60" i="1"/>
  <c r="AI61" i="1"/>
  <c r="AI63" i="1"/>
  <c r="AI64" i="1"/>
  <c r="AI65" i="1"/>
  <c r="AI66" i="1"/>
  <c r="AI67" i="1"/>
  <c r="AI68" i="1"/>
  <c r="AI69" i="1"/>
  <c r="AI70" i="1"/>
  <c r="AI71" i="1"/>
  <c r="AI72" i="1"/>
  <c r="AI75" i="1"/>
  <c r="AI78" i="1"/>
  <c r="AI79" i="1"/>
  <c r="AI80" i="1"/>
  <c r="AI84" i="1"/>
  <c r="AI85" i="1"/>
  <c r="AI86" i="1"/>
  <c r="AI87" i="1"/>
  <c r="AI89" i="1"/>
  <c r="AI90" i="1"/>
  <c r="AI91" i="1"/>
  <c r="AI92" i="1"/>
  <c r="AI94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113" i="1"/>
  <c r="AH115" i="1"/>
  <c r="AH117" i="1"/>
  <c r="AH118" i="1"/>
  <c r="AH119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W12" i="1"/>
  <c r="Z12" i="1" s="1"/>
  <c r="W20" i="1"/>
  <c r="Z20" i="1" s="1"/>
  <c r="W28" i="1"/>
  <c r="Z28" i="1" s="1"/>
  <c r="W36" i="1"/>
  <c r="Z36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L8" i="1"/>
  <c r="L9" i="1"/>
  <c r="L10" i="1"/>
  <c r="Y10" i="1" s="1"/>
  <c r="L11" i="1"/>
  <c r="L12" i="1"/>
  <c r="L13" i="1"/>
  <c r="L14" i="1"/>
  <c r="Y14" i="1" s="1"/>
  <c r="L15" i="1"/>
  <c r="L16" i="1"/>
  <c r="L17" i="1"/>
  <c r="L18" i="1"/>
  <c r="Y18" i="1" s="1"/>
  <c r="L19" i="1"/>
  <c r="L20" i="1"/>
  <c r="L21" i="1"/>
  <c r="L22" i="1"/>
  <c r="Y22" i="1" s="1"/>
  <c r="L23" i="1"/>
  <c r="L24" i="1"/>
  <c r="L25" i="1"/>
  <c r="L26" i="1"/>
  <c r="Y26" i="1" s="1"/>
  <c r="L27" i="1"/>
  <c r="L28" i="1"/>
  <c r="L29" i="1"/>
  <c r="L30" i="1"/>
  <c r="Y30" i="1" s="1"/>
  <c r="L31" i="1"/>
  <c r="L32" i="1"/>
  <c r="L33" i="1"/>
  <c r="L34" i="1"/>
  <c r="Y34" i="1" s="1"/>
  <c r="L35" i="1"/>
  <c r="L36" i="1"/>
  <c r="L37" i="1"/>
  <c r="L38" i="1"/>
  <c r="Y38" i="1" s="1"/>
  <c r="L39" i="1"/>
  <c r="L40" i="1"/>
  <c r="L41" i="1"/>
  <c r="L42" i="1"/>
  <c r="Y42" i="1" s="1"/>
  <c r="L43" i="1"/>
  <c r="L44" i="1"/>
  <c r="L45" i="1"/>
  <c r="L46" i="1"/>
  <c r="Y46" i="1" s="1"/>
  <c r="L47" i="1"/>
  <c r="L48" i="1"/>
  <c r="L49" i="1"/>
  <c r="L50" i="1"/>
  <c r="Y50" i="1" s="1"/>
  <c r="L51" i="1"/>
  <c r="L52" i="1"/>
  <c r="L53" i="1"/>
  <c r="L54" i="1"/>
  <c r="Y54" i="1" s="1"/>
  <c r="L55" i="1"/>
  <c r="L56" i="1"/>
  <c r="L57" i="1"/>
  <c r="L58" i="1"/>
  <c r="Y58" i="1" s="1"/>
  <c r="L59" i="1"/>
  <c r="L60" i="1"/>
  <c r="L61" i="1"/>
  <c r="L62" i="1"/>
  <c r="Y62" i="1" s="1"/>
  <c r="L63" i="1"/>
  <c r="L64" i="1"/>
  <c r="L65" i="1"/>
  <c r="L66" i="1"/>
  <c r="Y66" i="1" s="1"/>
  <c r="L67" i="1"/>
  <c r="L68" i="1"/>
  <c r="L69" i="1"/>
  <c r="L70" i="1"/>
  <c r="Y70" i="1" s="1"/>
  <c r="L71" i="1"/>
  <c r="L72" i="1"/>
  <c r="L73" i="1"/>
  <c r="L74" i="1"/>
  <c r="Y74" i="1" s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7" i="1"/>
  <c r="Y121" i="1" l="1"/>
  <c r="Y117" i="1"/>
  <c r="Y113" i="1"/>
  <c r="Y109" i="1"/>
  <c r="Y105" i="1"/>
  <c r="Y101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2" i="1"/>
  <c r="Y8" i="1"/>
  <c r="Y16" i="1"/>
  <c r="Y97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Y118" i="1"/>
  <c r="Y114" i="1"/>
  <c r="Y110" i="1"/>
  <c r="Y106" i="1"/>
  <c r="Y102" i="1"/>
  <c r="Y98" i="1"/>
  <c r="Y94" i="1"/>
  <c r="Y90" i="1"/>
  <c r="Y86" i="1"/>
  <c r="Y82" i="1"/>
  <c r="Y78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  <c r="AJ119" i="1" l="1"/>
  <c r="AK119" i="1"/>
  <c r="AJ115" i="1"/>
  <c r="AK115" i="1"/>
  <c r="AJ111" i="1"/>
  <c r="AK111" i="1"/>
  <c r="AJ107" i="1"/>
  <c r="AK107" i="1"/>
  <c r="AJ103" i="1"/>
  <c r="AK103" i="1"/>
  <c r="AJ99" i="1"/>
  <c r="AK99" i="1"/>
  <c r="AJ95" i="1"/>
  <c r="AK95" i="1"/>
  <c r="AJ91" i="1"/>
  <c r="AK91" i="1"/>
  <c r="AJ87" i="1"/>
  <c r="AK87" i="1"/>
  <c r="AJ83" i="1"/>
  <c r="AK83" i="1"/>
  <c r="AJ79" i="1"/>
  <c r="AK79" i="1"/>
  <c r="AJ75" i="1"/>
  <c r="AK75" i="1"/>
  <c r="AJ71" i="1"/>
  <c r="AK71" i="1"/>
  <c r="AJ67" i="1"/>
  <c r="AK67" i="1"/>
  <c r="AJ63" i="1"/>
  <c r="AK63" i="1"/>
  <c r="AJ59" i="1"/>
  <c r="AK59" i="1"/>
  <c r="AJ55" i="1"/>
  <c r="AK55" i="1"/>
  <c r="AJ51" i="1"/>
  <c r="AK51" i="1"/>
  <c r="AJ47" i="1"/>
  <c r="AK47" i="1"/>
  <c r="AJ43" i="1"/>
  <c r="AK43" i="1"/>
  <c r="AJ39" i="1"/>
  <c r="AK39" i="1"/>
  <c r="AJ35" i="1"/>
  <c r="AK35" i="1"/>
  <c r="AJ31" i="1"/>
  <c r="AK31" i="1"/>
  <c r="AJ27" i="1"/>
  <c r="AK27" i="1"/>
  <c r="AJ23" i="1"/>
  <c r="AK23" i="1"/>
  <c r="AJ19" i="1"/>
  <c r="AK19" i="1"/>
  <c r="AJ15" i="1"/>
  <c r="AK15" i="1"/>
  <c r="AJ11" i="1"/>
  <c r="AK11" i="1"/>
  <c r="AJ7" i="1"/>
  <c r="AK7" i="1"/>
  <c r="AJ118" i="1"/>
  <c r="AK118" i="1"/>
  <c r="AJ114" i="1"/>
  <c r="AK114" i="1"/>
  <c r="AJ110" i="1"/>
  <c r="AK110" i="1"/>
  <c r="AJ106" i="1"/>
  <c r="AK106" i="1"/>
  <c r="AJ102" i="1"/>
  <c r="AK102" i="1"/>
  <c r="AJ98" i="1"/>
  <c r="AK98" i="1"/>
  <c r="AJ94" i="1"/>
  <c r="AK94" i="1"/>
  <c r="AJ90" i="1"/>
  <c r="AK90" i="1"/>
  <c r="AJ86" i="1"/>
  <c r="AK86" i="1"/>
  <c r="AJ82" i="1"/>
  <c r="AK82" i="1"/>
  <c r="AJ78" i="1"/>
  <c r="AK78" i="1"/>
  <c r="AJ74" i="1"/>
  <c r="AK74" i="1"/>
  <c r="AJ70" i="1"/>
  <c r="AK70" i="1"/>
  <c r="AJ66" i="1"/>
  <c r="AK66" i="1"/>
  <c r="AJ62" i="1"/>
  <c r="AK62" i="1"/>
  <c r="AJ58" i="1"/>
  <c r="AK58" i="1"/>
  <c r="AJ54" i="1"/>
  <c r="AK54" i="1"/>
  <c r="AJ50" i="1"/>
  <c r="AK50" i="1"/>
  <c r="AJ46" i="1"/>
  <c r="AK46" i="1"/>
  <c r="AJ42" i="1"/>
  <c r="AK42" i="1"/>
  <c r="AJ38" i="1"/>
  <c r="AK38" i="1"/>
  <c r="AJ34" i="1"/>
  <c r="AK34" i="1"/>
  <c r="AJ30" i="1"/>
  <c r="AK30" i="1"/>
  <c r="AJ26" i="1"/>
  <c r="AK26" i="1"/>
  <c r="AJ22" i="1"/>
  <c r="AK22" i="1"/>
  <c r="AJ18" i="1"/>
  <c r="AK18" i="1"/>
  <c r="AJ14" i="1"/>
  <c r="AK14" i="1"/>
  <c r="AJ10" i="1"/>
  <c r="AK10" i="1"/>
  <c r="AJ121" i="1"/>
  <c r="AK121" i="1"/>
  <c r="AJ117" i="1"/>
  <c r="AK117" i="1"/>
  <c r="AJ113" i="1"/>
  <c r="AK113" i="1"/>
  <c r="AJ109" i="1"/>
  <c r="AK109" i="1"/>
  <c r="AJ105" i="1"/>
  <c r="AK105" i="1"/>
  <c r="AJ101" i="1"/>
  <c r="AK101" i="1"/>
  <c r="AJ97" i="1"/>
  <c r="AK97" i="1"/>
  <c r="AJ93" i="1"/>
  <c r="AK93" i="1"/>
  <c r="AJ89" i="1"/>
  <c r="AK89" i="1"/>
  <c r="AJ85" i="1"/>
  <c r="AK85" i="1"/>
  <c r="AJ81" i="1"/>
  <c r="AK81" i="1"/>
  <c r="AJ77" i="1"/>
  <c r="AK77" i="1"/>
  <c r="AJ73" i="1"/>
  <c r="AK73" i="1"/>
  <c r="AJ69" i="1"/>
  <c r="AK69" i="1"/>
  <c r="AJ65" i="1"/>
  <c r="AK65" i="1"/>
  <c r="AJ61" i="1"/>
  <c r="AK61" i="1"/>
  <c r="AJ57" i="1"/>
  <c r="AK57" i="1"/>
  <c r="AJ53" i="1"/>
  <c r="AK53" i="1"/>
  <c r="AJ49" i="1"/>
  <c r="AK49" i="1"/>
  <c r="AJ45" i="1"/>
  <c r="AK45" i="1"/>
  <c r="AJ41" i="1"/>
  <c r="AK41" i="1"/>
  <c r="AJ37" i="1"/>
  <c r="AK37" i="1"/>
  <c r="AJ33" i="1"/>
  <c r="AK33" i="1"/>
  <c r="AJ29" i="1"/>
  <c r="AK29" i="1"/>
  <c r="AJ25" i="1"/>
  <c r="AK25" i="1"/>
  <c r="AJ21" i="1"/>
  <c r="AK21" i="1"/>
  <c r="AJ17" i="1"/>
  <c r="AK17" i="1"/>
  <c r="AJ13" i="1"/>
  <c r="AK13" i="1"/>
  <c r="AJ9" i="1"/>
  <c r="AK9" i="1"/>
  <c r="AK120" i="1"/>
  <c r="AJ120" i="1"/>
  <c r="AK116" i="1"/>
  <c r="AJ116" i="1"/>
  <c r="AK112" i="1"/>
  <c r="AJ112" i="1"/>
  <c r="AK108" i="1"/>
  <c r="AJ108" i="1"/>
  <c r="AK104" i="1"/>
  <c r="AJ104" i="1"/>
  <c r="AK100" i="1"/>
  <c r="AJ100" i="1"/>
  <c r="AK96" i="1"/>
  <c r="AJ96" i="1"/>
  <c r="AK92" i="1"/>
  <c r="AJ92" i="1"/>
  <c r="AK88" i="1"/>
  <c r="AJ88" i="1"/>
  <c r="AK84" i="1"/>
  <c r="AJ84" i="1"/>
  <c r="AK80" i="1"/>
  <c r="AJ80" i="1"/>
  <c r="AK76" i="1"/>
  <c r="AJ76" i="1"/>
  <c r="AK72" i="1"/>
  <c r="AJ72" i="1"/>
  <c r="AK68" i="1"/>
  <c r="AJ68" i="1"/>
  <c r="AK64" i="1"/>
  <c r="AJ64" i="1"/>
  <c r="AK60" i="1"/>
  <c r="AJ60" i="1"/>
  <c r="AK56" i="1"/>
  <c r="AJ56" i="1"/>
  <c r="AK52" i="1"/>
  <c r="AJ52" i="1"/>
  <c r="AK48" i="1"/>
  <c r="AJ48" i="1"/>
  <c r="AK44" i="1"/>
  <c r="AJ44" i="1"/>
  <c r="AK40" i="1"/>
  <c r="AJ40" i="1"/>
  <c r="AK36" i="1"/>
  <c r="AJ36" i="1"/>
  <c r="AK32" i="1"/>
  <c r="AJ32" i="1"/>
  <c r="AK28" i="1"/>
  <c r="AJ28" i="1"/>
  <c r="AK24" i="1"/>
  <c r="AJ24" i="1"/>
  <c r="AK20" i="1"/>
  <c r="AJ20" i="1"/>
  <c r="AK16" i="1"/>
  <c r="AJ16" i="1"/>
  <c r="AK12" i="1"/>
  <c r="AJ12" i="1"/>
  <c r="AK8" i="1"/>
  <c r="AJ8" i="1"/>
  <c r="K6" i="1"/>
  <c r="J6" i="1"/>
  <c r="AK6" i="1" l="1"/>
  <c r="AJ6" i="1"/>
</calcChain>
</file>

<file path=xl/sharedStrings.xml><?xml version="1.0" encoding="utf-8"?>
<sst xmlns="http://schemas.openxmlformats.org/spreadsheetml/2006/main" count="303" uniqueCount="153">
  <si>
    <t>Период: 14.02.2025 - 21.02.2025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</si>
  <si>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</si>
  <si>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</si>
  <si>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</si>
  <si>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</si>
  <si>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</si>
  <si>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</si>
  <si>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</si>
  <si>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</si>
  <si>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</si>
  <si>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</si>
  <si>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</si>
  <si>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</si>
  <si>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</si>
  <si>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</si>
  <si>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</si>
  <si>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</si>
  <si>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</si>
  <si>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</si>
  <si>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</si>
  <si>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</si>
  <si>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</si>
  <si>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</si>
  <si>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</si>
  <si>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</si>
  <si>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</si>
  <si>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</si>
  <si>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</si>
  <si>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</si>
  <si>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</si>
  <si>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</si>
  <si>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</si>
  <si>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</si>
  <si>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</si>
  <si>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</si>
  <si>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</si>
  <si>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</si>
  <si>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</si>
  <si>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</si>
  <si>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</si>
  <si>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</si>
  <si>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</si>
  <si>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</si>
  <si>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</si>
  <si>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</si>
  <si>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</si>
  <si>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</si>
  <si>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</si>
  <si>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</si>
  <si>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</si>
  <si>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</si>
  <si>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</si>
  <si>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</si>
  <si>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</si>
  <si>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</si>
  <si>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</si>
  <si>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</si>
  <si>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</si>
  <si>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</si>
  <si>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</si>
  <si>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</si>
  <si>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</si>
  <si>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</si>
  <si>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</si>
  <si>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</si>
  <si>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</si>
  <si>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</si>
  <si>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</si>
  <si>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</si>
  <si>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</si>
  <si>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</si>
  <si>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</si>
  <si>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</si>
  <si>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</si>
  <si>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</si>
  <si>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</si>
  <si>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</si>
  <si>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</si>
  <si>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</si>
  <si>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</si>
  <si>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</si>
  <si>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</si>
  <si>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</si>
  <si>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</si>
  <si>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</si>
  <si>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</si>
  <si>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</si>
  <si>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</si>
  <si>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</si>
  <si>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</si>
  <si>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</si>
  <si>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</si>
  <si>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</si>
  <si>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</si>
  <si>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</si>
  <si>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</si>
  <si>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</si>
  <si>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</si>
  <si>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</si>
  <si>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</si>
  <si>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</si>
  <si>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</si>
  <si>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</si>
  <si>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</si>
  <si>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</si>
  <si>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</si>
  <si>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</si>
  <si>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</si>
  <si>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</si>
  <si>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</si>
  <si>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</si>
  <si>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</si>
  <si>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</si>
  <si>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</si>
  <si>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</si>
  <si>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</si>
  <si>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</si>
  <si>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</si>
  <si>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</si>
  <si>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</si>
  <si>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</si>
  <si>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</si>
  <si>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</si>
  <si>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</si>
  <si>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</si>
  <si>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</si>
  <si>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</si>
  <si>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</si>
  <si>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</si>
  <si>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</si>
  <si>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</si>
  <si>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</si>
  <si>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</si>
  <si>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</si>
  <si>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</si>
  <si>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</si>
  <si>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</si>
  <si>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</si>
  <si>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</si>
  <si>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</si>
  <si>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</si>
  <si>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24,02,</t>
  </si>
  <si>
    <t>25,02,</t>
  </si>
  <si>
    <t>26,02,</t>
  </si>
  <si>
    <t>27,02,</t>
  </si>
  <si>
    <t>28,02,</t>
  </si>
  <si>
    <t>31,01,</t>
  </si>
  <si>
    <t>07,02,</t>
  </si>
  <si>
    <t>14,02,</t>
  </si>
  <si>
    <t>21,02,</t>
  </si>
  <si>
    <t>мартяб</t>
  </si>
  <si>
    <t>продмарт</t>
  </si>
  <si>
    <t>оконч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</si>
</sst>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1" xfId="0" applyFill="1" applyBorder="1" applyAlignment="1">
      <alignment horizontal="left" vertical="top"/>
    </xf>
    <xf numFmtId="164" fontId="6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13.02.2025 - 20.02.2025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20,02,</v>
          </cell>
          <cell r="M5" t="str">
            <v>24,02,</v>
          </cell>
          <cell r="N5" t="str">
            <v>25,02,</v>
          </cell>
          <cell r="X5" t="str">
            <v>26,02,</v>
          </cell>
          <cell r="AE5" t="str">
            <v>31,01,</v>
          </cell>
          <cell r="AF5" t="str">
            <v>07,02,</v>
          </cell>
          <cell r="AG5" t="str">
            <v>14,02,</v>
          </cell>
          <cell r="AH5" t="str">
            <v>20,02,</v>
          </cell>
        </row>
        <row r="6">
          <cell r="E6">
            <v>100204.30800000002</v>
          </cell>
          <cell r="F6">
            <v>84388.475999999981</v>
          </cell>
          <cell r="J6">
            <v>103769.10299999996</v>
          </cell>
          <cell r="K6">
            <v>-3564.7950000000005</v>
          </cell>
          <cell r="L6">
            <v>30380</v>
          </cell>
          <cell r="M6">
            <v>17800</v>
          </cell>
          <cell r="N6">
            <v>26950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19525.261599999991</v>
          </cell>
          <cell r="X6">
            <v>4520</v>
          </cell>
          <cell r="AA6">
            <v>0</v>
          </cell>
          <cell r="AB6">
            <v>0</v>
          </cell>
          <cell r="AC6">
            <v>0</v>
          </cell>
          <cell r="AD6">
            <v>2578</v>
          </cell>
          <cell r="AE6">
            <v>18842.347400000002</v>
          </cell>
          <cell r="AF6">
            <v>20227.911399999997</v>
          </cell>
          <cell r="AG6">
            <v>20040.7588</v>
          </cell>
          <cell r="AH6">
            <v>16906.315999999999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396.02499999999998</v>
          </cell>
          <cell r="D7">
            <v>613.04899999999998</v>
          </cell>
          <cell r="E7">
            <v>603.56600000000003</v>
          </cell>
          <cell r="F7">
            <v>396.92200000000003</v>
          </cell>
          <cell r="G7" t="str">
            <v>н</v>
          </cell>
          <cell r="H7">
            <v>1</v>
          </cell>
          <cell r="I7">
            <v>45</v>
          </cell>
          <cell r="J7">
            <v>595.22900000000004</v>
          </cell>
          <cell r="K7">
            <v>8.3369999999999891</v>
          </cell>
          <cell r="L7">
            <v>160</v>
          </cell>
          <cell r="M7">
            <v>250</v>
          </cell>
          <cell r="N7">
            <v>180</v>
          </cell>
          <cell r="W7">
            <v>120.7132</v>
          </cell>
          <cell r="Y7">
            <v>8.175758740551986</v>
          </cell>
          <cell r="Z7">
            <v>3.2881408164144439</v>
          </cell>
          <cell r="AD7">
            <v>0</v>
          </cell>
          <cell r="AE7">
            <v>80.486199999999997</v>
          </cell>
          <cell r="AF7">
            <v>98.9268</v>
          </cell>
          <cell r="AG7">
            <v>108.2086</v>
          </cell>
          <cell r="AH7">
            <v>45.697000000000003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396.24299999999999</v>
          </cell>
          <cell r="D8">
            <v>527.67999999999995</v>
          </cell>
          <cell r="E8">
            <v>560.50400000000002</v>
          </cell>
          <cell r="F8">
            <v>342.65499999999997</v>
          </cell>
          <cell r="G8" t="str">
            <v>ябл</v>
          </cell>
          <cell r="H8">
            <v>1</v>
          </cell>
          <cell r="I8">
            <v>45</v>
          </cell>
          <cell r="J8">
            <v>528.6</v>
          </cell>
          <cell r="K8">
            <v>31.903999999999996</v>
          </cell>
          <cell r="L8">
            <v>260</v>
          </cell>
          <cell r="M8">
            <v>100</v>
          </cell>
          <cell r="N8">
            <v>150</v>
          </cell>
          <cell r="W8">
            <v>112.10080000000001</v>
          </cell>
          <cell r="X8">
            <v>100</v>
          </cell>
          <cell r="Y8">
            <v>8.4981998344347218</v>
          </cell>
          <cell r="Z8">
            <v>3.0566686410801704</v>
          </cell>
          <cell r="AD8">
            <v>0</v>
          </cell>
          <cell r="AE8">
            <v>98.4238</v>
          </cell>
          <cell r="AF8">
            <v>113.6324</v>
          </cell>
          <cell r="AG8">
            <v>112.8296</v>
          </cell>
          <cell r="AH8">
            <v>113.88800000000001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866.98900000000003</v>
          </cell>
          <cell r="D9">
            <v>2666.2159999999999</v>
          </cell>
          <cell r="E9">
            <v>1687.914</v>
          </cell>
          <cell r="F9">
            <v>1811.93</v>
          </cell>
          <cell r="G9" t="str">
            <v>н</v>
          </cell>
          <cell r="H9">
            <v>1</v>
          </cell>
          <cell r="I9">
            <v>45</v>
          </cell>
          <cell r="J9">
            <v>1620.4090000000001</v>
          </cell>
          <cell r="K9">
            <v>67.504999999999882</v>
          </cell>
          <cell r="L9">
            <v>300</v>
          </cell>
          <cell r="M9">
            <v>100</v>
          </cell>
          <cell r="N9">
            <v>500</v>
          </cell>
          <cell r="W9">
            <v>337.58280000000002</v>
          </cell>
          <cell r="Y9">
            <v>8.0333772929189529</v>
          </cell>
          <cell r="Z9">
            <v>5.3673646880113557</v>
          </cell>
          <cell r="AD9">
            <v>0</v>
          </cell>
          <cell r="AE9">
            <v>373.4744</v>
          </cell>
          <cell r="AF9">
            <v>368.40100000000001</v>
          </cell>
          <cell r="AG9">
            <v>365.43700000000001</v>
          </cell>
          <cell r="AH9">
            <v>171.755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1005</v>
          </cell>
          <cell r="D10">
            <v>1754</v>
          </cell>
          <cell r="E10">
            <v>1401</v>
          </cell>
          <cell r="F10">
            <v>1289</v>
          </cell>
          <cell r="G10" t="str">
            <v>ябл</v>
          </cell>
          <cell r="H10">
            <v>0.4</v>
          </cell>
          <cell r="I10">
            <v>45</v>
          </cell>
          <cell r="J10">
            <v>2048</v>
          </cell>
          <cell r="K10">
            <v>-647</v>
          </cell>
          <cell r="L10">
            <v>700</v>
          </cell>
          <cell r="M10">
            <v>200</v>
          </cell>
          <cell r="N10">
            <v>200</v>
          </cell>
          <cell r="W10">
            <v>280.2</v>
          </cell>
          <cell r="Y10">
            <v>8.5260528194147049</v>
          </cell>
          <cell r="Z10">
            <v>4.6002855103497504</v>
          </cell>
          <cell r="AD10">
            <v>0</v>
          </cell>
          <cell r="AE10">
            <v>328</v>
          </cell>
          <cell r="AF10">
            <v>282.39999999999998</v>
          </cell>
          <cell r="AG10">
            <v>315.8</v>
          </cell>
          <cell r="AH10">
            <v>288</v>
          </cell>
          <cell r="AI10" t="str">
            <v>склад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1398</v>
          </cell>
          <cell r="D11">
            <v>5712</v>
          </cell>
          <cell r="E11">
            <v>3522</v>
          </cell>
          <cell r="F11">
            <v>3459</v>
          </cell>
          <cell r="G11">
            <v>0</v>
          </cell>
          <cell r="H11">
            <v>0.45</v>
          </cell>
          <cell r="I11">
            <v>45</v>
          </cell>
          <cell r="J11">
            <v>3617</v>
          </cell>
          <cell r="K11">
            <v>-95</v>
          </cell>
          <cell r="L11">
            <v>1100</v>
          </cell>
          <cell r="M11">
            <v>0</v>
          </cell>
          <cell r="N11">
            <v>1000</v>
          </cell>
          <cell r="W11">
            <v>704.4</v>
          </cell>
          <cell r="Y11">
            <v>7.8918228279386717</v>
          </cell>
          <cell r="Z11">
            <v>4.9105621805792161</v>
          </cell>
          <cell r="AD11">
            <v>0</v>
          </cell>
          <cell r="AE11">
            <v>657.8</v>
          </cell>
          <cell r="AF11">
            <v>765</v>
          </cell>
          <cell r="AG11">
            <v>784.2</v>
          </cell>
          <cell r="AH11">
            <v>467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1325</v>
          </cell>
          <cell r="D12">
            <v>5812</v>
          </cell>
          <cell r="E12">
            <v>3538</v>
          </cell>
          <cell r="F12">
            <v>3473</v>
          </cell>
          <cell r="G12" t="str">
            <v>оконч</v>
          </cell>
          <cell r="H12">
            <v>0.45</v>
          </cell>
          <cell r="I12">
            <v>45</v>
          </cell>
          <cell r="J12">
            <v>3648</v>
          </cell>
          <cell r="K12">
            <v>-110</v>
          </cell>
          <cell r="L12">
            <v>1200</v>
          </cell>
          <cell r="M12">
            <v>0</v>
          </cell>
          <cell r="N12">
            <v>1000</v>
          </cell>
          <cell r="W12">
            <v>707.6</v>
          </cell>
          <cell r="Y12">
            <v>8.0172413793103452</v>
          </cell>
          <cell r="Z12">
            <v>4.9081401921989825</v>
          </cell>
          <cell r="AD12">
            <v>0</v>
          </cell>
          <cell r="AE12">
            <v>611.4</v>
          </cell>
          <cell r="AF12">
            <v>792.4</v>
          </cell>
          <cell r="AG12">
            <v>799.8</v>
          </cell>
          <cell r="AH12">
            <v>542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17</v>
          </cell>
          <cell r="D13">
            <v>56</v>
          </cell>
          <cell r="E13">
            <v>32</v>
          </cell>
          <cell r="F13">
            <v>34</v>
          </cell>
          <cell r="G13">
            <v>0</v>
          </cell>
          <cell r="H13">
            <v>0.4</v>
          </cell>
          <cell r="I13">
            <v>50</v>
          </cell>
          <cell r="J13">
            <v>69</v>
          </cell>
          <cell r="K13">
            <v>-37</v>
          </cell>
          <cell r="L13">
            <v>30</v>
          </cell>
          <cell r="M13">
            <v>0</v>
          </cell>
          <cell r="N13">
            <v>0</v>
          </cell>
          <cell r="W13">
            <v>6.4</v>
          </cell>
          <cell r="Y13">
            <v>10</v>
          </cell>
          <cell r="Z13">
            <v>5.3125</v>
          </cell>
          <cell r="AD13">
            <v>0</v>
          </cell>
          <cell r="AE13">
            <v>7.8</v>
          </cell>
          <cell r="AF13">
            <v>7.2</v>
          </cell>
          <cell r="AG13">
            <v>8.8000000000000007</v>
          </cell>
          <cell r="AH13">
            <v>9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660</v>
          </cell>
          <cell r="D14">
            <v>302</v>
          </cell>
          <cell r="E14">
            <v>179</v>
          </cell>
          <cell r="F14">
            <v>778</v>
          </cell>
          <cell r="G14">
            <v>0</v>
          </cell>
          <cell r="H14">
            <v>0.17</v>
          </cell>
          <cell r="I14">
            <v>180</v>
          </cell>
          <cell r="J14">
            <v>186</v>
          </cell>
          <cell r="K14">
            <v>-7</v>
          </cell>
          <cell r="L14">
            <v>0</v>
          </cell>
          <cell r="M14">
            <v>0</v>
          </cell>
          <cell r="N14">
            <v>0</v>
          </cell>
          <cell r="W14">
            <v>35.799999999999997</v>
          </cell>
          <cell r="Y14">
            <v>21.731843575418996</v>
          </cell>
          <cell r="Z14">
            <v>21.731843575418996</v>
          </cell>
          <cell r="AD14">
            <v>0</v>
          </cell>
          <cell r="AE14">
            <v>51.8</v>
          </cell>
          <cell r="AF14">
            <v>31.4</v>
          </cell>
          <cell r="AG14">
            <v>38.200000000000003</v>
          </cell>
          <cell r="AH14">
            <v>70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125</v>
          </cell>
          <cell r="D15">
            <v>280</v>
          </cell>
          <cell r="E15">
            <v>169</v>
          </cell>
          <cell r="F15">
            <v>225</v>
          </cell>
          <cell r="G15">
            <v>0</v>
          </cell>
          <cell r="H15">
            <v>0.3</v>
          </cell>
          <cell r="I15">
            <v>40</v>
          </cell>
          <cell r="J15">
            <v>253</v>
          </cell>
          <cell r="K15">
            <v>-84</v>
          </cell>
          <cell r="L15">
            <v>60</v>
          </cell>
          <cell r="M15">
            <v>0</v>
          </cell>
          <cell r="N15">
            <v>50</v>
          </cell>
          <cell r="W15">
            <v>33.799999999999997</v>
          </cell>
          <cell r="Y15">
            <v>9.9112426035502974</v>
          </cell>
          <cell r="Z15">
            <v>6.6568047337278111</v>
          </cell>
          <cell r="AD15">
            <v>0</v>
          </cell>
          <cell r="AE15">
            <v>41.8</v>
          </cell>
          <cell r="AF15">
            <v>46.6</v>
          </cell>
          <cell r="AG15">
            <v>46</v>
          </cell>
          <cell r="AH15">
            <v>27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122</v>
          </cell>
          <cell r="D16">
            <v>1319</v>
          </cell>
          <cell r="E16">
            <v>1170</v>
          </cell>
          <cell r="F16">
            <v>125</v>
          </cell>
          <cell r="G16" t="str">
            <v>ак</v>
          </cell>
          <cell r="H16">
            <v>0.35</v>
          </cell>
          <cell r="I16" t="e">
            <v>#N/A</v>
          </cell>
          <cell r="J16">
            <v>20</v>
          </cell>
          <cell r="K16">
            <v>1150</v>
          </cell>
          <cell r="L16">
            <v>500</v>
          </cell>
          <cell r="M16">
            <v>500</v>
          </cell>
          <cell r="N16">
            <v>450</v>
          </cell>
          <cell r="W16">
            <v>234</v>
          </cell>
          <cell r="X16">
            <v>200</v>
          </cell>
          <cell r="Y16">
            <v>7.5854700854700852</v>
          </cell>
          <cell r="Z16">
            <v>0.53418803418803418</v>
          </cell>
          <cell r="AD16">
            <v>0</v>
          </cell>
          <cell r="AE16">
            <v>0</v>
          </cell>
          <cell r="AF16">
            <v>98.2</v>
          </cell>
          <cell r="AG16">
            <v>216.4</v>
          </cell>
          <cell r="AH16">
            <v>309</v>
          </cell>
          <cell r="AI16" t="str">
            <v>Паша тф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1954</v>
          </cell>
          <cell r="D17">
            <v>2038</v>
          </cell>
          <cell r="E17">
            <v>994</v>
          </cell>
          <cell r="F17">
            <v>2966</v>
          </cell>
          <cell r="G17">
            <v>0</v>
          </cell>
          <cell r="H17">
            <v>0.17</v>
          </cell>
          <cell r="I17">
            <v>180</v>
          </cell>
          <cell r="J17">
            <v>1031</v>
          </cell>
          <cell r="K17">
            <v>-37</v>
          </cell>
          <cell r="L17">
            <v>0</v>
          </cell>
          <cell r="M17">
            <v>0</v>
          </cell>
          <cell r="N17">
            <v>0</v>
          </cell>
          <cell r="W17">
            <v>198.8</v>
          </cell>
          <cell r="Y17">
            <v>14.919517102615693</v>
          </cell>
          <cell r="Z17">
            <v>14.919517102615693</v>
          </cell>
          <cell r="AD17">
            <v>0</v>
          </cell>
          <cell r="AE17">
            <v>199.8</v>
          </cell>
          <cell r="AF17">
            <v>225.8</v>
          </cell>
          <cell r="AG17">
            <v>202.6</v>
          </cell>
          <cell r="AH17">
            <v>209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594</v>
          </cell>
          <cell r="D18">
            <v>219</v>
          </cell>
          <cell r="E18">
            <v>343</v>
          </cell>
          <cell r="F18">
            <v>452</v>
          </cell>
          <cell r="G18">
            <v>0</v>
          </cell>
          <cell r="H18">
            <v>0.35</v>
          </cell>
          <cell r="I18">
            <v>45</v>
          </cell>
          <cell r="J18">
            <v>479</v>
          </cell>
          <cell r="K18">
            <v>-136</v>
          </cell>
          <cell r="L18">
            <v>150</v>
          </cell>
          <cell r="M18">
            <v>0</v>
          </cell>
          <cell r="N18">
            <v>0</v>
          </cell>
          <cell r="W18">
            <v>68.599999999999994</v>
          </cell>
          <cell r="Y18">
            <v>8.775510204081634</v>
          </cell>
          <cell r="Z18">
            <v>6.5889212827988342</v>
          </cell>
          <cell r="AD18">
            <v>0</v>
          </cell>
          <cell r="AE18">
            <v>59.2</v>
          </cell>
          <cell r="AF18">
            <v>97.8</v>
          </cell>
          <cell r="AG18">
            <v>90.8</v>
          </cell>
          <cell r="AH18">
            <v>30</v>
          </cell>
          <cell r="AI18" t="str">
            <v>ябфев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86</v>
          </cell>
          <cell r="D19">
            <v>60</v>
          </cell>
          <cell r="E19">
            <v>75</v>
          </cell>
          <cell r="F19">
            <v>55</v>
          </cell>
          <cell r="G19" t="str">
            <v>н</v>
          </cell>
          <cell r="H19">
            <v>0.35</v>
          </cell>
          <cell r="I19">
            <v>45</v>
          </cell>
          <cell r="J19">
            <v>101</v>
          </cell>
          <cell r="K19">
            <v>-26</v>
          </cell>
          <cell r="L19">
            <v>20</v>
          </cell>
          <cell r="M19">
            <v>20</v>
          </cell>
          <cell r="N19">
            <v>0</v>
          </cell>
          <cell r="W19">
            <v>15</v>
          </cell>
          <cell r="X19">
            <v>30</v>
          </cell>
          <cell r="Y19">
            <v>8.3333333333333339</v>
          </cell>
          <cell r="Z19">
            <v>3.6666666666666665</v>
          </cell>
          <cell r="AD19">
            <v>0</v>
          </cell>
          <cell r="AE19">
            <v>21.4</v>
          </cell>
          <cell r="AF19">
            <v>17.2</v>
          </cell>
          <cell r="AG19">
            <v>15</v>
          </cell>
          <cell r="AH19">
            <v>23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277</v>
          </cell>
          <cell r="D20">
            <v>866</v>
          </cell>
          <cell r="E20">
            <v>433</v>
          </cell>
          <cell r="F20">
            <v>695</v>
          </cell>
          <cell r="G20">
            <v>0</v>
          </cell>
          <cell r="H20">
            <v>0.35</v>
          </cell>
          <cell r="I20">
            <v>45</v>
          </cell>
          <cell r="J20">
            <v>493</v>
          </cell>
          <cell r="K20">
            <v>-60</v>
          </cell>
          <cell r="L20">
            <v>50</v>
          </cell>
          <cell r="M20">
            <v>0</v>
          </cell>
          <cell r="N20">
            <v>0</v>
          </cell>
          <cell r="W20">
            <v>81.8</v>
          </cell>
          <cell r="Y20">
            <v>9.1075794621026898</v>
          </cell>
          <cell r="Z20">
            <v>8.4963325183374092</v>
          </cell>
          <cell r="AD20">
            <v>24</v>
          </cell>
          <cell r="AE20">
            <v>38.4</v>
          </cell>
          <cell r="AF20">
            <v>127.2</v>
          </cell>
          <cell r="AG20">
            <v>112.2</v>
          </cell>
          <cell r="AH20">
            <v>56</v>
          </cell>
          <cell r="AI20" t="str">
            <v>400Ларин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633</v>
          </cell>
          <cell r="D21">
            <v>321</v>
          </cell>
          <cell r="E21">
            <v>545</v>
          </cell>
          <cell r="F21">
            <v>391</v>
          </cell>
          <cell r="G21">
            <v>0</v>
          </cell>
          <cell r="H21">
            <v>0.35</v>
          </cell>
          <cell r="I21">
            <v>45</v>
          </cell>
          <cell r="J21">
            <v>577</v>
          </cell>
          <cell r="K21">
            <v>-32</v>
          </cell>
          <cell r="L21">
            <v>300</v>
          </cell>
          <cell r="M21">
            <v>120</v>
          </cell>
          <cell r="N21">
            <v>100</v>
          </cell>
          <cell r="W21">
            <v>109</v>
          </cell>
          <cell r="X21">
            <v>100</v>
          </cell>
          <cell r="Y21">
            <v>9.2752293577981657</v>
          </cell>
          <cell r="Z21">
            <v>3.5871559633027523</v>
          </cell>
          <cell r="AD21">
            <v>0</v>
          </cell>
          <cell r="AE21">
            <v>95.2</v>
          </cell>
          <cell r="AF21">
            <v>99</v>
          </cell>
          <cell r="AG21">
            <v>111.4</v>
          </cell>
          <cell r="AH21">
            <v>46</v>
          </cell>
          <cell r="AI21" t="str">
            <v>ябфев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293.87700000000001</v>
          </cell>
          <cell r="D22">
            <v>475.89699999999999</v>
          </cell>
          <cell r="E22">
            <v>358.95499999999998</v>
          </cell>
          <cell r="F22">
            <v>393.92200000000003</v>
          </cell>
          <cell r="G22">
            <v>0</v>
          </cell>
          <cell r="H22">
            <v>1</v>
          </cell>
          <cell r="I22">
            <v>50</v>
          </cell>
          <cell r="J22">
            <v>374.79700000000003</v>
          </cell>
          <cell r="K22">
            <v>-15.842000000000041</v>
          </cell>
          <cell r="L22">
            <v>120</v>
          </cell>
          <cell r="M22">
            <v>0</v>
          </cell>
          <cell r="N22">
            <v>80</v>
          </cell>
          <cell r="W22">
            <v>71.790999999999997</v>
          </cell>
          <cell r="Y22">
            <v>8.2729311473583049</v>
          </cell>
          <cell r="Z22">
            <v>5.4870666239500778</v>
          </cell>
          <cell r="AD22">
            <v>0</v>
          </cell>
          <cell r="AE22">
            <v>57.916999999999994</v>
          </cell>
          <cell r="AF22">
            <v>89.255399999999995</v>
          </cell>
          <cell r="AG22">
            <v>82.89</v>
          </cell>
          <cell r="AH22">
            <v>69.143000000000001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3065.145</v>
          </cell>
          <cell r="D23">
            <v>5073.2430000000004</v>
          </cell>
          <cell r="E23">
            <v>4331.7089999999998</v>
          </cell>
          <cell r="F23">
            <v>3693.7170000000001</v>
          </cell>
          <cell r="G23">
            <v>0</v>
          </cell>
          <cell r="H23">
            <v>1</v>
          </cell>
          <cell r="I23">
            <v>50</v>
          </cell>
          <cell r="J23">
            <v>4474.134</v>
          </cell>
          <cell r="K23">
            <v>-142.42500000000018</v>
          </cell>
          <cell r="L23">
            <v>1200</v>
          </cell>
          <cell r="M23">
            <v>1000</v>
          </cell>
          <cell r="N23">
            <v>1300</v>
          </cell>
          <cell r="W23">
            <v>866.34179999999992</v>
          </cell>
          <cell r="Y23">
            <v>8.3035552480556767</v>
          </cell>
          <cell r="Z23">
            <v>4.2635793401634325</v>
          </cell>
          <cell r="AD23">
            <v>0</v>
          </cell>
          <cell r="AE23">
            <v>920.92019999999991</v>
          </cell>
          <cell r="AF23">
            <v>868.93700000000013</v>
          </cell>
          <cell r="AG23">
            <v>890.58140000000003</v>
          </cell>
          <cell r="AH23">
            <v>622.36699999999996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237.01</v>
          </cell>
          <cell r="D24">
            <v>432.90800000000002</v>
          </cell>
          <cell r="E24">
            <v>244.34</v>
          </cell>
          <cell r="F24">
            <v>390.87</v>
          </cell>
          <cell r="G24">
            <v>0</v>
          </cell>
          <cell r="H24">
            <v>1</v>
          </cell>
          <cell r="I24">
            <v>50</v>
          </cell>
          <cell r="J24">
            <v>263.58199999999999</v>
          </cell>
          <cell r="K24">
            <v>-19.24199999999999</v>
          </cell>
          <cell r="L24">
            <v>50</v>
          </cell>
          <cell r="M24">
            <v>0</v>
          </cell>
          <cell r="N24">
            <v>0</v>
          </cell>
          <cell r="W24">
            <v>48.868000000000002</v>
          </cell>
          <cell r="Y24">
            <v>9.0216501596136531</v>
          </cell>
          <cell r="Z24">
            <v>7.9984857166243755</v>
          </cell>
          <cell r="AD24">
            <v>0</v>
          </cell>
          <cell r="AE24">
            <v>67.0428</v>
          </cell>
          <cell r="AF24">
            <v>68.287400000000005</v>
          </cell>
          <cell r="AG24">
            <v>66.926000000000002</v>
          </cell>
          <cell r="AH24">
            <v>59.508000000000003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651.30100000000004</v>
          </cell>
          <cell r="D25">
            <v>1004.783</v>
          </cell>
          <cell r="E25">
            <v>897.52200000000005</v>
          </cell>
          <cell r="F25">
            <v>710.66300000000001</v>
          </cell>
          <cell r="G25">
            <v>0</v>
          </cell>
          <cell r="H25">
            <v>1</v>
          </cell>
          <cell r="I25">
            <v>60</v>
          </cell>
          <cell r="J25">
            <v>985.25199999999995</v>
          </cell>
          <cell r="K25">
            <v>-87.729999999999905</v>
          </cell>
          <cell r="L25">
            <v>500</v>
          </cell>
          <cell r="M25">
            <v>200</v>
          </cell>
          <cell r="N25">
            <v>200</v>
          </cell>
          <cell r="W25">
            <v>179.5044</v>
          </cell>
          <cell r="Y25">
            <v>8.97283297791029</v>
          </cell>
          <cell r="Z25">
            <v>3.9590283023703039</v>
          </cell>
          <cell r="AD25">
            <v>0</v>
          </cell>
          <cell r="AE25">
            <v>203.04079999999999</v>
          </cell>
          <cell r="AF25">
            <v>181.59399999999999</v>
          </cell>
          <cell r="AG25">
            <v>198.59719999999999</v>
          </cell>
          <cell r="AH25">
            <v>189.06399999999999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302.78500000000003</v>
          </cell>
          <cell r="D26">
            <v>629.63599999999997</v>
          </cell>
          <cell r="E26">
            <v>502.291</v>
          </cell>
          <cell r="F26">
            <v>394.80399999999997</v>
          </cell>
          <cell r="G26">
            <v>0</v>
          </cell>
          <cell r="H26">
            <v>1</v>
          </cell>
          <cell r="I26">
            <v>50</v>
          </cell>
          <cell r="J26">
            <v>512.74800000000005</v>
          </cell>
          <cell r="K26">
            <v>-10.45700000000005</v>
          </cell>
          <cell r="L26">
            <v>260</v>
          </cell>
          <cell r="M26">
            <v>0</v>
          </cell>
          <cell r="N26">
            <v>150</v>
          </cell>
          <cell r="W26">
            <v>100.45820000000001</v>
          </cell>
          <cell r="Y26">
            <v>8.0113320764258162</v>
          </cell>
          <cell r="Z26">
            <v>3.9300325906695517</v>
          </cell>
          <cell r="AD26">
            <v>0</v>
          </cell>
          <cell r="AE26">
            <v>102.6182</v>
          </cell>
          <cell r="AF26">
            <v>113.7906</v>
          </cell>
          <cell r="AG26">
            <v>114.17819999999999</v>
          </cell>
          <cell r="AH26">
            <v>118.31399999999999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165.15100000000001</v>
          </cell>
          <cell r="D27">
            <v>175.18899999999999</v>
          </cell>
          <cell r="E27">
            <v>186.10499999999999</v>
          </cell>
          <cell r="F27">
            <v>149.006</v>
          </cell>
          <cell r="G27">
            <v>0</v>
          </cell>
          <cell r="H27">
            <v>1</v>
          </cell>
          <cell r="I27">
            <v>60</v>
          </cell>
          <cell r="J27">
            <v>179.80699999999999</v>
          </cell>
          <cell r="K27">
            <v>6.2980000000000018</v>
          </cell>
          <cell r="L27">
            <v>70</v>
          </cell>
          <cell r="M27">
            <v>30</v>
          </cell>
          <cell r="N27">
            <v>50</v>
          </cell>
          <cell r="W27">
            <v>37.220999999999997</v>
          </cell>
          <cell r="Y27">
            <v>8.0332607936380001</v>
          </cell>
          <cell r="Z27">
            <v>4.0032777195669116</v>
          </cell>
          <cell r="AD27">
            <v>0</v>
          </cell>
          <cell r="AE27">
            <v>41.041600000000003</v>
          </cell>
          <cell r="AF27">
            <v>47.7166</v>
          </cell>
          <cell r="AG27">
            <v>39.4818</v>
          </cell>
          <cell r="AH27">
            <v>38.475000000000001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138.37100000000001</v>
          </cell>
          <cell r="D28">
            <v>171.054</v>
          </cell>
          <cell r="E28">
            <v>167.018</v>
          </cell>
          <cell r="F28">
            <v>129.09100000000001</v>
          </cell>
          <cell r="G28">
            <v>0</v>
          </cell>
          <cell r="H28">
            <v>1</v>
          </cell>
          <cell r="I28">
            <v>60</v>
          </cell>
          <cell r="J28">
            <v>168.73400000000001</v>
          </cell>
          <cell r="K28">
            <v>-1.7160000000000082</v>
          </cell>
          <cell r="L28">
            <v>70</v>
          </cell>
          <cell r="M28">
            <v>0</v>
          </cell>
          <cell r="N28">
            <v>50</v>
          </cell>
          <cell r="W28">
            <v>33.403599999999997</v>
          </cell>
          <cell r="X28">
            <v>20</v>
          </cell>
          <cell r="Y28">
            <v>8.0557484821995242</v>
          </cell>
          <cell r="Z28">
            <v>3.8645834580703884</v>
          </cell>
          <cell r="AD28">
            <v>0</v>
          </cell>
          <cell r="AE28">
            <v>31.452800000000003</v>
          </cell>
          <cell r="AF28">
            <v>37.3384</v>
          </cell>
          <cell r="AG28">
            <v>34.625399999999999</v>
          </cell>
          <cell r="AH28">
            <v>38.030999999999999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258.714</v>
          </cell>
          <cell r="D29">
            <v>521.274</v>
          </cell>
          <cell r="E29">
            <v>442.09</v>
          </cell>
          <cell r="F29">
            <v>323.02100000000002</v>
          </cell>
          <cell r="G29">
            <v>0</v>
          </cell>
          <cell r="H29">
            <v>1</v>
          </cell>
          <cell r="I29">
            <v>60</v>
          </cell>
          <cell r="J29">
            <v>455.17599999999999</v>
          </cell>
          <cell r="K29">
            <v>-13.086000000000013</v>
          </cell>
          <cell r="L29">
            <v>100</v>
          </cell>
          <cell r="M29">
            <v>120</v>
          </cell>
          <cell r="N29">
            <v>150</v>
          </cell>
          <cell r="W29">
            <v>88.417999999999992</v>
          </cell>
          <cell r="X29">
            <v>20</v>
          </cell>
          <cell r="Y29">
            <v>8.0642063833156143</v>
          </cell>
          <cell r="Z29">
            <v>3.6533398176841825</v>
          </cell>
          <cell r="AD29">
            <v>0</v>
          </cell>
          <cell r="AE29">
            <v>79.647199999999998</v>
          </cell>
          <cell r="AF29">
            <v>104.69000000000001</v>
          </cell>
          <cell r="AG29">
            <v>84.138000000000005</v>
          </cell>
          <cell r="AH29">
            <v>96.269000000000005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76.808999999999997</v>
          </cell>
          <cell r="D30">
            <v>166.733</v>
          </cell>
          <cell r="E30">
            <v>126.113</v>
          </cell>
          <cell r="F30">
            <v>107.86499999999999</v>
          </cell>
          <cell r="G30">
            <v>0</v>
          </cell>
          <cell r="H30">
            <v>1</v>
          </cell>
          <cell r="I30">
            <v>30</v>
          </cell>
          <cell r="J30">
            <v>135.458</v>
          </cell>
          <cell r="K30">
            <v>-9.3449999999999989</v>
          </cell>
          <cell r="L30">
            <v>30</v>
          </cell>
          <cell r="M30">
            <v>0</v>
          </cell>
          <cell r="N30">
            <v>20</v>
          </cell>
          <cell r="W30">
            <v>25.2226</v>
          </cell>
          <cell r="X30">
            <v>20</v>
          </cell>
          <cell r="Y30">
            <v>7.0518106777255323</v>
          </cell>
          <cell r="Z30">
            <v>4.2765218494524753</v>
          </cell>
          <cell r="AD30">
            <v>0</v>
          </cell>
          <cell r="AE30">
            <v>27.235000000000003</v>
          </cell>
          <cell r="AF30">
            <v>26.906799999999997</v>
          </cell>
          <cell r="AG30">
            <v>27.638799999999996</v>
          </cell>
          <cell r="AH30">
            <v>31.923999999999999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105.58499999999999</v>
          </cell>
          <cell r="D31">
            <v>399.84800000000001</v>
          </cell>
          <cell r="E31">
            <v>73.988</v>
          </cell>
          <cell r="F31">
            <v>82.843999999999994</v>
          </cell>
          <cell r="G31" t="str">
            <v>н</v>
          </cell>
          <cell r="H31">
            <v>1</v>
          </cell>
          <cell r="I31">
            <v>30</v>
          </cell>
          <cell r="J31">
            <v>161.10300000000001</v>
          </cell>
          <cell r="K31">
            <v>-87.115000000000009</v>
          </cell>
          <cell r="L31">
            <v>60</v>
          </cell>
          <cell r="M31">
            <v>0</v>
          </cell>
          <cell r="N31">
            <v>0</v>
          </cell>
          <cell r="W31">
            <v>14.797599999999999</v>
          </cell>
          <cell r="Y31">
            <v>9.6531870032978322</v>
          </cell>
          <cell r="Z31">
            <v>5.5984754284478564</v>
          </cell>
          <cell r="AD31">
            <v>0</v>
          </cell>
          <cell r="AE31">
            <v>28.599400000000003</v>
          </cell>
          <cell r="AF31">
            <v>23.135400000000001</v>
          </cell>
          <cell r="AG31">
            <v>27.1676</v>
          </cell>
          <cell r="AH31">
            <v>12.311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528.78899999999999</v>
          </cell>
          <cell r="D32">
            <v>1021.452</v>
          </cell>
          <cell r="E32">
            <v>977.43399999999997</v>
          </cell>
          <cell r="F32">
            <v>537.03599999999994</v>
          </cell>
          <cell r="G32">
            <v>0</v>
          </cell>
          <cell r="H32">
            <v>1</v>
          </cell>
          <cell r="I32">
            <v>30</v>
          </cell>
          <cell r="J32">
            <v>996.11199999999997</v>
          </cell>
          <cell r="K32">
            <v>-18.677999999999997</v>
          </cell>
          <cell r="L32">
            <v>300</v>
          </cell>
          <cell r="M32">
            <v>220</v>
          </cell>
          <cell r="N32">
            <v>200</v>
          </cell>
          <cell r="W32">
            <v>195.48679999999999</v>
          </cell>
          <cell r="X32">
            <v>200</v>
          </cell>
          <cell r="Y32">
            <v>7.4533728108496335</v>
          </cell>
          <cell r="Z32">
            <v>2.7471726991285346</v>
          </cell>
          <cell r="AD32">
            <v>0</v>
          </cell>
          <cell r="AE32">
            <v>193.00839999999999</v>
          </cell>
          <cell r="AF32">
            <v>223.13820000000001</v>
          </cell>
          <cell r="AG32">
            <v>196.8886</v>
          </cell>
          <cell r="AH32">
            <v>140.977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114.545</v>
          </cell>
          <cell r="D33">
            <v>223.904</v>
          </cell>
          <cell r="E33">
            <v>68.082999999999998</v>
          </cell>
          <cell r="F33">
            <v>33.707000000000001</v>
          </cell>
          <cell r="G33">
            <v>0</v>
          </cell>
          <cell r="H33">
            <v>1</v>
          </cell>
          <cell r="I33">
            <v>40</v>
          </cell>
          <cell r="J33">
            <v>88.756</v>
          </cell>
          <cell r="K33">
            <v>-20.673000000000002</v>
          </cell>
          <cell r="L33">
            <v>10</v>
          </cell>
          <cell r="M33">
            <v>60</v>
          </cell>
          <cell r="N33">
            <v>30</v>
          </cell>
          <cell r="W33">
            <v>13.6166</v>
          </cell>
          <cell r="Y33">
            <v>9.8194116005463918</v>
          </cell>
          <cell r="Z33">
            <v>2.4754343962516341</v>
          </cell>
          <cell r="AD33">
            <v>0</v>
          </cell>
          <cell r="AE33">
            <v>19.424199999999999</v>
          </cell>
          <cell r="AF33">
            <v>8.6257999999999999</v>
          </cell>
          <cell r="AG33">
            <v>10.2348</v>
          </cell>
          <cell r="AH33">
            <v>9.9969999999999999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136.23699999999999</v>
          </cell>
          <cell r="D34">
            <v>44.728999999999999</v>
          </cell>
          <cell r="E34">
            <v>83.91</v>
          </cell>
          <cell r="F34">
            <v>85.105999999999995</v>
          </cell>
          <cell r="G34" t="str">
            <v>н</v>
          </cell>
          <cell r="H34">
            <v>1</v>
          </cell>
          <cell r="I34">
            <v>35</v>
          </cell>
          <cell r="J34">
            <v>111.705</v>
          </cell>
          <cell r="K34">
            <v>-27.795000000000002</v>
          </cell>
          <cell r="L34">
            <v>40</v>
          </cell>
          <cell r="M34">
            <v>0</v>
          </cell>
          <cell r="N34">
            <v>0</v>
          </cell>
          <cell r="W34">
            <v>16.782</v>
          </cell>
          <cell r="Y34">
            <v>7.4547729710404003</v>
          </cell>
          <cell r="Z34">
            <v>5.0712668335120963</v>
          </cell>
          <cell r="AD34">
            <v>0</v>
          </cell>
          <cell r="AE34">
            <v>30.048000000000002</v>
          </cell>
          <cell r="AF34">
            <v>19.5198</v>
          </cell>
          <cell r="AG34">
            <v>19.4924</v>
          </cell>
          <cell r="AH34">
            <v>24.681000000000001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62.569000000000003</v>
          </cell>
          <cell r="D35">
            <v>110.774</v>
          </cell>
          <cell r="E35">
            <v>67.245999999999995</v>
          </cell>
          <cell r="F35">
            <v>99.372</v>
          </cell>
          <cell r="G35">
            <v>0</v>
          </cell>
          <cell r="H35">
            <v>1</v>
          </cell>
          <cell r="I35">
            <v>30</v>
          </cell>
          <cell r="J35">
            <v>129.25299999999999</v>
          </cell>
          <cell r="K35">
            <v>-62.006999999999991</v>
          </cell>
          <cell r="L35">
            <v>10</v>
          </cell>
          <cell r="M35">
            <v>10</v>
          </cell>
          <cell r="N35">
            <v>10</v>
          </cell>
          <cell r="W35">
            <v>13.449199999999999</v>
          </cell>
          <cell r="Y35">
            <v>9.6193082116408419</v>
          </cell>
          <cell r="Z35">
            <v>7.388692264223895</v>
          </cell>
          <cell r="AD35">
            <v>0</v>
          </cell>
          <cell r="AE35">
            <v>13.238999999999999</v>
          </cell>
          <cell r="AF35">
            <v>14.315000000000001</v>
          </cell>
          <cell r="AG35">
            <v>11.029</v>
          </cell>
          <cell r="AH35">
            <v>5.3760000000000003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58.857999999999997</v>
          </cell>
          <cell r="D36">
            <v>0.90600000000000003</v>
          </cell>
          <cell r="E36">
            <v>28.992000000000001</v>
          </cell>
          <cell r="F36">
            <v>29.866</v>
          </cell>
          <cell r="G36" t="str">
            <v>н</v>
          </cell>
          <cell r="H36">
            <v>1</v>
          </cell>
          <cell r="I36">
            <v>45</v>
          </cell>
          <cell r="J36">
            <v>51.8</v>
          </cell>
          <cell r="K36">
            <v>-22.807999999999996</v>
          </cell>
          <cell r="L36">
            <v>20</v>
          </cell>
          <cell r="M36">
            <v>0</v>
          </cell>
          <cell r="N36">
            <v>0</v>
          </cell>
          <cell r="W36">
            <v>5.7984</v>
          </cell>
          <cell r="Y36">
            <v>8.599958609271523</v>
          </cell>
          <cell r="Z36">
            <v>5.1507312362030904</v>
          </cell>
          <cell r="AD36">
            <v>0</v>
          </cell>
          <cell r="AE36">
            <v>7.7842000000000002</v>
          </cell>
          <cell r="AF36">
            <v>8.2938000000000009</v>
          </cell>
          <cell r="AG36">
            <v>7.0842000000000001</v>
          </cell>
          <cell r="AH36">
            <v>0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58.02</v>
          </cell>
          <cell r="D37">
            <v>2.1589999999999998</v>
          </cell>
          <cell r="E37">
            <v>33.74</v>
          </cell>
          <cell r="F37">
            <v>24.280999999999999</v>
          </cell>
          <cell r="G37" t="str">
            <v>н</v>
          </cell>
          <cell r="H37">
            <v>1</v>
          </cell>
          <cell r="I37">
            <v>45</v>
          </cell>
          <cell r="J37">
            <v>44.731000000000002</v>
          </cell>
          <cell r="K37">
            <v>-10.991</v>
          </cell>
          <cell r="L37">
            <v>40</v>
          </cell>
          <cell r="M37">
            <v>0</v>
          </cell>
          <cell r="N37">
            <v>0</v>
          </cell>
          <cell r="W37">
            <v>6.7480000000000002</v>
          </cell>
          <cell r="Y37">
            <v>9.525933609958507</v>
          </cell>
          <cell r="Z37">
            <v>3.5982513337285118</v>
          </cell>
          <cell r="AD37">
            <v>0</v>
          </cell>
          <cell r="AE37">
            <v>10.7432</v>
          </cell>
          <cell r="AF37">
            <v>9.4754000000000005</v>
          </cell>
          <cell r="AG37">
            <v>9.1864000000000008</v>
          </cell>
          <cell r="AH37">
            <v>2.1539999999999999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35.171999999999997</v>
          </cell>
          <cell r="D38">
            <v>60.238999999999997</v>
          </cell>
          <cell r="E38">
            <v>26.388999999999999</v>
          </cell>
          <cell r="F38">
            <v>65.385999999999996</v>
          </cell>
          <cell r="G38" t="str">
            <v>н</v>
          </cell>
          <cell r="H38">
            <v>1</v>
          </cell>
          <cell r="I38">
            <v>45</v>
          </cell>
          <cell r="J38">
            <v>82.831999999999994</v>
          </cell>
          <cell r="K38">
            <v>-56.442999999999998</v>
          </cell>
          <cell r="L38">
            <v>10</v>
          </cell>
          <cell r="M38">
            <v>0</v>
          </cell>
          <cell r="N38">
            <v>0</v>
          </cell>
          <cell r="W38">
            <v>5.2778</v>
          </cell>
          <cell r="Y38">
            <v>14.283603016408351</v>
          </cell>
          <cell r="Z38">
            <v>12.388874152108832</v>
          </cell>
          <cell r="AD38">
            <v>0</v>
          </cell>
          <cell r="AE38">
            <v>10.9834</v>
          </cell>
          <cell r="AF38">
            <v>5.8235999999999999</v>
          </cell>
          <cell r="AG38">
            <v>9.2989999999999995</v>
          </cell>
          <cell r="AH38">
            <v>12.74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2687</v>
          </cell>
          <cell r="D39">
            <v>20</v>
          </cell>
          <cell r="E39">
            <v>964</v>
          </cell>
          <cell r="F39">
            <v>1702</v>
          </cell>
          <cell r="G39" t="str">
            <v>оконч</v>
          </cell>
          <cell r="H39">
            <v>0.35</v>
          </cell>
          <cell r="I39">
            <v>40</v>
          </cell>
          <cell r="J39">
            <v>998</v>
          </cell>
          <cell r="K39">
            <v>-34</v>
          </cell>
          <cell r="L39">
            <v>0</v>
          </cell>
          <cell r="M39">
            <v>0</v>
          </cell>
          <cell r="N39">
            <v>0</v>
          </cell>
          <cell r="W39">
            <v>192.8</v>
          </cell>
          <cell r="Y39">
            <v>8.8278008298755175</v>
          </cell>
          <cell r="Z39">
            <v>8.8278008298755175</v>
          </cell>
          <cell r="AD39">
            <v>0</v>
          </cell>
          <cell r="AE39">
            <v>537.6</v>
          </cell>
          <cell r="AF39">
            <v>267.60000000000002</v>
          </cell>
          <cell r="AG39">
            <v>194.2</v>
          </cell>
          <cell r="AH39">
            <v>111</v>
          </cell>
          <cell r="AI39" t="str">
            <v>увел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1591</v>
          </cell>
          <cell r="D40">
            <v>3428</v>
          </cell>
          <cell r="E40">
            <v>2991</v>
          </cell>
          <cell r="F40">
            <v>1928</v>
          </cell>
          <cell r="G40" t="str">
            <v>оконч</v>
          </cell>
          <cell r="H40">
            <v>0.4</v>
          </cell>
          <cell r="I40">
            <v>40</v>
          </cell>
          <cell r="J40">
            <v>3091</v>
          </cell>
          <cell r="K40">
            <v>-100</v>
          </cell>
          <cell r="L40">
            <v>900</v>
          </cell>
          <cell r="M40">
            <v>0</v>
          </cell>
          <cell r="N40">
            <v>800</v>
          </cell>
          <cell r="W40">
            <v>496.2</v>
          </cell>
          <cell r="X40">
            <v>350</v>
          </cell>
          <cell r="Y40">
            <v>8.0169286577992747</v>
          </cell>
          <cell r="Z40">
            <v>3.8855300282144296</v>
          </cell>
          <cell r="AD40">
            <v>510</v>
          </cell>
          <cell r="AE40">
            <v>501.2</v>
          </cell>
          <cell r="AF40">
            <v>578.4</v>
          </cell>
          <cell r="AG40">
            <v>520.6</v>
          </cell>
          <cell r="AH40">
            <v>687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1504</v>
          </cell>
          <cell r="D41">
            <v>7481</v>
          </cell>
          <cell r="E41">
            <v>4835</v>
          </cell>
          <cell r="F41">
            <v>4076</v>
          </cell>
          <cell r="G41">
            <v>0</v>
          </cell>
          <cell r="H41">
            <v>0.45</v>
          </cell>
          <cell r="I41">
            <v>45</v>
          </cell>
          <cell r="J41">
            <v>4895</v>
          </cell>
          <cell r="K41">
            <v>-60</v>
          </cell>
          <cell r="L41">
            <v>1500</v>
          </cell>
          <cell r="M41">
            <v>1000</v>
          </cell>
          <cell r="N41">
            <v>1300</v>
          </cell>
          <cell r="W41">
            <v>967</v>
          </cell>
          <cell r="Y41">
            <v>8.1447776628748709</v>
          </cell>
          <cell r="Z41">
            <v>4.2150982419855225</v>
          </cell>
          <cell r="AD41">
            <v>0</v>
          </cell>
          <cell r="AE41">
            <v>697.2</v>
          </cell>
          <cell r="AF41">
            <v>923</v>
          </cell>
          <cell r="AG41">
            <v>1013</v>
          </cell>
          <cell r="AH41">
            <v>488</v>
          </cell>
          <cell r="AI41" t="str">
            <v>продфев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287.29899999999998</v>
          </cell>
          <cell r="D42">
            <v>540.06899999999996</v>
          </cell>
          <cell r="E42">
            <v>526.06200000000001</v>
          </cell>
          <cell r="F42">
            <v>285.09699999999998</v>
          </cell>
          <cell r="G42">
            <v>0</v>
          </cell>
          <cell r="H42">
            <v>1</v>
          </cell>
          <cell r="I42">
            <v>40</v>
          </cell>
          <cell r="J42">
            <v>516.928</v>
          </cell>
          <cell r="K42">
            <v>9.1340000000000146</v>
          </cell>
          <cell r="L42">
            <v>140</v>
          </cell>
          <cell r="M42">
            <v>250</v>
          </cell>
          <cell r="N42">
            <v>150</v>
          </cell>
          <cell r="W42">
            <v>105.2124</v>
          </cell>
          <cell r="Y42">
            <v>7.8422030102915619</v>
          </cell>
          <cell r="Z42">
            <v>2.7097281309047219</v>
          </cell>
          <cell r="AD42">
            <v>0</v>
          </cell>
          <cell r="AE42">
            <v>93.555599999999998</v>
          </cell>
          <cell r="AF42">
            <v>110.4432</v>
          </cell>
          <cell r="AG42">
            <v>90.7714</v>
          </cell>
          <cell r="AH42">
            <v>95.96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1626</v>
          </cell>
          <cell r="D43">
            <v>1526</v>
          </cell>
          <cell r="E43">
            <v>530</v>
          </cell>
          <cell r="F43">
            <v>2605</v>
          </cell>
          <cell r="G43">
            <v>0</v>
          </cell>
          <cell r="H43">
            <v>0.1</v>
          </cell>
          <cell r="I43">
            <v>730</v>
          </cell>
          <cell r="J43">
            <v>546</v>
          </cell>
          <cell r="K43">
            <v>-16</v>
          </cell>
          <cell r="L43">
            <v>0</v>
          </cell>
          <cell r="M43">
            <v>0</v>
          </cell>
          <cell r="N43">
            <v>0</v>
          </cell>
          <cell r="W43">
            <v>106</v>
          </cell>
          <cell r="Y43">
            <v>24.575471698113208</v>
          </cell>
          <cell r="Z43">
            <v>24.575471698113208</v>
          </cell>
          <cell r="AD43">
            <v>0</v>
          </cell>
          <cell r="AE43">
            <v>110.2</v>
          </cell>
          <cell r="AF43">
            <v>144.19999999999999</v>
          </cell>
          <cell r="AG43">
            <v>107.8</v>
          </cell>
          <cell r="AH43">
            <v>170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596</v>
          </cell>
          <cell r="D44">
            <v>1165.4659999999999</v>
          </cell>
          <cell r="E44">
            <v>1000</v>
          </cell>
          <cell r="F44">
            <v>707.46600000000001</v>
          </cell>
          <cell r="G44">
            <v>0</v>
          </cell>
          <cell r="H44">
            <v>0.35</v>
          </cell>
          <cell r="I44">
            <v>40</v>
          </cell>
          <cell r="J44">
            <v>1065</v>
          </cell>
          <cell r="K44">
            <v>-65</v>
          </cell>
          <cell r="L44">
            <v>500</v>
          </cell>
          <cell r="M44">
            <v>0</v>
          </cell>
          <cell r="N44">
            <v>300</v>
          </cell>
          <cell r="W44">
            <v>200</v>
          </cell>
          <cell r="X44">
            <v>100</v>
          </cell>
          <cell r="Y44">
            <v>8.037329999999999</v>
          </cell>
          <cell r="Z44">
            <v>3.5373299999999999</v>
          </cell>
          <cell r="AD44">
            <v>0</v>
          </cell>
          <cell r="AE44">
            <v>216.4</v>
          </cell>
          <cell r="AF44">
            <v>231.8</v>
          </cell>
          <cell r="AG44">
            <v>213.2</v>
          </cell>
          <cell r="AH44">
            <v>281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156.14699999999999</v>
          </cell>
          <cell r="D45">
            <v>311.58699999999999</v>
          </cell>
          <cell r="E45">
            <v>262.976</v>
          </cell>
          <cell r="F45">
            <v>187.97399999999999</v>
          </cell>
          <cell r="G45">
            <v>0</v>
          </cell>
          <cell r="H45">
            <v>1</v>
          </cell>
          <cell r="I45">
            <v>40</v>
          </cell>
          <cell r="J45">
            <v>276.66899999999998</v>
          </cell>
          <cell r="K45">
            <v>-13.692999999999984</v>
          </cell>
          <cell r="L45">
            <v>30</v>
          </cell>
          <cell r="M45">
            <v>120</v>
          </cell>
          <cell r="N45">
            <v>70</v>
          </cell>
          <cell r="W45">
            <v>52.595199999999998</v>
          </cell>
          <cell r="Y45">
            <v>7.7568675468483814</v>
          </cell>
          <cell r="Z45">
            <v>3.5739763324409832</v>
          </cell>
          <cell r="AD45">
            <v>0</v>
          </cell>
          <cell r="AE45">
            <v>57.063800000000001</v>
          </cell>
          <cell r="AF45">
            <v>57.785600000000002</v>
          </cell>
          <cell r="AG45">
            <v>49.640599999999999</v>
          </cell>
          <cell r="AH45">
            <v>47.335999999999999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455</v>
          </cell>
          <cell r="D46">
            <v>2182</v>
          </cell>
          <cell r="E46">
            <v>1485</v>
          </cell>
          <cell r="F46">
            <v>1085</v>
          </cell>
          <cell r="G46">
            <v>0</v>
          </cell>
          <cell r="H46">
            <v>0.4</v>
          </cell>
          <cell r="I46">
            <v>35</v>
          </cell>
          <cell r="J46">
            <v>1563</v>
          </cell>
          <cell r="K46">
            <v>-78</v>
          </cell>
          <cell r="L46">
            <v>600</v>
          </cell>
          <cell r="M46">
            <v>200</v>
          </cell>
          <cell r="N46">
            <v>200</v>
          </cell>
          <cell r="W46">
            <v>297</v>
          </cell>
          <cell r="X46">
            <v>300</v>
          </cell>
          <cell r="Y46">
            <v>8.0303030303030312</v>
          </cell>
          <cell r="Z46">
            <v>3.6531986531986531</v>
          </cell>
          <cell r="AD46">
            <v>0</v>
          </cell>
          <cell r="AE46">
            <v>267</v>
          </cell>
          <cell r="AF46">
            <v>284</v>
          </cell>
          <cell r="AG46">
            <v>299.39999999999998</v>
          </cell>
          <cell r="AH46">
            <v>325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691</v>
          </cell>
          <cell r="D47">
            <v>3511</v>
          </cell>
          <cell r="E47">
            <v>2638</v>
          </cell>
          <cell r="F47">
            <v>2134</v>
          </cell>
          <cell r="G47" t="str">
            <v>акк</v>
          </cell>
          <cell r="H47">
            <v>0.4</v>
          </cell>
          <cell r="I47">
            <v>40</v>
          </cell>
          <cell r="J47">
            <v>2345</v>
          </cell>
          <cell r="K47">
            <v>293</v>
          </cell>
          <cell r="L47">
            <v>1100</v>
          </cell>
          <cell r="M47">
            <v>300</v>
          </cell>
          <cell r="N47">
            <v>800</v>
          </cell>
          <cell r="W47">
            <v>527.6</v>
          </cell>
          <cell r="Y47">
            <v>8.2145564821834718</v>
          </cell>
          <cell r="Z47">
            <v>4.0447308567096281</v>
          </cell>
          <cell r="AD47">
            <v>0</v>
          </cell>
          <cell r="AE47">
            <v>633.4</v>
          </cell>
          <cell r="AF47">
            <v>559.4</v>
          </cell>
          <cell r="AG47">
            <v>567.6</v>
          </cell>
          <cell r="AH47">
            <v>334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91.820999999999998</v>
          </cell>
          <cell r="D48">
            <v>108.839</v>
          </cell>
          <cell r="E48">
            <v>82.052999999999997</v>
          </cell>
          <cell r="F48">
            <v>114.197</v>
          </cell>
          <cell r="G48" t="str">
            <v>лид, я</v>
          </cell>
          <cell r="H48">
            <v>1</v>
          </cell>
          <cell r="I48">
            <v>40</v>
          </cell>
          <cell r="J48">
            <v>87.774000000000001</v>
          </cell>
          <cell r="K48">
            <v>-5.7210000000000036</v>
          </cell>
          <cell r="L48">
            <v>0</v>
          </cell>
          <cell r="M48">
            <v>0</v>
          </cell>
          <cell r="N48">
            <v>20</v>
          </cell>
          <cell r="W48">
            <v>16.410599999999999</v>
          </cell>
          <cell r="Y48">
            <v>8.1774584719632433</v>
          </cell>
          <cell r="Z48">
            <v>6.958733989007106</v>
          </cell>
          <cell r="AD48">
            <v>0</v>
          </cell>
          <cell r="AE48">
            <v>27.240199999999998</v>
          </cell>
          <cell r="AF48">
            <v>20.1188</v>
          </cell>
          <cell r="AG48">
            <v>17.628</v>
          </cell>
          <cell r="AH48">
            <v>14.698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230.673</v>
          </cell>
          <cell r="D49">
            <v>273.62400000000002</v>
          </cell>
          <cell r="E49">
            <v>251.44499999999999</v>
          </cell>
          <cell r="F49">
            <v>239.80199999999999</v>
          </cell>
          <cell r="G49" t="str">
            <v>оконч</v>
          </cell>
          <cell r="H49">
            <v>1</v>
          </cell>
          <cell r="I49">
            <v>40</v>
          </cell>
          <cell r="J49">
            <v>260.221</v>
          </cell>
          <cell r="K49">
            <v>-8.7760000000000105</v>
          </cell>
          <cell r="L49">
            <v>0</v>
          </cell>
          <cell r="M49">
            <v>30</v>
          </cell>
          <cell r="N49">
            <v>70</v>
          </cell>
          <cell r="W49">
            <v>50.289000000000001</v>
          </cell>
          <cell r="X49">
            <v>70</v>
          </cell>
          <cell r="Y49">
            <v>8.148939131818091</v>
          </cell>
          <cell r="Z49">
            <v>4.7684781960269635</v>
          </cell>
          <cell r="AD49">
            <v>0</v>
          </cell>
          <cell r="AE49">
            <v>47.843200000000003</v>
          </cell>
          <cell r="AF49">
            <v>64.356999999999999</v>
          </cell>
          <cell r="AG49">
            <v>41.809199999999997</v>
          </cell>
          <cell r="AH49">
            <v>65.23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701</v>
          </cell>
          <cell r="D50">
            <v>1203</v>
          </cell>
          <cell r="E50">
            <v>1010</v>
          </cell>
          <cell r="F50">
            <v>845</v>
          </cell>
          <cell r="G50" t="str">
            <v>лид, я</v>
          </cell>
          <cell r="H50">
            <v>0.35</v>
          </cell>
          <cell r="I50">
            <v>40</v>
          </cell>
          <cell r="J50">
            <v>1056</v>
          </cell>
          <cell r="K50">
            <v>-46</v>
          </cell>
          <cell r="L50">
            <v>400</v>
          </cell>
          <cell r="M50">
            <v>0</v>
          </cell>
          <cell r="N50">
            <v>300</v>
          </cell>
          <cell r="W50">
            <v>202</v>
          </cell>
          <cell r="Y50">
            <v>7.6485148514851486</v>
          </cell>
          <cell r="Z50">
            <v>4.1831683168316829</v>
          </cell>
          <cell r="AD50">
            <v>0</v>
          </cell>
          <cell r="AE50">
            <v>218.6</v>
          </cell>
          <cell r="AF50">
            <v>246.6</v>
          </cell>
          <cell r="AG50">
            <v>219</v>
          </cell>
          <cell r="AH50">
            <v>237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1018</v>
          </cell>
          <cell r="D51">
            <v>1684</v>
          </cell>
          <cell r="E51">
            <v>1612</v>
          </cell>
          <cell r="F51">
            <v>1015</v>
          </cell>
          <cell r="G51" t="str">
            <v>неакк</v>
          </cell>
          <cell r="H51">
            <v>0.35</v>
          </cell>
          <cell r="I51">
            <v>40</v>
          </cell>
          <cell r="J51">
            <v>1680</v>
          </cell>
          <cell r="K51">
            <v>-68</v>
          </cell>
          <cell r="L51">
            <v>700</v>
          </cell>
          <cell r="M51">
            <v>300</v>
          </cell>
          <cell r="N51">
            <v>500</v>
          </cell>
          <cell r="W51">
            <v>322.39999999999998</v>
          </cell>
          <cell r="X51">
            <v>100</v>
          </cell>
          <cell r="Y51">
            <v>8.1110421836228301</v>
          </cell>
          <cell r="Z51">
            <v>3.1482630272952856</v>
          </cell>
          <cell r="AD51">
            <v>0</v>
          </cell>
          <cell r="AE51">
            <v>292.60000000000002</v>
          </cell>
          <cell r="AF51">
            <v>355.8</v>
          </cell>
          <cell r="AG51">
            <v>323.60000000000002</v>
          </cell>
          <cell r="AH51">
            <v>303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600</v>
          </cell>
          <cell r="D52">
            <v>1017</v>
          </cell>
          <cell r="E52">
            <v>919</v>
          </cell>
          <cell r="F52">
            <v>642</v>
          </cell>
          <cell r="G52">
            <v>0</v>
          </cell>
          <cell r="H52">
            <v>0.4</v>
          </cell>
          <cell r="I52">
            <v>35</v>
          </cell>
          <cell r="J52">
            <v>1058</v>
          </cell>
          <cell r="K52">
            <v>-139</v>
          </cell>
          <cell r="L52">
            <v>400</v>
          </cell>
          <cell r="M52">
            <v>200</v>
          </cell>
          <cell r="N52">
            <v>300</v>
          </cell>
          <cell r="W52">
            <v>183.8</v>
          </cell>
          <cell r="Y52">
            <v>8.3895538628944504</v>
          </cell>
          <cell r="Z52">
            <v>3.4929270946681172</v>
          </cell>
          <cell r="AD52">
            <v>0</v>
          </cell>
          <cell r="AE52">
            <v>175.4</v>
          </cell>
          <cell r="AF52">
            <v>220</v>
          </cell>
          <cell r="AG52">
            <v>210.8</v>
          </cell>
          <cell r="AH52">
            <v>232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67.126000000000005</v>
          </cell>
          <cell r="D53">
            <v>691.15099999999995</v>
          </cell>
          <cell r="E53">
            <v>701</v>
          </cell>
          <cell r="F53">
            <v>217</v>
          </cell>
          <cell r="G53" t="str">
            <v>ак</v>
          </cell>
          <cell r="H53">
            <v>1</v>
          </cell>
          <cell r="I53">
            <v>50</v>
          </cell>
          <cell r="J53">
            <v>252.96299999999999</v>
          </cell>
          <cell r="K53">
            <v>448.03700000000003</v>
          </cell>
          <cell r="L53">
            <v>400</v>
          </cell>
          <cell r="M53">
            <v>300</v>
          </cell>
          <cell r="N53">
            <v>150</v>
          </cell>
          <cell r="W53">
            <v>140.19999999999999</v>
          </cell>
          <cell r="X53">
            <v>100</v>
          </cell>
          <cell r="Y53">
            <v>8.3238231098430813</v>
          </cell>
          <cell r="Z53">
            <v>1.5477888730385165</v>
          </cell>
          <cell r="AD53">
            <v>0</v>
          </cell>
          <cell r="AE53">
            <v>50.935199999999995</v>
          </cell>
          <cell r="AF53">
            <v>118</v>
          </cell>
          <cell r="AG53">
            <v>116.2</v>
          </cell>
          <cell r="AH53">
            <v>126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355.09100000000001</v>
          </cell>
          <cell r="D54">
            <v>827.91899999999998</v>
          </cell>
          <cell r="E54">
            <v>658.01300000000003</v>
          </cell>
          <cell r="F54">
            <v>495.08</v>
          </cell>
          <cell r="G54" t="str">
            <v>н</v>
          </cell>
          <cell r="H54">
            <v>1</v>
          </cell>
          <cell r="I54">
            <v>50</v>
          </cell>
          <cell r="J54">
            <v>708.58900000000006</v>
          </cell>
          <cell r="K54">
            <v>-50.576000000000022</v>
          </cell>
          <cell r="L54">
            <v>350</v>
          </cell>
          <cell r="M54">
            <v>200</v>
          </cell>
          <cell r="N54">
            <v>120</v>
          </cell>
          <cell r="W54">
            <v>131.6026</v>
          </cell>
          <cell r="Y54">
            <v>8.8530165817392668</v>
          </cell>
          <cell r="Z54">
            <v>3.7619317551476947</v>
          </cell>
          <cell r="AD54">
            <v>0</v>
          </cell>
          <cell r="AE54">
            <v>94.745000000000005</v>
          </cell>
          <cell r="AF54">
            <v>127.4008</v>
          </cell>
          <cell r="AG54">
            <v>141.4376</v>
          </cell>
          <cell r="AH54">
            <v>64.899000000000001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45.573999999999998</v>
          </cell>
          <cell r="D55">
            <v>95.344999999999999</v>
          </cell>
          <cell r="E55">
            <v>49.566000000000003</v>
          </cell>
          <cell r="F55">
            <v>88.349000000000004</v>
          </cell>
          <cell r="G55">
            <v>0</v>
          </cell>
          <cell r="H55">
            <v>1</v>
          </cell>
          <cell r="I55">
            <v>50</v>
          </cell>
          <cell r="J55">
            <v>52.3</v>
          </cell>
          <cell r="K55">
            <v>-2.7339999999999947</v>
          </cell>
          <cell r="L55">
            <v>0</v>
          </cell>
          <cell r="M55">
            <v>0</v>
          </cell>
          <cell r="N55">
            <v>0</v>
          </cell>
          <cell r="W55">
            <v>9.9131999999999998</v>
          </cell>
          <cell r="Y55">
            <v>8.912258402937498</v>
          </cell>
          <cell r="Z55">
            <v>8.912258402937498</v>
          </cell>
          <cell r="AD55">
            <v>0</v>
          </cell>
          <cell r="AE55">
            <v>10.5954</v>
          </cell>
          <cell r="AF55">
            <v>14.4162</v>
          </cell>
          <cell r="AG55">
            <v>13.2096</v>
          </cell>
          <cell r="AH55">
            <v>16.521999999999998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1407.55</v>
          </cell>
          <cell r="D56">
            <v>5441.067</v>
          </cell>
          <cell r="E56">
            <v>3187.5709999999999</v>
          </cell>
          <cell r="F56">
            <v>3556.9549999999999</v>
          </cell>
          <cell r="G56">
            <v>0</v>
          </cell>
          <cell r="H56">
            <v>1</v>
          </cell>
          <cell r="I56">
            <v>40</v>
          </cell>
          <cell r="J56">
            <v>3207.1590000000001</v>
          </cell>
          <cell r="K56">
            <v>-19.588000000000193</v>
          </cell>
          <cell r="L56">
            <v>450</v>
          </cell>
          <cell r="M56">
            <v>400</v>
          </cell>
          <cell r="N56">
            <v>1000</v>
          </cell>
          <cell r="W56">
            <v>637.51419999999996</v>
          </cell>
          <cell r="Y56">
            <v>8.4813091222124939</v>
          </cell>
          <cell r="Z56">
            <v>5.5794129762129225</v>
          </cell>
          <cell r="AD56">
            <v>0</v>
          </cell>
          <cell r="AE56">
            <v>595.28620000000001</v>
          </cell>
          <cell r="AF56">
            <v>646.14859999999999</v>
          </cell>
          <cell r="AG56">
            <v>709.03140000000008</v>
          </cell>
          <cell r="AH56">
            <v>224.37700000000001</v>
          </cell>
          <cell r="AI56" t="str">
            <v>ябфев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1244</v>
          </cell>
          <cell r="D57">
            <v>4482</v>
          </cell>
          <cell r="E57">
            <v>4135</v>
          </cell>
          <cell r="F57">
            <v>1483</v>
          </cell>
          <cell r="G57" t="str">
            <v>оконч</v>
          </cell>
          <cell r="H57">
            <v>0.45</v>
          </cell>
          <cell r="I57">
            <v>50</v>
          </cell>
          <cell r="J57">
            <v>4230</v>
          </cell>
          <cell r="K57">
            <v>-95</v>
          </cell>
          <cell r="L57">
            <v>1600</v>
          </cell>
          <cell r="M57">
            <v>1200</v>
          </cell>
          <cell r="N57">
            <v>1000</v>
          </cell>
          <cell r="W57">
            <v>669</v>
          </cell>
          <cell r="Y57">
            <v>7.8968609865470851</v>
          </cell>
          <cell r="Z57">
            <v>2.2167414050822121</v>
          </cell>
          <cell r="AD57">
            <v>790</v>
          </cell>
          <cell r="AE57">
            <v>506</v>
          </cell>
          <cell r="AF57">
            <v>555.4</v>
          </cell>
          <cell r="AG57">
            <v>616.6</v>
          </cell>
          <cell r="AH57">
            <v>543</v>
          </cell>
          <cell r="AI57" t="str">
            <v>ябфев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1846</v>
          </cell>
          <cell r="D58">
            <v>3440</v>
          </cell>
          <cell r="E58">
            <v>2900</v>
          </cell>
          <cell r="F58">
            <v>2239</v>
          </cell>
          <cell r="G58" t="str">
            <v>акяб</v>
          </cell>
          <cell r="H58">
            <v>0.45</v>
          </cell>
          <cell r="I58">
            <v>50</v>
          </cell>
          <cell r="J58">
            <v>3029</v>
          </cell>
          <cell r="K58">
            <v>-129</v>
          </cell>
          <cell r="L58">
            <v>1000</v>
          </cell>
          <cell r="M58">
            <v>500</v>
          </cell>
          <cell r="N58">
            <v>800</v>
          </cell>
          <cell r="W58">
            <v>580</v>
          </cell>
          <cell r="Y58">
            <v>7.8258620689655176</v>
          </cell>
          <cell r="Z58">
            <v>3.8603448275862071</v>
          </cell>
          <cell r="AD58">
            <v>0</v>
          </cell>
          <cell r="AE58">
            <v>662.2</v>
          </cell>
          <cell r="AF58">
            <v>621.4</v>
          </cell>
          <cell r="AG58">
            <v>601.4</v>
          </cell>
          <cell r="AH58">
            <v>562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351</v>
          </cell>
          <cell r="D59">
            <v>1517</v>
          </cell>
          <cell r="E59">
            <v>1095</v>
          </cell>
          <cell r="F59">
            <v>718</v>
          </cell>
          <cell r="G59">
            <v>0</v>
          </cell>
          <cell r="H59">
            <v>0.45</v>
          </cell>
          <cell r="I59">
            <v>50</v>
          </cell>
          <cell r="J59">
            <v>1184</v>
          </cell>
          <cell r="K59">
            <v>-89</v>
          </cell>
          <cell r="L59">
            <v>650</v>
          </cell>
          <cell r="M59">
            <v>200</v>
          </cell>
          <cell r="N59">
            <v>150</v>
          </cell>
          <cell r="W59">
            <v>219</v>
          </cell>
          <cell r="Y59">
            <v>7.8447488584474883</v>
          </cell>
          <cell r="Z59">
            <v>3.2785388127853881</v>
          </cell>
          <cell r="AD59">
            <v>0</v>
          </cell>
          <cell r="AE59">
            <v>180.2</v>
          </cell>
          <cell r="AF59">
            <v>193</v>
          </cell>
          <cell r="AG59">
            <v>232.4</v>
          </cell>
          <cell r="AH59">
            <v>180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444</v>
          </cell>
          <cell r="D60">
            <v>257</v>
          </cell>
          <cell r="E60">
            <v>351</v>
          </cell>
          <cell r="F60">
            <v>305</v>
          </cell>
          <cell r="G60">
            <v>0</v>
          </cell>
          <cell r="H60">
            <v>0.4</v>
          </cell>
          <cell r="I60">
            <v>40</v>
          </cell>
          <cell r="J60">
            <v>419</v>
          </cell>
          <cell r="K60">
            <v>-68</v>
          </cell>
          <cell r="L60">
            <v>170</v>
          </cell>
          <cell r="M60">
            <v>0</v>
          </cell>
          <cell r="N60">
            <v>120</v>
          </cell>
          <cell r="W60">
            <v>70.2</v>
          </cell>
          <cell r="Y60">
            <v>8.4757834757834747</v>
          </cell>
          <cell r="Z60">
            <v>4.3447293447293447</v>
          </cell>
          <cell r="AD60">
            <v>0</v>
          </cell>
          <cell r="AE60">
            <v>67.400000000000006</v>
          </cell>
          <cell r="AF60">
            <v>97</v>
          </cell>
          <cell r="AG60">
            <v>83.4</v>
          </cell>
          <cell r="AH60">
            <v>86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251</v>
          </cell>
          <cell r="D61">
            <v>250</v>
          </cell>
          <cell r="E61">
            <v>311</v>
          </cell>
          <cell r="F61">
            <v>159</v>
          </cell>
          <cell r="G61">
            <v>0</v>
          </cell>
          <cell r="H61">
            <v>0.4</v>
          </cell>
          <cell r="I61">
            <v>40</v>
          </cell>
          <cell r="J61">
            <v>363</v>
          </cell>
          <cell r="K61">
            <v>-52</v>
          </cell>
          <cell r="L61">
            <v>220</v>
          </cell>
          <cell r="M61">
            <v>0</v>
          </cell>
          <cell r="N61">
            <v>90</v>
          </cell>
          <cell r="W61">
            <v>62.2</v>
          </cell>
          <cell r="Y61">
            <v>7.540192926045016</v>
          </cell>
          <cell r="Z61">
            <v>2.5562700964630225</v>
          </cell>
          <cell r="AD61">
            <v>0</v>
          </cell>
          <cell r="AE61">
            <v>54</v>
          </cell>
          <cell r="AF61">
            <v>64</v>
          </cell>
          <cell r="AG61">
            <v>64.8</v>
          </cell>
          <cell r="AH61">
            <v>88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528.54300000000001</v>
          </cell>
          <cell r="D62">
            <v>1325.123</v>
          </cell>
          <cell r="E62">
            <v>805.92</v>
          </cell>
          <cell r="F62">
            <v>937.04399999999998</v>
          </cell>
          <cell r="G62" t="str">
            <v>оконч</v>
          </cell>
          <cell r="H62">
            <v>1</v>
          </cell>
          <cell r="I62">
            <v>50</v>
          </cell>
          <cell r="J62">
            <v>824.75900000000001</v>
          </cell>
          <cell r="K62">
            <v>-18.839000000000055</v>
          </cell>
          <cell r="L62">
            <v>300</v>
          </cell>
          <cell r="M62">
            <v>0</v>
          </cell>
          <cell r="N62">
            <v>90</v>
          </cell>
          <cell r="W62">
            <v>161.184</v>
          </cell>
          <cell r="Y62">
            <v>8.2331000595592609</v>
          </cell>
          <cell r="Z62">
            <v>5.8135050625372244</v>
          </cell>
          <cell r="AD62">
            <v>0</v>
          </cell>
          <cell r="AE62">
            <v>172.93900000000002</v>
          </cell>
          <cell r="AF62">
            <v>188.82419999999999</v>
          </cell>
          <cell r="AG62">
            <v>193.25719999999998</v>
          </cell>
          <cell r="AH62">
            <v>97.792000000000002</v>
          </cell>
          <cell r="AI62" t="str">
            <v>оконч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894</v>
          </cell>
          <cell r="D63">
            <v>815</v>
          </cell>
          <cell r="E63">
            <v>286</v>
          </cell>
          <cell r="F63">
            <v>1416</v>
          </cell>
          <cell r="G63">
            <v>0</v>
          </cell>
          <cell r="H63">
            <v>0.1</v>
          </cell>
          <cell r="I63">
            <v>730</v>
          </cell>
          <cell r="J63">
            <v>292</v>
          </cell>
          <cell r="K63">
            <v>-6</v>
          </cell>
          <cell r="L63">
            <v>0</v>
          </cell>
          <cell r="M63">
            <v>0</v>
          </cell>
          <cell r="N63">
            <v>0</v>
          </cell>
          <cell r="W63">
            <v>57.2</v>
          </cell>
          <cell r="Y63">
            <v>24.755244755244753</v>
          </cell>
          <cell r="Z63">
            <v>24.755244755244753</v>
          </cell>
          <cell r="AD63">
            <v>0</v>
          </cell>
          <cell r="AE63">
            <v>61.6</v>
          </cell>
          <cell r="AF63">
            <v>81.400000000000006</v>
          </cell>
          <cell r="AG63">
            <v>67.2</v>
          </cell>
          <cell r="AH63">
            <v>80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265.30399999999997</v>
          </cell>
          <cell r="D64">
            <v>177.327</v>
          </cell>
          <cell r="E64">
            <v>210.32499999999999</v>
          </cell>
          <cell r="F64">
            <v>219.964</v>
          </cell>
          <cell r="G64">
            <v>0</v>
          </cell>
          <cell r="H64">
            <v>1</v>
          </cell>
          <cell r="I64">
            <v>50</v>
          </cell>
          <cell r="J64">
            <v>263.44499999999999</v>
          </cell>
          <cell r="K64">
            <v>-53.120000000000005</v>
          </cell>
          <cell r="L64">
            <v>120</v>
          </cell>
          <cell r="M64">
            <v>0</v>
          </cell>
          <cell r="N64">
            <v>0</v>
          </cell>
          <cell r="W64">
            <v>42.064999999999998</v>
          </cell>
          <cell r="Y64">
            <v>8.0818732913348388</v>
          </cell>
          <cell r="Z64">
            <v>5.2291453702603112</v>
          </cell>
          <cell r="AD64">
            <v>0</v>
          </cell>
          <cell r="AE64">
            <v>61.304400000000001</v>
          </cell>
          <cell r="AF64">
            <v>49.831800000000001</v>
          </cell>
          <cell r="AG64">
            <v>52.533200000000001</v>
          </cell>
          <cell r="AH64">
            <v>40.290999999999997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83.35</v>
          </cell>
          <cell r="E65">
            <v>19.263999999999999</v>
          </cell>
          <cell r="F65">
            <v>64.085999999999999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29.951000000000001</v>
          </cell>
          <cell r="K65">
            <v>-10.687000000000001</v>
          </cell>
          <cell r="L65">
            <v>0</v>
          </cell>
          <cell r="M65">
            <v>0</v>
          </cell>
          <cell r="N65">
            <v>0</v>
          </cell>
          <cell r="W65">
            <v>3.8527999999999998</v>
          </cell>
          <cell r="Y65">
            <v>16.633617109634553</v>
          </cell>
          <cell r="Z65">
            <v>16.633617109634553</v>
          </cell>
          <cell r="AD65">
            <v>0</v>
          </cell>
          <cell r="AE65">
            <v>2.202</v>
          </cell>
          <cell r="AF65">
            <v>1.9108000000000001</v>
          </cell>
          <cell r="AG65">
            <v>0.5504</v>
          </cell>
          <cell r="AH65">
            <v>9.6319999999999997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1331</v>
          </cell>
          <cell r="D66">
            <v>3783</v>
          </cell>
          <cell r="E66">
            <v>3096</v>
          </cell>
          <cell r="F66">
            <v>1911</v>
          </cell>
          <cell r="G66">
            <v>0</v>
          </cell>
          <cell r="H66">
            <v>0.4</v>
          </cell>
          <cell r="I66">
            <v>40</v>
          </cell>
          <cell r="J66">
            <v>3224</v>
          </cell>
          <cell r="K66">
            <v>-128</v>
          </cell>
          <cell r="L66">
            <v>1000</v>
          </cell>
          <cell r="M66">
            <v>300</v>
          </cell>
          <cell r="N66">
            <v>900</v>
          </cell>
          <cell r="W66">
            <v>522</v>
          </cell>
          <cell r="Y66">
            <v>7.8754789272030647</v>
          </cell>
          <cell r="Z66">
            <v>3.6609195402298851</v>
          </cell>
          <cell r="AD66">
            <v>486</v>
          </cell>
          <cell r="AE66">
            <v>423.2</v>
          </cell>
          <cell r="AF66">
            <v>563.79999999999995</v>
          </cell>
          <cell r="AG66">
            <v>534.20000000000005</v>
          </cell>
          <cell r="AH66">
            <v>440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1221</v>
          </cell>
          <cell r="D67">
            <v>2927</v>
          </cell>
          <cell r="E67">
            <v>2118</v>
          </cell>
          <cell r="F67">
            <v>1957</v>
          </cell>
          <cell r="G67">
            <v>0</v>
          </cell>
          <cell r="H67">
            <v>0.4</v>
          </cell>
          <cell r="I67">
            <v>40</v>
          </cell>
          <cell r="J67">
            <v>2186</v>
          </cell>
          <cell r="K67">
            <v>-68</v>
          </cell>
          <cell r="L67">
            <v>450</v>
          </cell>
          <cell r="M67">
            <v>300</v>
          </cell>
          <cell r="N67">
            <v>800</v>
          </cell>
          <cell r="W67">
            <v>423.6</v>
          </cell>
          <cell r="Y67">
            <v>8.2790368271954673</v>
          </cell>
          <cell r="Z67">
            <v>4.619924457034938</v>
          </cell>
          <cell r="AD67">
            <v>0</v>
          </cell>
          <cell r="AE67">
            <v>402.8</v>
          </cell>
          <cell r="AF67">
            <v>494.4</v>
          </cell>
          <cell r="AG67">
            <v>445</v>
          </cell>
          <cell r="AH67">
            <v>335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272.46800000000002</v>
          </cell>
          <cell r="D68">
            <v>573.66099999999994</v>
          </cell>
          <cell r="E68">
            <v>450.089</v>
          </cell>
          <cell r="F68">
            <v>386.25200000000001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472.27</v>
          </cell>
          <cell r="K68">
            <v>-22.180999999999983</v>
          </cell>
          <cell r="L68">
            <v>200</v>
          </cell>
          <cell r="M68">
            <v>100</v>
          </cell>
          <cell r="N68">
            <v>50</v>
          </cell>
          <cell r="W68">
            <v>90.017799999999994</v>
          </cell>
          <cell r="Y68">
            <v>8.1789601612125598</v>
          </cell>
          <cell r="Z68">
            <v>4.2908402560382504</v>
          </cell>
          <cell r="AD68">
            <v>0</v>
          </cell>
          <cell r="AE68">
            <v>87.913399999999996</v>
          </cell>
          <cell r="AF68">
            <v>104.9958</v>
          </cell>
          <cell r="AG68">
            <v>98.902200000000008</v>
          </cell>
          <cell r="AH68">
            <v>105.65900000000001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187.48</v>
          </cell>
          <cell r="D69">
            <v>251.86799999999999</v>
          </cell>
          <cell r="E69">
            <v>296.99</v>
          </cell>
          <cell r="F69">
            <v>133.37100000000001</v>
          </cell>
          <cell r="G69">
            <v>0</v>
          </cell>
          <cell r="H69">
            <v>1</v>
          </cell>
          <cell r="I69">
            <v>40</v>
          </cell>
          <cell r="J69">
            <v>303.77600000000001</v>
          </cell>
          <cell r="K69">
            <v>-6.7860000000000014</v>
          </cell>
          <cell r="L69">
            <v>120</v>
          </cell>
          <cell r="M69">
            <v>110</v>
          </cell>
          <cell r="N69">
            <v>100</v>
          </cell>
          <cell r="W69">
            <v>59.398000000000003</v>
          </cell>
          <cell r="Y69">
            <v>7.8011212498737326</v>
          </cell>
          <cell r="Z69">
            <v>2.2453786322771809</v>
          </cell>
          <cell r="AD69">
            <v>0</v>
          </cell>
          <cell r="AE69">
            <v>53.110199999999999</v>
          </cell>
          <cell r="AF69">
            <v>58.749800000000008</v>
          </cell>
          <cell r="AG69">
            <v>53.333799999999997</v>
          </cell>
          <cell r="AH69">
            <v>65.316000000000003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540.97900000000004</v>
          </cell>
          <cell r="D70">
            <v>427.43599999999998</v>
          </cell>
          <cell r="E70">
            <v>693.91700000000003</v>
          </cell>
          <cell r="F70">
            <v>258.93900000000002</v>
          </cell>
          <cell r="G70" t="str">
            <v>ябл</v>
          </cell>
          <cell r="H70">
            <v>1</v>
          </cell>
          <cell r="I70">
            <v>40</v>
          </cell>
          <cell r="J70">
            <v>722.07799999999997</v>
          </cell>
          <cell r="K70">
            <v>-28.160999999999945</v>
          </cell>
          <cell r="L70">
            <v>220</v>
          </cell>
          <cell r="M70">
            <v>400</v>
          </cell>
          <cell r="N70">
            <v>220</v>
          </cell>
          <cell r="W70">
            <v>138.7834</v>
          </cell>
          <cell r="Y70">
            <v>7.9183749641527736</v>
          </cell>
          <cell r="Z70">
            <v>1.865777895627287</v>
          </cell>
          <cell r="AD70">
            <v>0</v>
          </cell>
          <cell r="AE70">
            <v>131.441</v>
          </cell>
          <cell r="AF70">
            <v>134.28440000000001</v>
          </cell>
          <cell r="AG70">
            <v>112.36659999999999</v>
          </cell>
          <cell r="AH70">
            <v>105.387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194.75299999999999</v>
          </cell>
          <cell r="D71">
            <v>398.49799999999999</v>
          </cell>
          <cell r="E71">
            <v>326.87599999999998</v>
          </cell>
          <cell r="F71">
            <v>236.83</v>
          </cell>
          <cell r="G71">
            <v>0</v>
          </cell>
          <cell r="H71">
            <v>1</v>
          </cell>
          <cell r="I71">
            <v>40</v>
          </cell>
          <cell r="J71">
            <v>353.13200000000001</v>
          </cell>
          <cell r="K71">
            <v>-26.256000000000029</v>
          </cell>
          <cell r="L71">
            <v>110</v>
          </cell>
          <cell r="M71">
            <v>100</v>
          </cell>
          <cell r="N71">
            <v>80</v>
          </cell>
          <cell r="W71">
            <v>65.375199999999992</v>
          </cell>
          <cell r="Y71">
            <v>8.0585604327023113</v>
          </cell>
          <cell r="Z71">
            <v>3.6226275407188053</v>
          </cell>
          <cell r="AD71">
            <v>0</v>
          </cell>
          <cell r="AE71">
            <v>68.814800000000005</v>
          </cell>
          <cell r="AF71">
            <v>73.662599999999998</v>
          </cell>
          <cell r="AG71">
            <v>66.365600000000001</v>
          </cell>
          <cell r="AH71">
            <v>79.52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68</v>
          </cell>
          <cell r="D72">
            <v>122</v>
          </cell>
          <cell r="E72">
            <v>113</v>
          </cell>
          <cell r="F72">
            <v>66</v>
          </cell>
          <cell r="G72" t="str">
            <v>дк</v>
          </cell>
          <cell r="H72">
            <v>0.6</v>
          </cell>
          <cell r="I72">
            <v>60</v>
          </cell>
          <cell r="J72">
            <v>140</v>
          </cell>
          <cell r="K72">
            <v>-27</v>
          </cell>
          <cell r="L72">
            <v>50</v>
          </cell>
          <cell r="M72">
            <v>60</v>
          </cell>
          <cell r="N72">
            <v>40</v>
          </cell>
          <cell r="W72">
            <v>22.6</v>
          </cell>
          <cell r="Y72">
            <v>9.5575221238938042</v>
          </cell>
          <cell r="Z72">
            <v>2.9203539823008846</v>
          </cell>
          <cell r="AD72">
            <v>0</v>
          </cell>
          <cell r="AE72">
            <v>17.399999999999999</v>
          </cell>
          <cell r="AF72">
            <v>25.2</v>
          </cell>
          <cell r="AG72">
            <v>22.8</v>
          </cell>
          <cell r="AH72">
            <v>33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279</v>
          </cell>
          <cell r="D73">
            <v>155</v>
          </cell>
          <cell r="E73">
            <v>322</v>
          </cell>
          <cell r="F73">
            <v>104</v>
          </cell>
          <cell r="G73" t="str">
            <v>ябл</v>
          </cell>
          <cell r="H73">
            <v>0.6</v>
          </cell>
          <cell r="I73">
            <v>60</v>
          </cell>
          <cell r="J73">
            <v>331</v>
          </cell>
          <cell r="K73">
            <v>-9</v>
          </cell>
          <cell r="L73">
            <v>230</v>
          </cell>
          <cell r="M73">
            <v>150</v>
          </cell>
          <cell r="N73">
            <v>100</v>
          </cell>
          <cell r="W73">
            <v>64.400000000000006</v>
          </cell>
          <cell r="Y73">
            <v>9.0683229813664585</v>
          </cell>
          <cell r="Z73">
            <v>1.6149068322981366</v>
          </cell>
          <cell r="AD73">
            <v>0</v>
          </cell>
          <cell r="AE73">
            <v>50.2</v>
          </cell>
          <cell r="AF73">
            <v>65.8</v>
          </cell>
          <cell r="AG73">
            <v>60.6</v>
          </cell>
          <cell r="AH73">
            <v>26</v>
          </cell>
          <cell r="AI73" t="str">
            <v>оконч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269</v>
          </cell>
          <cell r="D74">
            <v>470</v>
          </cell>
          <cell r="E74">
            <v>428</v>
          </cell>
          <cell r="F74">
            <v>301</v>
          </cell>
          <cell r="G74" t="str">
            <v>ябл</v>
          </cell>
          <cell r="H74">
            <v>0.6</v>
          </cell>
          <cell r="I74">
            <v>60</v>
          </cell>
          <cell r="J74">
            <v>482</v>
          </cell>
          <cell r="K74">
            <v>-54</v>
          </cell>
          <cell r="L74">
            <v>160</v>
          </cell>
          <cell r="M74">
            <v>80</v>
          </cell>
          <cell r="N74">
            <v>120</v>
          </cell>
          <cell r="W74">
            <v>85.6</v>
          </cell>
          <cell r="Y74">
            <v>7.72196261682243</v>
          </cell>
          <cell r="Z74">
            <v>3.5163551401869162</v>
          </cell>
          <cell r="AD74">
            <v>0</v>
          </cell>
          <cell r="AE74">
            <v>82.8</v>
          </cell>
          <cell r="AF74">
            <v>91</v>
          </cell>
          <cell r="AG74">
            <v>84</v>
          </cell>
          <cell r="AH74">
            <v>76</v>
          </cell>
          <cell r="AI74">
            <v>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73.694999999999993</v>
          </cell>
          <cell r="D75">
            <v>72.516000000000005</v>
          </cell>
          <cell r="E75">
            <v>113.65900000000001</v>
          </cell>
          <cell r="F75">
            <v>25.742999999999999</v>
          </cell>
          <cell r="G75">
            <v>0</v>
          </cell>
          <cell r="H75">
            <v>1</v>
          </cell>
          <cell r="I75">
            <v>30</v>
          </cell>
          <cell r="J75">
            <v>124.069</v>
          </cell>
          <cell r="K75">
            <v>-10.409999999999997</v>
          </cell>
          <cell r="L75">
            <v>20</v>
          </cell>
          <cell r="M75">
            <v>60</v>
          </cell>
          <cell r="N75">
            <v>30</v>
          </cell>
          <cell r="W75">
            <v>22.7318</v>
          </cell>
          <cell r="X75">
            <v>20</v>
          </cell>
          <cell r="Y75">
            <v>6.8513272156186487</v>
          </cell>
          <cell r="Z75">
            <v>1.1324664126905919</v>
          </cell>
          <cell r="AD75">
            <v>0</v>
          </cell>
          <cell r="AE75">
            <v>20.459600000000002</v>
          </cell>
          <cell r="AF75">
            <v>23.679200000000002</v>
          </cell>
          <cell r="AG75">
            <v>18.450399999999998</v>
          </cell>
          <cell r="AH75">
            <v>27.32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340</v>
          </cell>
          <cell r="D76">
            <v>648</v>
          </cell>
          <cell r="E76">
            <v>604</v>
          </cell>
          <cell r="F76">
            <v>361</v>
          </cell>
          <cell r="G76" t="str">
            <v>ябл,дк</v>
          </cell>
          <cell r="H76">
            <v>0.6</v>
          </cell>
          <cell r="I76">
            <v>60</v>
          </cell>
          <cell r="J76">
            <v>636</v>
          </cell>
          <cell r="K76">
            <v>-32</v>
          </cell>
          <cell r="L76">
            <v>220</v>
          </cell>
          <cell r="M76">
            <v>180</v>
          </cell>
          <cell r="N76">
            <v>220</v>
          </cell>
          <cell r="W76">
            <v>120.8</v>
          </cell>
          <cell r="Y76">
            <v>8.120860927152318</v>
          </cell>
          <cell r="Z76">
            <v>2.98841059602649</v>
          </cell>
          <cell r="AD76">
            <v>0</v>
          </cell>
          <cell r="AE76">
            <v>95.2</v>
          </cell>
          <cell r="AF76">
            <v>113</v>
          </cell>
          <cell r="AG76">
            <v>113</v>
          </cell>
          <cell r="AH76">
            <v>91</v>
          </cell>
          <cell r="AI76" t="str">
            <v>ябфев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520</v>
          </cell>
          <cell r="D77">
            <v>683</v>
          </cell>
          <cell r="E77">
            <v>630</v>
          </cell>
          <cell r="F77">
            <v>547</v>
          </cell>
          <cell r="G77" t="str">
            <v>ябл,дк</v>
          </cell>
          <cell r="H77">
            <v>0.6</v>
          </cell>
          <cell r="I77">
            <v>60</v>
          </cell>
          <cell r="J77">
            <v>661</v>
          </cell>
          <cell r="K77">
            <v>-31</v>
          </cell>
          <cell r="L77">
            <v>150</v>
          </cell>
          <cell r="M77">
            <v>60</v>
          </cell>
          <cell r="N77">
            <v>220</v>
          </cell>
          <cell r="W77">
            <v>126</v>
          </cell>
          <cell r="Y77">
            <v>7.753968253968254</v>
          </cell>
          <cell r="Z77">
            <v>4.3412698412698409</v>
          </cell>
          <cell r="AD77">
            <v>0</v>
          </cell>
          <cell r="AE77">
            <v>145.80000000000001</v>
          </cell>
          <cell r="AF77">
            <v>160.19999999999999</v>
          </cell>
          <cell r="AG77">
            <v>129.4</v>
          </cell>
          <cell r="AH77">
            <v>122</v>
          </cell>
          <cell r="AI77" t="str">
            <v>оконч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176</v>
          </cell>
          <cell r="D78">
            <v>539</v>
          </cell>
          <cell r="E78">
            <v>624</v>
          </cell>
          <cell r="F78">
            <v>48</v>
          </cell>
          <cell r="G78">
            <v>0</v>
          </cell>
          <cell r="H78">
            <v>0.4</v>
          </cell>
          <cell r="I78" t="e">
            <v>#N/A</v>
          </cell>
          <cell r="J78">
            <v>707</v>
          </cell>
          <cell r="K78">
            <v>-83</v>
          </cell>
          <cell r="L78">
            <v>400</v>
          </cell>
          <cell r="M78">
            <v>280</v>
          </cell>
          <cell r="N78">
            <v>200</v>
          </cell>
          <cell r="W78">
            <v>124.8</v>
          </cell>
          <cell r="Y78">
            <v>7.4358974358974361</v>
          </cell>
          <cell r="Z78">
            <v>0.38461538461538464</v>
          </cell>
          <cell r="AD78">
            <v>0</v>
          </cell>
          <cell r="AE78">
            <v>121.4</v>
          </cell>
          <cell r="AF78">
            <v>121.2</v>
          </cell>
          <cell r="AG78">
            <v>114.6</v>
          </cell>
          <cell r="AH78">
            <v>144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16</v>
          </cell>
          <cell r="D79">
            <v>1679</v>
          </cell>
          <cell r="E79">
            <v>183</v>
          </cell>
          <cell r="F79">
            <v>-81</v>
          </cell>
          <cell r="G79">
            <v>0</v>
          </cell>
          <cell r="H79">
            <v>0.33</v>
          </cell>
          <cell r="I79">
            <v>60</v>
          </cell>
          <cell r="J79">
            <v>548</v>
          </cell>
          <cell r="K79">
            <v>-365</v>
          </cell>
          <cell r="L79">
            <v>250</v>
          </cell>
          <cell r="M79">
            <v>150</v>
          </cell>
          <cell r="N79">
            <v>120</v>
          </cell>
          <cell r="W79">
            <v>36.6</v>
          </cell>
          <cell r="X79">
            <v>100</v>
          </cell>
          <cell r="Y79">
            <v>14.726775956284152</v>
          </cell>
          <cell r="Z79">
            <v>-2.2131147540983607</v>
          </cell>
          <cell r="AD79">
            <v>0</v>
          </cell>
          <cell r="AE79">
            <v>142.4</v>
          </cell>
          <cell r="AF79">
            <v>96.4</v>
          </cell>
          <cell r="AG79">
            <v>30.4</v>
          </cell>
          <cell r="AH79">
            <v>126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408</v>
          </cell>
          <cell r="D80">
            <v>398</v>
          </cell>
          <cell r="E80">
            <v>461</v>
          </cell>
          <cell r="F80">
            <v>318</v>
          </cell>
          <cell r="G80">
            <v>0</v>
          </cell>
          <cell r="H80">
            <v>0.35</v>
          </cell>
          <cell r="I80" t="e">
            <v>#N/A</v>
          </cell>
          <cell r="J80">
            <v>500</v>
          </cell>
          <cell r="K80">
            <v>-39</v>
          </cell>
          <cell r="L80">
            <v>100</v>
          </cell>
          <cell r="M80">
            <v>100</v>
          </cell>
          <cell r="N80">
            <v>120</v>
          </cell>
          <cell r="W80">
            <v>92.2</v>
          </cell>
          <cell r="X80">
            <v>100</v>
          </cell>
          <cell r="Y80">
            <v>8.0043383947939262</v>
          </cell>
          <cell r="Z80">
            <v>3.4490238611713666</v>
          </cell>
          <cell r="AD80">
            <v>0</v>
          </cell>
          <cell r="AE80">
            <v>87</v>
          </cell>
          <cell r="AF80">
            <v>107.6</v>
          </cell>
          <cell r="AG80">
            <v>84.6</v>
          </cell>
          <cell r="AH80">
            <v>119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162</v>
          </cell>
          <cell r="D81">
            <v>267</v>
          </cell>
          <cell r="E81">
            <v>237</v>
          </cell>
          <cell r="F81">
            <v>189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269</v>
          </cell>
          <cell r="K81">
            <v>-32</v>
          </cell>
          <cell r="L81">
            <v>60</v>
          </cell>
          <cell r="M81">
            <v>80</v>
          </cell>
          <cell r="N81">
            <v>80</v>
          </cell>
          <cell r="W81">
            <v>47.4</v>
          </cell>
          <cell r="Y81">
            <v>8.6286919831223639</v>
          </cell>
          <cell r="Z81">
            <v>3.9873417721518987</v>
          </cell>
          <cell r="AD81">
            <v>0</v>
          </cell>
          <cell r="AE81">
            <v>46.4</v>
          </cell>
          <cell r="AF81">
            <v>42.6</v>
          </cell>
          <cell r="AG81">
            <v>41.6</v>
          </cell>
          <cell r="AH81">
            <v>11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1225</v>
          </cell>
          <cell r="D82">
            <v>6209</v>
          </cell>
          <cell r="E82">
            <v>4693</v>
          </cell>
          <cell r="F82">
            <v>2609</v>
          </cell>
          <cell r="G82">
            <v>0</v>
          </cell>
          <cell r="H82">
            <v>0.35</v>
          </cell>
          <cell r="I82">
            <v>40</v>
          </cell>
          <cell r="J82">
            <v>4818</v>
          </cell>
          <cell r="K82">
            <v>-125</v>
          </cell>
          <cell r="L82">
            <v>900</v>
          </cell>
          <cell r="M82">
            <v>1500</v>
          </cell>
          <cell r="N82">
            <v>1200</v>
          </cell>
          <cell r="W82">
            <v>785</v>
          </cell>
          <cell r="Y82">
            <v>7.9095541401273888</v>
          </cell>
          <cell r="Z82">
            <v>3.3235668789808916</v>
          </cell>
          <cell r="AD82">
            <v>768</v>
          </cell>
          <cell r="AE82">
            <v>569</v>
          </cell>
          <cell r="AF82">
            <v>677.6</v>
          </cell>
          <cell r="AG82">
            <v>714.6</v>
          </cell>
          <cell r="AH82">
            <v>548</v>
          </cell>
          <cell r="AI82" t="str">
            <v>ябфев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5457</v>
          </cell>
          <cell r="D83">
            <v>3015</v>
          </cell>
          <cell r="E83">
            <v>5025</v>
          </cell>
          <cell r="F83">
            <v>3257</v>
          </cell>
          <cell r="G83">
            <v>0</v>
          </cell>
          <cell r="H83">
            <v>0.35</v>
          </cell>
          <cell r="I83">
            <v>45</v>
          </cell>
          <cell r="J83">
            <v>5221</v>
          </cell>
          <cell r="K83">
            <v>-196</v>
          </cell>
          <cell r="L83">
            <v>1800</v>
          </cell>
          <cell r="M83">
            <v>1200</v>
          </cell>
          <cell r="N83">
            <v>1500</v>
          </cell>
          <cell r="W83">
            <v>1005</v>
          </cell>
          <cell r="X83">
            <v>350</v>
          </cell>
          <cell r="Y83">
            <v>8.0666666666666664</v>
          </cell>
          <cell r="Z83">
            <v>3.2407960199004977</v>
          </cell>
          <cell r="AD83">
            <v>0</v>
          </cell>
          <cell r="AE83">
            <v>1597.8</v>
          </cell>
          <cell r="AF83">
            <v>1189.2</v>
          </cell>
          <cell r="AG83">
            <v>988</v>
          </cell>
          <cell r="AH83">
            <v>1016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70</v>
          </cell>
          <cell r="D84">
            <v>5</v>
          </cell>
          <cell r="E84">
            <v>14</v>
          </cell>
          <cell r="F84">
            <v>59</v>
          </cell>
          <cell r="G84">
            <v>0</v>
          </cell>
          <cell r="H84">
            <v>0.11</v>
          </cell>
          <cell r="I84" t="e">
            <v>#N/A</v>
          </cell>
          <cell r="J84">
            <v>20</v>
          </cell>
          <cell r="K84">
            <v>-6</v>
          </cell>
          <cell r="L84">
            <v>0</v>
          </cell>
          <cell r="M84">
            <v>0</v>
          </cell>
          <cell r="N84">
            <v>0</v>
          </cell>
          <cell r="W84">
            <v>2.8</v>
          </cell>
          <cell r="Y84">
            <v>21.071428571428573</v>
          </cell>
          <cell r="Z84">
            <v>21.071428571428573</v>
          </cell>
          <cell r="AD84">
            <v>0</v>
          </cell>
          <cell r="AE84">
            <v>3</v>
          </cell>
          <cell r="AF84">
            <v>2.2000000000000002</v>
          </cell>
          <cell r="AG84">
            <v>1.4</v>
          </cell>
          <cell r="AH84">
            <v>5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378</v>
          </cell>
          <cell r="D85">
            <v>388</v>
          </cell>
          <cell r="E85">
            <v>456</v>
          </cell>
          <cell r="F85">
            <v>294</v>
          </cell>
          <cell r="G85">
            <v>0</v>
          </cell>
          <cell r="H85">
            <v>0.4</v>
          </cell>
          <cell r="I85" t="e">
            <v>#N/A</v>
          </cell>
          <cell r="J85">
            <v>470</v>
          </cell>
          <cell r="K85">
            <v>-14</v>
          </cell>
          <cell r="L85">
            <v>380</v>
          </cell>
          <cell r="M85">
            <v>100</v>
          </cell>
          <cell r="N85">
            <v>100</v>
          </cell>
          <cell r="W85">
            <v>91.2</v>
          </cell>
          <cell r="Y85">
            <v>9.5833333333333321</v>
          </cell>
          <cell r="Z85">
            <v>3.2236842105263155</v>
          </cell>
          <cell r="AD85">
            <v>0</v>
          </cell>
          <cell r="AE85">
            <v>92.6</v>
          </cell>
          <cell r="AF85">
            <v>109.8</v>
          </cell>
          <cell r="AG85">
            <v>107.8</v>
          </cell>
          <cell r="AH85">
            <v>72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142.714</v>
          </cell>
          <cell r="D86">
            <v>142.30099999999999</v>
          </cell>
          <cell r="E86">
            <v>101.5</v>
          </cell>
          <cell r="F86">
            <v>177.715</v>
          </cell>
          <cell r="G86" t="str">
            <v>н</v>
          </cell>
          <cell r="H86">
            <v>1</v>
          </cell>
          <cell r="I86" t="e">
            <v>#N/A</v>
          </cell>
          <cell r="J86">
            <v>101.502</v>
          </cell>
          <cell r="K86">
            <v>-1.9999999999953388E-3</v>
          </cell>
          <cell r="L86">
            <v>0</v>
          </cell>
          <cell r="M86">
            <v>0</v>
          </cell>
          <cell r="N86">
            <v>0</v>
          </cell>
          <cell r="W86">
            <v>20.3</v>
          </cell>
          <cell r="Y86">
            <v>8.7544334975369456</v>
          </cell>
          <cell r="Z86">
            <v>8.7544334975369456</v>
          </cell>
          <cell r="AD86">
            <v>0</v>
          </cell>
          <cell r="AE86">
            <v>26.072000000000003</v>
          </cell>
          <cell r="AF86">
            <v>37.452600000000004</v>
          </cell>
          <cell r="AG86">
            <v>24.368199999999998</v>
          </cell>
          <cell r="AH86">
            <v>29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17.25</v>
          </cell>
          <cell r="D87">
            <v>34.348999999999997</v>
          </cell>
          <cell r="E87">
            <v>17.399999999999999</v>
          </cell>
          <cell r="F87">
            <v>34.198999999999998</v>
          </cell>
          <cell r="G87">
            <v>0</v>
          </cell>
          <cell r="H87">
            <v>1</v>
          </cell>
          <cell r="I87" t="e">
            <v>#N/A</v>
          </cell>
          <cell r="J87">
            <v>18</v>
          </cell>
          <cell r="K87">
            <v>-0.60000000000000142</v>
          </cell>
          <cell r="L87">
            <v>0</v>
          </cell>
          <cell r="M87">
            <v>0</v>
          </cell>
          <cell r="N87">
            <v>0</v>
          </cell>
          <cell r="W87">
            <v>3.4799999999999995</v>
          </cell>
          <cell r="Y87">
            <v>9.8272988505747136</v>
          </cell>
          <cell r="Z87">
            <v>9.8272988505747136</v>
          </cell>
          <cell r="AD87">
            <v>0</v>
          </cell>
          <cell r="AE87">
            <v>2.0249999999999999</v>
          </cell>
          <cell r="AF87">
            <v>4.3584000000000005</v>
          </cell>
          <cell r="AG87">
            <v>2.3199999999999998</v>
          </cell>
          <cell r="AH87">
            <v>4.3499999999999996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391</v>
          </cell>
          <cell r="D88">
            <v>205</v>
          </cell>
          <cell r="E88">
            <v>334</v>
          </cell>
          <cell r="F88">
            <v>245</v>
          </cell>
          <cell r="G88">
            <v>0</v>
          </cell>
          <cell r="H88">
            <v>0.4</v>
          </cell>
          <cell r="I88" t="e">
            <v>#N/A</v>
          </cell>
          <cell r="J88">
            <v>353</v>
          </cell>
          <cell r="K88">
            <v>-19</v>
          </cell>
          <cell r="L88">
            <v>200</v>
          </cell>
          <cell r="M88">
            <v>0</v>
          </cell>
          <cell r="N88">
            <v>30</v>
          </cell>
          <cell r="W88">
            <v>66.8</v>
          </cell>
          <cell r="X88">
            <v>60</v>
          </cell>
          <cell r="Y88">
            <v>8.0089820359281436</v>
          </cell>
          <cell r="Z88">
            <v>3.6676646706586826</v>
          </cell>
          <cell r="AD88">
            <v>0</v>
          </cell>
          <cell r="AE88">
            <v>61.2</v>
          </cell>
          <cell r="AF88">
            <v>62.4</v>
          </cell>
          <cell r="AG88">
            <v>73</v>
          </cell>
          <cell r="AH88">
            <v>70</v>
          </cell>
          <cell r="AI88" t="str">
            <v>ябфев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87.185000000000002</v>
          </cell>
          <cell r="D89">
            <v>92.254000000000005</v>
          </cell>
          <cell r="E89">
            <v>95.747</v>
          </cell>
          <cell r="F89">
            <v>83.688000000000002</v>
          </cell>
          <cell r="G89">
            <v>0</v>
          </cell>
          <cell r="H89">
            <v>1</v>
          </cell>
          <cell r="I89" t="e">
            <v>#N/A</v>
          </cell>
          <cell r="J89">
            <v>98.251000000000005</v>
          </cell>
          <cell r="K89">
            <v>-2.5040000000000049</v>
          </cell>
          <cell r="L89">
            <v>20</v>
          </cell>
          <cell r="M89">
            <v>0</v>
          </cell>
          <cell r="N89">
            <v>10</v>
          </cell>
          <cell r="W89">
            <v>19.1494</v>
          </cell>
          <cell r="X89">
            <v>30</v>
          </cell>
          <cell r="Y89">
            <v>7.5035249146187342</v>
          </cell>
          <cell r="Z89">
            <v>4.3702674757433657</v>
          </cell>
          <cell r="AD89">
            <v>0</v>
          </cell>
          <cell r="AE89">
            <v>16.233799999999999</v>
          </cell>
          <cell r="AF89">
            <v>22.3142</v>
          </cell>
          <cell r="AG89">
            <v>18.2836</v>
          </cell>
          <cell r="AH89">
            <v>26.093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21</v>
          </cell>
          <cell r="D90">
            <v>78</v>
          </cell>
          <cell r="E90">
            <v>30</v>
          </cell>
          <cell r="F90">
            <v>66</v>
          </cell>
          <cell r="G90">
            <v>0</v>
          </cell>
          <cell r="H90">
            <v>0.2</v>
          </cell>
          <cell r="I90" t="e">
            <v>#N/A</v>
          </cell>
          <cell r="J90">
            <v>60</v>
          </cell>
          <cell r="K90">
            <v>-30</v>
          </cell>
          <cell r="L90">
            <v>0</v>
          </cell>
          <cell r="M90">
            <v>0</v>
          </cell>
          <cell r="N90">
            <v>0</v>
          </cell>
          <cell r="W90">
            <v>6</v>
          </cell>
          <cell r="Y90">
            <v>11</v>
          </cell>
          <cell r="Z90">
            <v>11</v>
          </cell>
          <cell r="AD90">
            <v>0</v>
          </cell>
          <cell r="AE90">
            <v>10.6</v>
          </cell>
          <cell r="AF90">
            <v>8</v>
          </cell>
          <cell r="AG90">
            <v>8</v>
          </cell>
          <cell r="AH90">
            <v>4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56</v>
          </cell>
          <cell r="D91">
            <v>25</v>
          </cell>
          <cell r="E91">
            <v>19</v>
          </cell>
          <cell r="F91">
            <v>62</v>
          </cell>
          <cell r="G91">
            <v>0</v>
          </cell>
          <cell r="H91">
            <v>0.2</v>
          </cell>
          <cell r="I91" t="e">
            <v>#N/A</v>
          </cell>
          <cell r="J91">
            <v>62</v>
          </cell>
          <cell r="K91">
            <v>-43</v>
          </cell>
          <cell r="L91">
            <v>0</v>
          </cell>
          <cell r="M91">
            <v>0</v>
          </cell>
          <cell r="N91">
            <v>0</v>
          </cell>
          <cell r="W91">
            <v>3.8</v>
          </cell>
          <cell r="Y91">
            <v>16.315789473684212</v>
          </cell>
          <cell r="Z91">
            <v>16.315789473684212</v>
          </cell>
          <cell r="AD91">
            <v>0</v>
          </cell>
          <cell r="AE91">
            <v>10.6</v>
          </cell>
          <cell r="AF91">
            <v>6.4</v>
          </cell>
          <cell r="AG91">
            <v>5.2</v>
          </cell>
          <cell r="AH91">
            <v>14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86</v>
          </cell>
          <cell r="D92">
            <v>119</v>
          </cell>
          <cell r="E92">
            <v>119</v>
          </cell>
          <cell r="F92">
            <v>83</v>
          </cell>
          <cell r="G92">
            <v>0</v>
          </cell>
          <cell r="H92">
            <v>0.2</v>
          </cell>
          <cell r="I92" t="e">
            <v>#N/A</v>
          </cell>
          <cell r="J92">
            <v>202</v>
          </cell>
          <cell r="K92">
            <v>-83</v>
          </cell>
          <cell r="L92">
            <v>0</v>
          </cell>
          <cell r="M92">
            <v>80</v>
          </cell>
          <cell r="N92">
            <v>50</v>
          </cell>
          <cell r="W92">
            <v>23.8</v>
          </cell>
          <cell r="Y92">
            <v>8.9495798319327733</v>
          </cell>
          <cell r="Z92">
            <v>3.4873949579831933</v>
          </cell>
          <cell r="AD92">
            <v>0</v>
          </cell>
          <cell r="AE92">
            <v>19.8</v>
          </cell>
          <cell r="AF92">
            <v>24.2</v>
          </cell>
          <cell r="AG92">
            <v>15.8</v>
          </cell>
          <cell r="AH92">
            <v>20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157</v>
          </cell>
          <cell r="D93">
            <v>1368</v>
          </cell>
          <cell r="E93">
            <v>1075</v>
          </cell>
          <cell r="F93">
            <v>409</v>
          </cell>
          <cell r="G93">
            <v>0</v>
          </cell>
          <cell r="H93">
            <v>0.3</v>
          </cell>
          <cell r="I93" t="e">
            <v>#N/A</v>
          </cell>
          <cell r="J93">
            <v>1200</v>
          </cell>
          <cell r="K93">
            <v>-125</v>
          </cell>
          <cell r="L93">
            <v>550</v>
          </cell>
          <cell r="M93">
            <v>400</v>
          </cell>
          <cell r="N93">
            <v>350</v>
          </cell>
          <cell r="W93">
            <v>215</v>
          </cell>
          <cell r="Y93">
            <v>7.9488372093023258</v>
          </cell>
          <cell r="Z93">
            <v>1.9023255813953488</v>
          </cell>
          <cell r="AD93">
            <v>0</v>
          </cell>
          <cell r="AE93">
            <v>102</v>
          </cell>
          <cell r="AF93">
            <v>151.19999999999999</v>
          </cell>
          <cell r="AG93">
            <v>186.6</v>
          </cell>
          <cell r="AH93">
            <v>154</v>
          </cell>
          <cell r="AI93" t="str">
            <v>продфев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214.23500000000001</v>
          </cell>
          <cell r="D94">
            <v>305.041</v>
          </cell>
          <cell r="E94">
            <v>286.05900000000003</v>
          </cell>
          <cell r="F94">
            <v>226.435</v>
          </cell>
          <cell r="G94" t="str">
            <v>рот</v>
          </cell>
          <cell r="H94">
            <v>1</v>
          </cell>
          <cell r="I94" t="e">
            <v>#N/A</v>
          </cell>
          <cell r="J94">
            <v>294.322</v>
          </cell>
          <cell r="K94">
            <v>-8.2629999999999768</v>
          </cell>
          <cell r="L94">
            <v>100</v>
          </cell>
          <cell r="M94">
            <v>50</v>
          </cell>
          <cell r="N94">
            <v>60</v>
          </cell>
          <cell r="W94">
            <v>57.211800000000004</v>
          </cell>
          <cell r="X94">
            <v>50</v>
          </cell>
          <cell r="Y94">
            <v>8.5023544094050525</v>
          </cell>
          <cell r="Z94">
            <v>3.9578373692140429</v>
          </cell>
          <cell r="AD94">
            <v>0</v>
          </cell>
          <cell r="AE94">
            <v>62.041200000000003</v>
          </cell>
          <cell r="AF94">
            <v>64.945000000000007</v>
          </cell>
          <cell r="AG94">
            <v>55.916600000000003</v>
          </cell>
          <cell r="AH94">
            <v>53.423999999999999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2145.8879999999999</v>
          </cell>
          <cell r="D95">
            <v>4188.8649999999998</v>
          </cell>
          <cell r="E95">
            <v>3395.7089999999998</v>
          </cell>
          <cell r="F95">
            <v>2874.7449999999999</v>
          </cell>
          <cell r="G95">
            <v>0</v>
          </cell>
          <cell r="H95">
            <v>1</v>
          </cell>
          <cell r="I95" t="e">
            <v>#N/A</v>
          </cell>
          <cell r="J95">
            <v>3529.17</v>
          </cell>
          <cell r="K95">
            <v>-133.46100000000024</v>
          </cell>
          <cell r="L95">
            <v>700</v>
          </cell>
          <cell r="M95">
            <v>1000</v>
          </cell>
          <cell r="N95">
            <v>1300</v>
          </cell>
          <cell r="W95">
            <v>679.14179999999999</v>
          </cell>
          <cell r="X95">
            <v>500</v>
          </cell>
          <cell r="Y95">
            <v>9.3864712788993412</v>
          </cell>
          <cell r="Z95">
            <v>4.2329083558102294</v>
          </cell>
          <cell r="AD95">
            <v>0</v>
          </cell>
          <cell r="AE95">
            <v>599.56819999999993</v>
          </cell>
          <cell r="AF95">
            <v>667.53639999999996</v>
          </cell>
          <cell r="AG95">
            <v>664.91639999999995</v>
          </cell>
          <cell r="AH95">
            <v>514.78599999999994</v>
          </cell>
          <cell r="AI95" t="str">
            <v>ябфев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3383.5770000000002</v>
          </cell>
          <cell r="D96">
            <v>6319</v>
          </cell>
          <cell r="E96">
            <v>4782.9930000000004</v>
          </cell>
          <cell r="F96">
            <v>4767.7849999999999</v>
          </cell>
          <cell r="G96">
            <v>0</v>
          </cell>
          <cell r="H96">
            <v>1</v>
          </cell>
          <cell r="I96" t="e">
            <v>#N/A</v>
          </cell>
          <cell r="J96">
            <v>5042.6689999999999</v>
          </cell>
          <cell r="K96">
            <v>-259.67599999999948</v>
          </cell>
          <cell r="L96">
            <v>800</v>
          </cell>
          <cell r="M96">
            <v>1000</v>
          </cell>
          <cell r="N96">
            <v>1900</v>
          </cell>
          <cell r="W96">
            <v>956.59860000000003</v>
          </cell>
          <cell r="X96">
            <v>500</v>
          </cell>
          <cell r="Y96">
            <v>9.3746582945030443</v>
          </cell>
          <cell r="Z96">
            <v>4.9841020047489089</v>
          </cell>
          <cell r="AD96">
            <v>0</v>
          </cell>
          <cell r="AE96">
            <v>1139.6928</v>
          </cell>
          <cell r="AF96">
            <v>1035.4072000000001</v>
          </cell>
          <cell r="AG96">
            <v>989.18999999999994</v>
          </cell>
          <cell r="AH96">
            <v>950.86</v>
          </cell>
          <cell r="AI96" t="str">
            <v>оконч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966.529</v>
          </cell>
          <cell r="D97">
            <v>8258.6540000000005</v>
          </cell>
          <cell r="E97">
            <v>4598</v>
          </cell>
          <cell r="F97">
            <v>4703</v>
          </cell>
          <cell r="G97" t="str">
            <v>акк</v>
          </cell>
          <cell r="H97">
            <v>1</v>
          </cell>
          <cell r="I97" t="e">
            <v>#N/A</v>
          </cell>
          <cell r="J97">
            <v>3849.26</v>
          </cell>
          <cell r="K97">
            <v>748.73999999999978</v>
          </cell>
          <cell r="L97">
            <v>600</v>
          </cell>
          <cell r="M97">
            <v>1100</v>
          </cell>
          <cell r="N97">
            <v>1900</v>
          </cell>
          <cell r="W97">
            <v>919.6</v>
          </cell>
          <cell r="X97">
            <v>400</v>
          </cell>
          <cell r="Y97">
            <v>9.4638973466724661</v>
          </cell>
          <cell r="Z97">
            <v>5.1141800782949103</v>
          </cell>
          <cell r="AD97">
            <v>0</v>
          </cell>
          <cell r="AE97">
            <v>659.4</v>
          </cell>
          <cell r="AF97">
            <v>919.8</v>
          </cell>
          <cell r="AG97">
            <v>948.4</v>
          </cell>
          <cell r="AH97">
            <v>412.19900000000001</v>
          </cell>
          <cell r="AI97" t="str">
            <v>продфев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17.599</v>
          </cell>
          <cell r="E98">
            <v>10.736000000000001</v>
          </cell>
          <cell r="F98">
            <v>6.8630000000000004</v>
          </cell>
          <cell r="G98">
            <v>0</v>
          </cell>
          <cell r="H98">
            <v>1</v>
          </cell>
          <cell r="I98" t="e">
            <v>#N/A</v>
          </cell>
          <cell r="J98">
            <v>11.95</v>
          </cell>
          <cell r="K98">
            <v>-1.2139999999999986</v>
          </cell>
          <cell r="L98">
            <v>0</v>
          </cell>
          <cell r="M98">
            <v>0</v>
          </cell>
          <cell r="N98">
            <v>10</v>
          </cell>
          <cell r="W98">
            <v>2.1472000000000002</v>
          </cell>
          <cell r="Y98">
            <v>7.8534836065573757</v>
          </cell>
          <cell r="Z98">
            <v>3.1962555886736213</v>
          </cell>
          <cell r="AD98">
            <v>0</v>
          </cell>
          <cell r="AE98">
            <v>1.0736000000000001</v>
          </cell>
          <cell r="AF98">
            <v>2.4178000000000002</v>
          </cell>
          <cell r="AG98">
            <v>0.53680000000000005</v>
          </cell>
          <cell r="AH98">
            <v>1.3420000000000001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119.721</v>
          </cell>
          <cell r="D99">
            <v>243.2</v>
          </cell>
          <cell r="E99">
            <v>188.715</v>
          </cell>
          <cell r="F99">
            <v>170.93799999999999</v>
          </cell>
          <cell r="G99" t="str">
            <v>г</v>
          </cell>
          <cell r="H99">
            <v>1</v>
          </cell>
          <cell r="I99" t="e">
            <v>#N/A</v>
          </cell>
          <cell r="J99">
            <v>189.45</v>
          </cell>
          <cell r="K99">
            <v>-0.73499999999998522</v>
          </cell>
          <cell r="L99">
            <v>60</v>
          </cell>
          <cell r="M99">
            <v>0</v>
          </cell>
          <cell r="N99">
            <v>0</v>
          </cell>
          <cell r="W99">
            <v>37.743000000000002</v>
          </cell>
          <cell r="X99">
            <v>80</v>
          </cell>
          <cell r="Y99">
            <v>8.2382958429377631</v>
          </cell>
          <cell r="Z99">
            <v>4.5289987547359774</v>
          </cell>
          <cell r="AD99">
            <v>0</v>
          </cell>
          <cell r="AE99">
            <v>28.754399999999997</v>
          </cell>
          <cell r="AF99">
            <v>44.070599999999999</v>
          </cell>
          <cell r="AG99">
            <v>38.702999999999996</v>
          </cell>
          <cell r="AH99">
            <v>54.738999999999997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91</v>
          </cell>
          <cell r="D100">
            <v>121</v>
          </cell>
          <cell r="E100">
            <v>128</v>
          </cell>
          <cell r="F100">
            <v>74</v>
          </cell>
          <cell r="G100">
            <v>0</v>
          </cell>
          <cell r="H100">
            <v>0.5</v>
          </cell>
          <cell r="I100" t="e">
            <v>#N/A</v>
          </cell>
          <cell r="J100">
            <v>190</v>
          </cell>
          <cell r="K100">
            <v>-62</v>
          </cell>
          <cell r="L100">
            <v>0</v>
          </cell>
          <cell r="M100">
            <v>50</v>
          </cell>
          <cell r="N100">
            <v>30</v>
          </cell>
          <cell r="W100">
            <v>25.6</v>
          </cell>
          <cell r="X100">
            <v>50</v>
          </cell>
          <cell r="Y100">
            <v>7.96875</v>
          </cell>
          <cell r="Z100">
            <v>2.890625</v>
          </cell>
          <cell r="AD100">
            <v>0</v>
          </cell>
          <cell r="AE100">
            <v>19.8</v>
          </cell>
          <cell r="AF100">
            <v>22.6</v>
          </cell>
          <cell r="AG100">
            <v>18.399999999999999</v>
          </cell>
          <cell r="AH100">
            <v>45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7</v>
          </cell>
          <cell r="D101">
            <v>7</v>
          </cell>
          <cell r="E101">
            <v>3</v>
          </cell>
          <cell r="G101">
            <v>0</v>
          </cell>
          <cell r="H101">
            <v>0.4</v>
          </cell>
          <cell r="I101" t="e">
            <v>#N/A</v>
          </cell>
          <cell r="J101">
            <v>4</v>
          </cell>
          <cell r="K101">
            <v>-1</v>
          </cell>
          <cell r="L101">
            <v>0</v>
          </cell>
          <cell r="M101">
            <v>10</v>
          </cell>
          <cell r="N101">
            <v>0</v>
          </cell>
          <cell r="W101">
            <v>0.6</v>
          </cell>
          <cell r="Y101">
            <v>16.666666666666668</v>
          </cell>
          <cell r="Z101">
            <v>0</v>
          </cell>
          <cell r="AD101">
            <v>0</v>
          </cell>
          <cell r="AE101">
            <v>1.8</v>
          </cell>
          <cell r="AF101">
            <v>0.8</v>
          </cell>
          <cell r="AG101">
            <v>0.8</v>
          </cell>
          <cell r="AH101">
            <v>0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163.94900000000001</v>
          </cell>
          <cell r="D102">
            <v>3.9990000000000001</v>
          </cell>
          <cell r="E102">
            <v>126.727</v>
          </cell>
          <cell r="F102">
            <v>38.555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154.358</v>
          </cell>
          <cell r="K102">
            <v>-27.631</v>
          </cell>
          <cell r="L102">
            <v>0</v>
          </cell>
          <cell r="M102">
            <v>60</v>
          </cell>
          <cell r="N102">
            <v>40</v>
          </cell>
          <cell r="W102">
            <v>25.345400000000001</v>
          </cell>
          <cell r="X102">
            <v>30</v>
          </cell>
          <cell r="Y102">
            <v>6.6503191900699932</v>
          </cell>
          <cell r="Z102">
            <v>1.521183331097556</v>
          </cell>
          <cell r="AD102">
            <v>0</v>
          </cell>
          <cell r="AE102">
            <v>0</v>
          </cell>
          <cell r="AF102">
            <v>0</v>
          </cell>
          <cell r="AG102">
            <v>11.463800000000001</v>
          </cell>
          <cell r="AH102">
            <v>22.661000000000001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71</v>
          </cell>
          <cell r="D103">
            <v>4</v>
          </cell>
          <cell r="E103">
            <v>23</v>
          </cell>
          <cell r="F103">
            <v>49</v>
          </cell>
          <cell r="G103" t="str">
            <v>н</v>
          </cell>
          <cell r="H103">
            <v>0.3</v>
          </cell>
          <cell r="I103" t="e">
            <v>#N/A</v>
          </cell>
          <cell r="J103">
            <v>41</v>
          </cell>
          <cell r="K103">
            <v>-18</v>
          </cell>
          <cell r="L103">
            <v>0</v>
          </cell>
          <cell r="M103">
            <v>0</v>
          </cell>
          <cell r="N103">
            <v>0</v>
          </cell>
          <cell r="W103">
            <v>4.5999999999999996</v>
          </cell>
          <cell r="Y103">
            <v>10.652173913043478</v>
          </cell>
          <cell r="Z103">
            <v>10.652173913043478</v>
          </cell>
          <cell r="AD103">
            <v>0</v>
          </cell>
          <cell r="AE103">
            <v>13.2</v>
          </cell>
          <cell r="AF103">
            <v>8.8000000000000007</v>
          </cell>
          <cell r="AG103">
            <v>5.8</v>
          </cell>
          <cell r="AH103">
            <v>11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147</v>
          </cell>
          <cell r="D104">
            <v>1</v>
          </cell>
          <cell r="E104">
            <v>44</v>
          </cell>
          <cell r="F104">
            <v>104</v>
          </cell>
          <cell r="G104" t="str">
            <v>н</v>
          </cell>
          <cell r="H104">
            <v>0.3</v>
          </cell>
          <cell r="I104" t="e">
            <v>#N/A</v>
          </cell>
          <cell r="J104">
            <v>77</v>
          </cell>
          <cell r="K104">
            <v>-33</v>
          </cell>
          <cell r="L104">
            <v>0</v>
          </cell>
          <cell r="M104">
            <v>0</v>
          </cell>
          <cell r="N104">
            <v>0</v>
          </cell>
          <cell r="W104">
            <v>8.8000000000000007</v>
          </cell>
          <cell r="Y104">
            <v>11.818181818181817</v>
          </cell>
          <cell r="Z104">
            <v>11.818181818181817</v>
          </cell>
          <cell r="AD104">
            <v>0</v>
          </cell>
          <cell r="AE104">
            <v>28</v>
          </cell>
          <cell r="AF104">
            <v>15</v>
          </cell>
          <cell r="AG104">
            <v>7.8</v>
          </cell>
          <cell r="AH104">
            <v>18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115</v>
          </cell>
          <cell r="D105">
            <v>2</v>
          </cell>
          <cell r="E105">
            <v>26</v>
          </cell>
          <cell r="F105">
            <v>90</v>
          </cell>
          <cell r="G105" t="str">
            <v>н</v>
          </cell>
          <cell r="H105">
            <v>0.3</v>
          </cell>
          <cell r="I105" t="e">
            <v>#N/A</v>
          </cell>
          <cell r="J105">
            <v>56</v>
          </cell>
          <cell r="K105">
            <v>-30</v>
          </cell>
          <cell r="L105">
            <v>0</v>
          </cell>
          <cell r="M105">
            <v>0</v>
          </cell>
          <cell r="N105">
            <v>0</v>
          </cell>
          <cell r="W105">
            <v>5.2</v>
          </cell>
          <cell r="Y105">
            <v>17.307692307692307</v>
          </cell>
          <cell r="Z105">
            <v>17.307692307692307</v>
          </cell>
          <cell r="AD105">
            <v>0</v>
          </cell>
          <cell r="AE105">
            <v>24.8</v>
          </cell>
          <cell r="AF105">
            <v>15.6</v>
          </cell>
          <cell r="AG105">
            <v>8.8000000000000007</v>
          </cell>
          <cell r="AH105">
            <v>11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283</v>
          </cell>
          <cell r="D106">
            <v>1060</v>
          </cell>
          <cell r="E106">
            <v>813</v>
          </cell>
          <cell r="F106">
            <v>494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1033</v>
          </cell>
          <cell r="K106">
            <v>-220</v>
          </cell>
          <cell r="L106">
            <v>550</v>
          </cell>
          <cell r="M106">
            <v>200</v>
          </cell>
          <cell r="N106">
            <v>200</v>
          </cell>
          <cell r="W106">
            <v>162.6</v>
          </cell>
          <cell r="X106">
            <v>150</v>
          </cell>
          <cell r="Y106">
            <v>9.8031980319803207</v>
          </cell>
          <cell r="Z106">
            <v>3.0381303813038132</v>
          </cell>
          <cell r="AD106">
            <v>0</v>
          </cell>
          <cell r="AE106">
            <v>135.4</v>
          </cell>
          <cell r="AF106">
            <v>113.4</v>
          </cell>
          <cell r="AG106">
            <v>177.6</v>
          </cell>
          <cell r="AH106">
            <v>207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204</v>
          </cell>
          <cell r="D107">
            <v>769</v>
          </cell>
          <cell r="E107">
            <v>538</v>
          </cell>
          <cell r="F107">
            <v>399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586</v>
          </cell>
          <cell r="K107">
            <v>-48</v>
          </cell>
          <cell r="L107">
            <v>250</v>
          </cell>
          <cell r="M107">
            <v>0</v>
          </cell>
          <cell r="N107">
            <v>200</v>
          </cell>
          <cell r="W107">
            <v>107.6</v>
          </cell>
          <cell r="X107">
            <v>100</v>
          </cell>
          <cell r="Y107">
            <v>8.8197026022304836</v>
          </cell>
          <cell r="Z107">
            <v>3.7081784386617103</v>
          </cell>
          <cell r="AD107">
            <v>0</v>
          </cell>
          <cell r="AE107">
            <v>82</v>
          </cell>
          <cell r="AF107">
            <v>100.6</v>
          </cell>
          <cell r="AG107">
            <v>114.8</v>
          </cell>
          <cell r="AH107">
            <v>150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194</v>
          </cell>
          <cell r="D108">
            <v>834</v>
          </cell>
          <cell r="E108">
            <v>584</v>
          </cell>
          <cell r="F108">
            <v>417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630</v>
          </cell>
          <cell r="K108">
            <v>-46</v>
          </cell>
          <cell r="L108">
            <v>100</v>
          </cell>
          <cell r="M108">
            <v>100</v>
          </cell>
          <cell r="N108">
            <v>150</v>
          </cell>
          <cell r="W108">
            <v>116.8</v>
          </cell>
          <cell r="X108">
            <v>200</v>
          </cell>
          <cell r="Y108">
            <v>8.2791095890410968</v>
          </cell>
          <cell r="Z108">
            <v>3.570205479452055</v>
          </cell>
          <cell r="AD108">
            <v>0</v>
          </cell>
          <cell r="AE108">
            <v>92</v>
          </cell>
          <cell r="AF108">
            <v>104.2</v>
          </cell>
          <cell r="AG108">
            <v>107</v>
          </cell>
          <cell r="AH108">
            <v>161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221</v>
          </cell>
          <cell r="D109">
            <v>515</v>
          </cell>
          <cell r="E109">
            <v>432</v>
          </cell>
          <cell r="F109">
            <v>288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464</v>
          </cell>
          <cell r="K109">
            <v>-32</v>
          </cell>
          <cell r="L109">
            <v>150</v>
          </cell>
          <cell r="M109">
            <v>100</v>
          </cell>
          <cell r="N109">
            <v>150</v>
          </cell>
          <cell r="W109">
            <v>86.4</v>
          </cell>
          <cell r="X109">
            <v>50</v>
          </cell>
          <cell r="Y109">
            <v>8.5416666666666661</v>
          </cell>
          <cell r="Z109">
            <v>3.333333333333333</v>
          </cell>
          <cell r="AD109">
            <v>0</v>
          </cell>
          <cell r="AE109">
            <v>63.4</v>
          </cell>
          <cell r="AF109">
            <v>78.599999999999994</v>
          </cell>
          <cell r="AG109">
            <v>84.6</v>
          </cell>
          <cell r="AH109">
            <v>122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30.459</v>
          </cell>
          <cell r="D110">
            <v>15.959</v>
          </cell>
          <cell r="E110">
            <v>23.391999999999999</v>
          </cell>
          <cell r="F110">
            <v>23.026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30.952000000000002</v>
          </cell>
          <cell r="K110">
            <v>-7.5600000000000023</v>
          </cell>
          <cell r="L110">
            <v>0</v>
          </cell>
          <cell r="M110">
            <v>0</v>
          </cell>
          <cell r="N110">
            <v>0</v>
          </cell>
          <cell r="W110">
            <v>4.6783999999999999</v>
          </cell>
          <cell r="Y110">
            <v>4.9217681258549932</v>
          </cell>
          <cell r="Z110">
            <v>4.9217681258549932</v>
          </cell>
          <cell r="AD110">
            <v>0</v>
          </cell>
          <cell r="AE110">
            <v>9.5169999999999995</v>
          </cell>
          <cell r="AF110">
            <v>4.1196000000000002</v>
          </cell>
          <cell r="AG110">
            <v>0.82799999999999996</v>
          </cell>
          <cell r="AH110">
            <v>13.8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452</v>
          </cell>
          <cell r="D111">
            <v>456</v>
          </cell>
          <cell r="E111">
            <v>526</v>
          </cell>
          <cell r="F111">
            <v>344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652</v>
          </cell>
          <cell r="K111">
            <v>-126</v>
          </cell>
          <cell r="L111">
            <v>200</v>
          </cell>
          <cell r="M111">
            <v>150</v>
          </cell>
          <cell r="N111">
            <v>150</v>
          </cell>
          <cell r="W111">
            <v>105.2</v>
          </cell>
          <cell r="Y111">
            <v>8.0228136882129277</v>
          </cell>
          <cell r="Z111">
            <v>3.2699619771863118</v>
          </cell>
          <cell r="AD111">
            <v>0</v>
          </cell>
          <cell r="AE111">
            <v>111.8</v>
          </cell>
          <cell r="AF111">
            <v>123.6</v>
          </cell>
          <cell r="AG111">
            <v>104</v>
          </cell>
          <cell r="AH111">
            <v>131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11</v>
          </cell>
          <cell r="D112">
            <v>6</v>
          </cell>
          <cell r="E112">
            <v>2</v>
          </cell>
          <cell r="F112">
            <v>10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25</v>
          </cell>
          <cell r="K112">
            <v>-23</v>
          </cell>
          <cell r="L112">
            <v>0</v>
          </cell>
          <cell r="M112">
            <v>0</v>
          </cell>
          <cell r="N112">
            <v>0</v>
          </cell>
          <cell r="W112">
            <v>0.4</v>
          </cell>
          <cell r="Y112">
            <v>25</v>
          </cell>
          <cell r="Z112">
            <v>25</v>
          </cell>
          <cell r="AD112">
            <v>0</v>
          </cell>
          <cell r="AE112">
            <v>2.6</v>
          </cell>
          <cell r="AF112">
            <v>0.8</v>
          </cell>
          <cell r="AG112">
            <v>1.2</v>
          </cell>
          <cell r="AH112">
            <v>1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5.8840000000000003</v>
          </cell>
          <cell r="D113">
            <v>64.524000000000001</v>
          </cell>
          <cell r="E113">
            <v>33.991999999999997</v>
          </cell>
          <cell r="F113">
            <v>15.891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40.002000000000002</v>
          </cell>
          <cell r="K113">
            <v>-6.0100000000000051</v>
          </cell>
          <cell r="L113">
            <v>0</v>
          </cell>
          <cell r="M113">
            <v>0</v>
          </cell>
          <cell r="N113">
            <v>0</v>
          </cell>
          <cell r="W113">
            <v>6.7983999999999991</v>
          </cell>
          <cell r="X113">
            <v>10</v>
          </cell>
          <cell r="Y113">
            <v>3.8083960931983998</v>
          </cell>
          <cell r="Z113">
            <v>2.3374617557072255</v>
          </cell>
          <cell r="AD113">
            <v>0</v>
          </cell>
          <cell r="AE113">
            <v>8.9385999999999992</v>
          </cell>
          <cell r="AF113">
            <v>4.9636000000000005</v>
          </cell>
          <cell r="AG113">
            <v>0.81600000000000006</v>
          </cell>
          <cell r="AH113">
            <v>20.391999999999999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21.344999999999999</v>
          </cell>
          <cell r="D114">
            <v>14.853</v>
          </cell>
          <cell r="E114">
            <v>14.869</v>
          </cell>
          <cell r="F114">
            <v>10.727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61.097999999999999</v>
          </cell>
          <cell r="K114">
            <v>-46.228999999999999</v>
          </cell>
          <cell r="L114">
            <v>0</v>
          </cell>
          <cell r="M114">
            <v>0</v>
          </cell>
          <cell r="N114">
            <v>0</v>
          </cell>
          <cell r="W114">
            <v>2.9737999999999998</v>
          </cell>
          <cell r="X114">
            <v>10</v>
          </cell>
          <cell r="Y114">
            <v>6.9698701997444354</v>
          </cell>
          <cell r="Z114">
            <v>3.6071692783643825</v>
          </cell>
          <cell r="AD114">
            <v>0</v>
          </cell>
          <cell r="AE114">
            <v>10.9778</v>
          </cell>
          <cell r="AF114">
            <v>9.8691999999999993</v>
          </cell>
          <cell r="AG114">
            <v>6.5011999999999999</v>
          </cell>
          <cell r="AH114">
            <v>5.633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59.493000000000002</v>
          </cell>
          <cell r="E115">
            <v>52.353000000000002</v>
          </cell>
          <cell r="F115">
            <v>7.14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73.563000000000002</v>
          </cell>
          <cell r="K115">
            <v>-21.21</v>
          </cell>
          <cell r="L115">
            <v>20</v>
          </cell>
          <cell r="M115">
            <v>30</v>
          </cell>
          <cell r="N115">
            <v>20</v>
          </cell>
          <cell r="W115">
            <v>10.470600000000001</v>
          </cell>
          <cell r="X115">
            <v>10</v>
          </cell>
          <cell r="Y115">
            <v>8.3223501996065163</v>
          </cell>
          <cell r="Z115">
            <v>0.6819093461692739</v>
          </cell>
          <cell r="AD115">
            <v>0</v>
          </cell>
          <cell r="AE115">
            <v>14.806000000000001</v>
          </cell>
          <cell r="AF115">
            <v>11.4764</v>
          </cell>
          <cell r="AG115">
            <v>9.0376000000000012</v>
          </cell>
          <cell r="AH115">
            <v>2.0539999999999998</v>
          </cell>
          <cell r="AI115">
            <v>0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24.465</v>
          </cell>
          <cell r="D116">
            <v>6.6079999999999997</v>
          </cell>
          <cell r="E116">
            <v>26.867999999999999</v>
          </cell>
          <cell r="F116">
            <v>-5.3150000000000004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74.483999999999995</v>
          </cell>
          <cell r="K116">
            <v>-47.616</v>
          </cell>
          <cell r="L116">
            <v>10</v>
          </cell>
          <cell r="M116">
            <v>30</v>
          </cell>
          <cell r="N116">
            <v>0</v>
          </cell>
          <cell r="W116">
            <v>5.3735999999999997</v>
          </cell>
          <cell r="X116">
            <v>10</v>
          </cell>
          <cell r="Y116">
            <v>8.3156543099598039</v>
          </cell>
          <cell r="Z116">
            <v>-0.98909483400327536</v>
          </cell>
          <cell r="AD116">
            <v>0</v>
          </cell>
          <cell r="AE116">
            <v>9.5427999999999997</v>
          </cell>
          <cell r="AF116">
            <v>12.968399999999999</v>
          </cell>
          <cell r="AG116">
            <v>5.67</v>
          </cell>
          <cell r="AH116">
            <v>9.452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783</v>
          </cell>
          <cell r="D117">
            <v>10</v>
          </cell>
          <cell r="E117">
            <v>227</v>
          </cell>
          <cell r="F117">
            <v>557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262</v>
          </cell>
          <cell r="K117">
            <v>-35</v>
          </cell>
          <cell r="L117">
            <v>0</v>
          </cell>
          <cell r="M117">
            <v>0</v>
          </cell>
          <cell r="N117">
            <v>0</v>
          </cell>
          <cell r="W117">
            <v>45.4</v>
          </cell>
          <cell r="Y117">
            <v>12.268722466960353</v>
          </cell>
          <cell r="Z117">
            <v>12.268722466960353</v>
          </cell>
          <cell r="AD117">
            <v>0</v>
          </cell>
          <cell r="AE117">
            <v>0</v>
          </cell>
          <cell r="AF117">
            <v>8.1999999999999993</v>
          </cell>
          <cell r="AG117">
            <v>45.4</v>
          </cell>
          <cell r="AH117">
            <v>71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985.21199999999999</v>
          </cell>
          <cell r="D118">
            <v>1035</v>
          </cell>
          <cell r="E118">
            <v>897.54300000000001</v>
          </cell>
          <cell r="F118">
            <v>1095.1690000000001</v>
          </cell>
          <cell r="G118" t="str">
            <v>ак</v>
          </cell>
          <cell r="H118">
            <v>0</v>
          </cell>
          <cell r="I118" t="e">
            <v>#N/A</v>
          </cell>
          <cell r="J118">
            <v>932.97500000000002</v>
          </cell>
          <cell r="K118">
            <v>-35.432000000000016</v>
          </cell>
          <cell r="L118">
            <v>0</v>
          </cell>
          <cell r="M118">
            <v>0</v>
          </cell>
          <cell r="N118">
            <v>0</v>
          </cell>
          <cell r="W118">
            <v>179.5086</v>
          </cell>
          <cell r="Y118">
            <v>6.1009277549933545</v>
          </cell>
          <cell r="Z118">
            <v>6.1009277549933545</v>
          </cell>
          <cell r="AD118">
            <v>0</v>
          </cell>
          <cell r="AE118">
            <v>150.72539999999998</v>
          </cell>
          <cell r="AF118">
            <v>161.93620000000001</v>
          </cell>
          <cell r="AG118">
            <v>173.49439999999998</v>
          </cell>
          <cell r="AH118">
            <v>162.511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-102</v>
          </cell>
          <cell r="D119">
            <v>1200</v>
          </cell>
          <cell r="E119">
            <v>1153</v>
          </cell>
          <cell r="F119">
            <v>-94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1420</v>
          </cell>
          <cell r="K119">
            <v>-267</v>
          </cell>
          <cell r="L119">
            <v>0</v>
          </cell>
          <cell r="M119">
            <v>0</v>
          </cell>
          <cell r="N119">
            <v>0</v>
          </cell>
          <cell r="W119">
            <v>230.6</v>
          </cell>
          <cell r="Y119">
            <v>-0.40763226366001737</v>
          </cell>
          <cell r="Z119">
            <v>-0.40763226366001737</v>
          </cell>
          <cell r="AD119">
            <v>0</v>
          </cell>
          <cell r="AE119">
            <v>0</v>
          </cell>
          <cell r="AF119">
            <v>96.4</v>
          </cell>
          <cell r="AG119">
            <v>213.4</v>
          </cell>
          <cell r="AH119">
            <v>307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673</v>
          </cell>
          <cell r="D120">
            <v>19</v>
          </cell>
          <cell r="E120">
            <v>427</v>
          </cell>
          <cell r="F120">
            <v>250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453</v>
          </cell>
          <cell r="K120">
            <v>-26</v>
          </cell>
          <cell r="L120">
            <v>0</v>
          </cell>
          <cell r="M120">
            <v>0</v>
          </cell>
          <cell r="N120">
            <v>0</v>
          </cell>
          <cell r="W120">
            <v>85.4</v>
          </cell>
          <cell r="Y120">
            <v>2.9274004683840746</v>
          </cell>
          <cell r="Z120">
            <v>2.9274004683840746</v>
          </cell>
          <cell r="AD120">
            <v>0</v>
          </cell>
          <cell r="AE120">
            <v>180.8</v>
          </cell>
          <cell r="AF120">
            <v>102.4</v>
          </cell>
          <cell r="AG120">
            <v>90.4</v>
          </cell>
          <cell r="AH120">
            <v>105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190.642</v>
          </cell>
          <cell r="D121">
            <v>418.96</v>
          </cell>
          <cell r="E121">
            <v>478.07</v>
          </cell>
          <cell r="F121">
            <v>120.702</v>
          </cell>
          <cell r="G121" t="str">
            <v>ак</v>
          </cell>
          <cell r="H121">
            <v>0</v>
          </cell>
          <cell r="I121" t="e">
            <v>#N/A</v>
          </cell>
          <cell r="J121">
            <v>531.79600000000005</v>
          </cell>
          <cell r="K121">
            <v>-53.726000000000056</v>
          </cell>
          <cell r="L121">
            <v>0</v>
          </cell>
          <cell r="M121">
            <v>0</v>
          </cell>
          <cell r="N121">
            <v>0</v>
          </cell>
          <cell r="W121">
            <v>95.614000000000004</v>
          </cell>
          <cell r="Y121">
            <v>1.2623883531700377</v>
          </cell>
          <cell r="Z121">
            <v>1.2623883531700377</v>
          </cell>
          <cell r="AD121">
            <v>0</v>
          </cell>
          <cell r="AE121">
            <v>0</v>
          </cell>
          <cell r="AF121">
            <v>81.4636</v>
          </cell>
          <cell r="AG121">
            <v>82.111999999999995</v>
          </cell>
          <cell r="AH121">
            <v>85.41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15.02.2025 - 21.02.2025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</v>
          </cell>
          <cell r="F7">
            <v>623.40599999999995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7.95</v>
          </cell>
          <cell r="F8">
            <v>516.03599999999994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9.35</v>
          </cell>
          <cell r="F9">
            <v>1597.15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20</v>
          </cell>
          <cell r="F10">
            <v>1964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</v>
          </cell>
          <cell r="F11">
            <v>3563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20</v>
          </cell>
          <cell r="F12">
            <v>3570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</v>
          </cell>
          <cell r="F14">
            <v>204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247</v>
          </cell>
        </row>
        <row r="16">
          <cell r="A16" t="str">
            <v xml:space="preserve"> 079  Колбаса Сервелат Кремлевский,  0.35 кг, ПОКОМ</v>
          </cell>
          <cell r="F16">
            <v>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9</v>
          </cell>
          <cell r="F17">
            <v>1047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545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114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24</v>
          </cell>
          <cell r="F20">
            <v>458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561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1.651</v>
          </cell>
          <cell r="F22">
            <v>407.25200000000001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23.501000000000001</v>
          </cell>
          <cell r="F23">
            <v>4424.8280000000004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276.06299999999999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957.46500000000003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3.25</v>
          </cell>
          <cell r="F26">
            <v>541.84699999999998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179.946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</v>
          </cell>
          <cell r="F29">
            <v>180.71100000000001</v>
          </cell>
        </row>
        <row r="30">
          <cell r="A30" t="str">
            <v xml:space="preserve"> 240  Колбаса Салями охотничья, ВЕС. ПОКОМ</v>
          </cell>
          <cell r="F30">
            <v>8.6240000000000006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1.6</v>
          </cell>
          <cell r="F31">
            <v>469.05599999999998</v>
          </cell>
        </row>
        <row r="32">
          <cell r="A32" t="str">
            <v xml:space="preserve"> 247  Сардельки Нежные, ВЕС.  ПОКОМ</v>
          </cell>
          <cell r="D32">
            <v>1.3</v>
          </cell>
          <cell r="F32">
            <v>131.696</v>
          </cell>
        </row>
        <row r="33">
          <cell r="A33" t="str">
            <v xml:space="preserve"> 248  Сардельки Сочные ТМ Особый рецепт,   ПОКОМ</v>
          </cell>
          <cell r="D33">
            <v>2.6</v>
          </cell>
          <cell r="F33">
            <v>162.29300000000001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9.3800000000000008</v>
          </cell>
          <cell r="F34">
            <v>1015.11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87.36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1.3009999999999999</v>
          </cell>
          <cell r="F36">
            <v>139.30500000000001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124.419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1.5</v>
          </cell>
          <cell r="F38">
            <v>50.2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45.331000000000003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89.733999999999995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9</v>
          </cell>
          <cell r="F41">
            <v>925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520</v>
          </cell>
          <cell r="F42">
            <v>3095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20</v>
          </cell>
          <cell r="F43">
            <v>4816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2.7</v>
          </cell>
          <cell r="F45">
            <v>540.44000000000005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F46">
            <v>546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14</v>
          </cell>
          <cell r="F47">
            <v>1072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294.13799999999998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</v>
          </cell>
          <cell r="F49">
            <v>1542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15</v>
          </cell>
          <cell r="F50">
            <v>2232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108.20699999999999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0.8</v>
          </cell>
          <cell r="F52">
            <v>292.18700000000001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8</v>
          </cell>
          <cell r="F53">
            <v>1025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17</v>
          </cell>
          <cell r="F54">
            <v>1630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</v>
          </cell>
          <cell r="F55">
            <v>1071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1.35</v>
          </cell>
          <cell r="F56">
            <v>254.643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7.35</v>
          </cell>
          <cell r="F57">
            <v>693.43799999999999</v>
          </cell>
        </row>
        <row r="58">
          <cell r="A58" t="str">
            <v xml:space="preserve"> 316  Колбаса Нежная ТМ Зареченские ВЕС  ПОКОМ</v>
          </cell>
          <cell r="F58">
            <v>54</v>
          </cell>
        </row>
        <row r="59">
          <cell r="A59" t="str">
            <v xml:space="preserve"> 318  Сосиски Датские ТМ Зареченские, ВЕС  ПОКОМ</v>
          </cell>
          <cell r="D59">
            <v>7.95</v>
          </cell>
          <cell r="F59">
            <v>3635.741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820</v>
          </cell>
          <cell r="F60">
            <v>4223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22</v>
          </cell>
          <cell r="F61">
            <v>3048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12</v>
          </cell>
          <cell r="F62">
            <v>1027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428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323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13.85</v>
          </cell>
          <cell r="F65">
            <v>793.00800000000004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287</v>
          </cell>
        </row>
        <row r="67">
          <cell r="A67" t="str">
            <v xml:space="preserve"> 335  Колбаса Сливушка ТМ Вязанка. ВЕС.  ПОКОМ </v>
          </cell>
          <cell r="D67">
            <v>2.6</v>
          </cell>
          <cell r="F67">
            <v>288.47800000000001</v>
          </cell>
        </row>
        <row r="68">
          <cell r="A68" t="str">
            <v xml:space="preserve"> 336  Ветчина Сливушка с индейкой ТМ Вязанка. ВЕС  ПОКОМ</v>
          </cell>
          <cell r="D68">
            <v>2.6</v>
          </cell>
          <cell r="F68">
            <v>41.701000000000001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509</v>
          </cell>
          <cell r="F69">
            <v>3154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16</v>
          </cell>
          <cell r="F70">
            <v>2205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1.6</v>
          </cell>
          <cell r="F71">
            <v>480.23099999999999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1.6</v>
          </cell>
          <cell r="F72">
            <v>309.16399999999999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788.34699999999998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381.53899999999999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144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8</v>
          </cell>
          <cell r="F76">
            <v>279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9</v>
          </cell>
          <cell r="F77">
            <v>472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1.35</v>
          </cell>
          <cell r="F78">
            <v>125.569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9</v>
          </cell>
          <cell r="F79">
            <v>694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14</v>
          </cell>
          <cell r="F80">
            <v>695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2</v>
          </cell>
          <cell r="F81">
            <v>690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2</v>
          </cell>
          <cell r="F82">
            <v>478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F83">
            <v>479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</v>
          </cell>
          <cell r="F84">
            <v>255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799</v>
          </cell>
          <cell r="F85">
            <v>5002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42</v>
          </cell>
          <cell r="F86">
            <v>5207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21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10</v>
          </cell>
          <cell r="F88">
            <v>397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105.55200000000001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13.95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11</v>
          </cell>
          <cell r="F91">
            <v>365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1.35</v>
          </cell>
          <cell r="F92">
            <v>88.350999999999999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58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55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2</v>
          </cell>
          <cell r="F95">
            <v>196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12</v>
          </cell>
          <cell r="F96">
            <v>1182</v>
          </cell>
        </row>
        <row r="97">
          <cell r="A97" t="str">
            <v xml:space="preserve"> 449  Колбаса Дугушка Стародворская ВЕС ТС Дугушка ПОКОМ</v>
          </cell>
          <cell r="F97">
            <v>315.47199999999998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13.500999999999999</v>
          </cell>
          <cell r="F98">
            <v>3534.0709999999999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35.502000000000002</v>
          </cell>
          <cell r="F99">
            <v>4945.174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12.5</v>
          </cell>
          <cell r="F100">
            <v>3947.9650000000001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13.25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204.059</v>
          </cell>
        </row>
        <row r="103">
          <cell r="A103" t="str">
            <v xml:space="preserve"> 467  Колбаса Филейная 0,5кг ТМ Особый рецепт  ПОКОМ</v>
          </cell>
          <cell r="F103">
            <v>183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3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150.15700000000001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</v>
          </cell>
          <cell r="F106">
            <v>64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2</v>
          </cell>
          <cell r="F107">
            <v>95</v>
          </cell>
        </row>
        <row r="108">
          <cell r="A108" t="str">
            <v xml:space="preserve"> 492  Колбаса Салями Филейская 0,3кг ТМ Вязанка  ПОКОМ</v>
          </cell>
          <cell r="F108">
            <v>77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4</v>
          </cell>
          <cell r="F109">
            <v>998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575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2</v>
          </cell>
          <cell r="F111">
            <v>638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2</v>
          </cell>
          <cell r="F112">
            <v>446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34.351999999999997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7</v>
          </cell>
          <cell r="F114">
            <v>661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1</v>
          </cell>
          <cell r="F115">
            <v>23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41.451999999999998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1.4</v>
          </cell>
          <cell r="F117">
            <v>51.448</v>
          </cell>
        </row>
        <row r="118">
          <cell r="A118" t="str">
            <v xml:space="preserve"> 508  Сосиски Аравийские ВЕС ТМ Вязанка  ПОКОМ</v>
          </cell>
          <cell r="F118">
            <v>63.761000000000003</v>
          </cell>
        </row>
        <row r="119">
          <cell r="A119" t="str">
            <v xml:space="preserve"> 509  Колбаса Пряная Халяль ВЕС ТМ Сафияль  ПОКОМ</v>
          </cell>
          <cell r="D119">
            <v>0.8</v>
          </cell>
          <cell r="F119">
            <v>52.884</v>
          </cell>
        </row>
        <row r="120">
          <cell r="A120" t="str">
            <v xml:space="preserve"> 513  Колбаса вареная Стародворская 0,4кг ТМ Стародворье  ПОКОМ</v>
          </cell>
          <cell r="D120">
            <v>2</v>
          </cell>
          <cell r="F120">
            <v>241</v>
          </cell>
        </row>
        <row r="121">
          <cell r="A121" t="str">
            <v>1146 Ароматная с/к в/у ОСТАНКИНО</v>
          </cell>
          <cell r="D121">
            <v>8.6999999999999993</v>
          </cell>
          <cell r="F121">
            <v>8.6999999999999993</v>
          </cell>
        </row>
        <row r="122">
          <cell r="A122" t="str">
            <v>3215 ВЕТЧ.МЯСНАЯ Папа может п/о 0.4кг 8шт.    ОСТАНКИНО</v>
          </cell>
          <cell r="D122">
            <v>516</v>
          </cell>
          <cell r="F122">
            <v>516</v>
          </cell>
        </row>
        <row r="123">
          <cell r="A123" t="str">
            <v>3680 ПРЕСИЖН с/к дек. спец мгс ОСТАНКИНО</v>
          </cell>
          <cell r="D123">
            <v>3.6</v>
          </cell>
          <cell r="F123">
            <v>3.6</v>
          </cell>
        </row>
        <row r="124">
          <cell r="A124" t="str">
            <v>3684 ПРЕСИЖН с/к в/у 1/250 8шт.   ОСТАНКИНО</v>
          </cell>
          <cell r="D124">
            <v>116</v>
          </cell>
          <cell r="F124">
            <v>116</v>
          </cell>
        </row>
        <row r="125">
          <cell r="A125" t="str">
            <v>4063 МЯСНАЯ Папа может вар п/о_Л   ОСТАНКИНО</v>
          </cell>
          <cell r="D125">
            <v>1512.8</v>
          </cell>
          <cell r="F125">
            <v>1512.8</v>
          </cell>
        </row>
        <row r="126">
          <cell r="A126" t="str">
            <v>4117 ЭКСТРА Папа может с/к в/у_Л   ОСТАНКИНО</v>
          </cell>
          <cell r="D126">
            <v>39.5</v>
          </cell>
          <cell r="F126">
            <v>39.5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133.9</v>
          </cell>
          <cell r="F127">
            <v>133.9</v>
          </cell>
        </row>
        <row r="128">
          <cell r="A128" t="str">
            <v>4691 ШЕЙКА КОПЧЕНАЯ к/в мл/к в/у 300*6  ОСТАНКИНО</v>
          </cell>
          <cell r="D128">
            <v>19</v>
          </cell>
          <cell r="F128">
            <v>19</v>
          </cell>
        </row>
        <row r="129">
          <cell r="A129" t="str">
            <v>4786 КОЛБ.СНЭКИ Папа может в/к мгс 1/70_5  ОСТАНКИНО</v>
          </cell>
          <cell r="D129">
            <v>73</v>
          </cell>
          <cell r="F129">
            <v>73</v>
          </cell>
        </row>
        <row r="130">
          <cell r="A130" t="str">
            <v>4813 ФИЛЕЙНАЯ Папа может вар п/о_Л   ОСТАНКИНО</v>
          </cell>
          <cell r="D130">
            <v>566.45000000000005</v>
          </cell>
          <cell r="F130">
            <v>566.45000000000005</v>
          </cell>
        </row>
        <row r="131">
          <cell r="A131" t="str">
            <v>4993 САЛЯМИ ИТАЛЬЯНСКАЯ с/к в/у 1/250*8_120c ОСТАНКИНО</v>
          </cell>
          <cell r="D131">
            <v>318</v>
          </cell>
          <cell r="F131">
            <v>318</v>
          </cell>
        </row>
        <row r="132">
          <cell r="A132" t="str">
            <v>5246 ДОКТОРСКАЯ ПРЕМИУМ вар б/о мгс_30с ОСТАНКИНО</v>
          </cell>
          <cell r="D132">
            <v>41.9</v>
          </cell>
          <cell r="F132">
            <v>41.9</v>
          </cell>
        </row>
        <row r="133">
          <cell r="A133" t="str">
            <v>5247 РУССКАЯ ПРЕМИУМ вар б/о мгс_30с ОСТАНКИНО</v>
          </cell>
          <cell r="D133">
            <v>64</v>
          </cell>
          <cell r="F133">
            <v>64</v>
          </cell>
        </row>
        <row r="134">
          <cell r="A134" t="str">
            <v>5341 СЕРВЕЛАТ ОХОТНИЧИЙ в/к в/у  ОСТАНКИНО</v>
          </cell>
          <cell r="D134">
            <v>574.6</v>
          </cell>
          <cell r="F134">
            <v>574.6</v>
          </cell>
        </row>
        <row r="135">
          <cell r="A135" t="str">
            <v>5483 ЭКСТРА Папа может с/к в/у 1/250 8шт.   ОСТАНКИНО</v>
          </cell>
          <cell r="D135">
            <v>626</v>
          </cell>
          <cell r="F135">
            <v>626</v>
          </cell>
        </row>
        <row r="136">
          <cell r="A136" t="str">
            <v>5544 Сервелат Финский в/к в/у_45с НОВАЯ ОСТАНКИНО</v>
          </cell>
          <cell r="D136">
            <v>1253.0999999999999</v>
          </cell>
          <cell r="F136">
            <v>1253.0999999999999</v>
          </cell>
        </row>
        <row r="137">
          <cell r="A137" t="str">
            <v>5679 САЛЯМИ ИТАЛЬЯНСКАЯ с/к в/у 1/150_60с ОСТАНКИНО</v>
          </cell>
          <cell r="D137">
            <v>223</v>
          </cell>
          <cell r="F137">
            <v>223</v>
          </cell>
        </row>
        <row r="138">
          <cell r="A138" t="str">
            <v>5682 САЛЯМИ МЕЛКОЗЕРНЕНАЯ с/к в/у 1/120_60с   ОСТАНКИНО</v>
          </cell>
          <cell r="D138">
            <v>1838</v>
          </cell>
          <cell r="F138">
            <v>1838</v>
          </cell>
        </row>
        <row r="139">
          <cell r="A139" t="str">
            <v>5706 АРОМАТНАЯ Папа может с/к в/у 1/250 8шт.  ОСТАНКИНО</v>
          </cell>
          <cell r="D139">
            <v>708</v>
          </cell>
          <cell r="F139">
            <v>708</v>
          </cell>
        </row>
        <row r="140">
          <cell r="A140" t="str">
            <v>5708 ПОСОЛЬСКАЯ Папа может с/к в/у ОСТАНКИНО</v>
          </cell>
          <cell r="D140">
            <v>54.7</v>
          </cell>
          <cell r="F140">
            <v>54.7</v>
          </cell>
        </row>
        <row r="141">
          <cell r="A141" t="str">
            <v>5851 ЭКСТРА Папа может вар п/о   ОСТАНКИНО</v>
          </cell>
          <cell r="D141">
            <v>414.5</v>
          </cell>
          <cell r="F141">
            <v>414.5</v>
          </cell>
        </row>
        <row r="142">
          <cell r="A142" t="str">
            <v>5931 ОХОТНИЧЬЯ Папа может с/к в/у 1/220 8шт.   ОСТАНКИНО</v>
          </cell>
          <cell r="D142">
            <v>909</v>
          </cell>
          <cell r="F142">
            <v>909</v>
          </cell>
        </row>
        <row r="143">
          <cell r="A143" t="str">
            <v>6004 РАГУ СВИНОЕ 1кг 8шт.зам_120с ОСТАНКИНО</v>
          </cell>
          <cell r="D143">
            <v>128</v>
          </cell>
          <cell r="F143">
            <v>128</v>
          </cell>
        </row>
        <row r="144">
          <cell r="A144" t="str">
            <v>6158 ВРЕМЯ ОЛИВЬЕ Папа может вар п/о 0.4кг   ОСТАНКИНО</v>
          </cell>
          <cell r="D144">
            <v>1007</v>
          </cell>
          <cell r="F144">
            <v>1007</v>
          </cell>
        </row>
        <row r="145">
          <cell r="A145" t="str">
            <v>6200 ГРУДИНКА ПРЕМИУМ к/в мл/к в/у 0.3кг  ОСТАНКИНО</v>
          </cell>
          <cell r="D145">
            <v>453</v>
          </cell>
          <cell r="F145">
            <v>453</v>
          </cell>
        </row>
        <row r="146">
          <cell r="A146" t="str">
            <v>6206 СВИНИНА ПО-ДОМАШНЕМУ к/в мл/к в/у 0.3кг  ОСТАНКИНО</v>
          </cell>
          <cell r="D146">
            <v>561</v>
          </cell>
          <cell r="F146">
            <v>561</v>
          </cell>
        </row>
        <row r="147">
          <cell r="A147" t="str">
            <v>6221 НЕАПОЛИТАНСКИЙ ДУЭТ с/к с/н мгс 1/90  ОСТАНКИНО</v>
          </cell>
          <cell r="D147">
            <v>301</v>
          </cell>
          <cell r="F147">
            <v>301</v>
          </cell>
        </row>
        <row r="148">
          <cell r="A148" t="str">
            <v>6222 ИТАЛЬЯНСКОЕ АССОРТИ с/в с/н мгс 1/90 ОСТАНКИНО</v>
          </cell>
          <cell r="D148">
            <v>99</v>
          </cell>
          <cell r="F148">
            <v>99</v>
          </cell>
        </row>
        <row r="149">
          <cell r="A149" t="str">
            <v>6228 МЯСНОЕ АССОРТИ к/з с/н мгс 1/90 10шт.  ОСТАНКИНО</v>
          </cell>
          <cell r="D149">
            <v>399</v>
          </cell>
          <cell r="F149">
            <v>399</v>
          </cell>
        </row>
        <row r="150">
          <cell r="A150" t="str">
            <v>6247 ДОМАШНЯЯ Папа может вар п/о 0,4кг 8шт.  ОСТАНКИНО</v>
          </cell>
          <cell r="D150">
            <v>203</v>
          </cell>
          <cell r="F150">
            <v>203</v>
          </cell>
        </row>
        <row r="151">
          <cell r="A151" t="str">
            <v>6268 ГОВЯЖЬЯ Папа может вар п/о 0,4кг 8 шт.  ОСТАНКИНО</v>
          </cell>
          <cell r="D151">
            <v>339</v>
          </cell>
          <cell r="F151">
            <v>339</v>
          </cell>
        </row>
        <row r="152">
          <cell r="A152" t="str">
            <v>6279 КОРЕЙКА ПО-ОСТ.к/в в/с с/н в/у 1/150_45с  ОСТАНКИНО</v>
          </cell>
          <cell r="D152">
            <v>247</v>
          </cell>
          <cell r="F152">
            <v>247</v>
          </cell>
        </row>
        <row r="153">
          <cell r="A153" t="str">
            <v>6303 МЯСНЫЕ Папа может сос п/о мгс 1.5*3  ОСТАНКИНО</v>
          </cell>
          <cell r="D153">
            <v>407.9</v>
          </cell>
          <cell r="F153">
            <v>407.9</v>
          </cell>
        </row>
        <row r="154">
          <cell r="A154" t="str">
            <v>6324 ДОКТОРСКАЯ ГОСТ вар п/о 0.4кг 8шт.  ОСТАНКИНО</v>
          </cell>
          <cell r="D154">
            <v>163</v>
          </cell>
          <cell r="F154">
            <v>163</v>
          </cell>
        </row>
        <row r="155">
          <cell r="A155" t="str">
            <v>6325 ДОКТОРСКАЯ ПРЕМИУМ вар п/о 0.4кг 8шт.  ОСТАНКИНО</v>
          </cell>
          <cell r="D155">
            <v>587</v>
          </cell>
          <cell r="F155">
            <v>587</v>
          </cell>
        </row>
        <row r="156">
          <cell r="A156" t="str">
            <v>6333 МЯСНАЯ Папа может вар п/о 0.4кг 8шт.  ОСТАНКИНО</v>
          </cell>
          <cell r="D156">
            <v>5479</v>
          </cell>
          <cell r="F156">
            <v>5479</v>
          </cell>
        </row>
        <row r="157">
          <cell r="A157" t="str">
            <v>6340 ДОМАШНИЙ РЕЦЕПТ Коровино 0.5кг 8шт.  ОСТАНКИНО</v>
          </cell>
          <cell r="D157">
            <v>483</v>
          </cell>
          <cell r="F157">
            <v>483</v>
          </cell>
        </row>
        <row r="158">
          <cell r="A158" t="str">
            <v>6341 ДОМАШНИЙ РЕЦЕПТ СО ШПИКОМ Коровино 0.5кг  ОСТАНКИНО</v>
          </cell>
          <cell r="D158">
            <v>43</v>
          </cell>
          <cell r="F158">
            <v>43</v>
          </cell>
        </row>
        <row r="159">
          <cell r="A159" t="str">
            <v>6344 СОЧНАЯ Папа может вар п/о 0.4кг  ОСТАНКИНО</v>
          </cell>
          <cell r="D159">
            <v>237</v>
          </cell>
          <cell r="F159">
            <v>237</v>
          </cell>
        </row>
        <row r="160">
          <cell r="A160" t="str">
            <v>6353 ЭКСТРА Папа может вар п/о 0.4кг 8шт.  ОСТАНКИНО</v>
          </cell>
          <cell r="D160">
            <v>2459</v>
          </cell>
          <cell r="F160">
            <v>2459</v>
          </cell>
        </row>
        <row r="161">
          <cell r="A161" t="str">
            <v>6392 ФИЛЕЙНАЯ Папа может вар п/о 0.4кг. ОСТАНКИНО</v>
          </cell>
          <cell r="D161">
            <v>4561</v>
          </cell>
          <cell r="F161">
            <v>4561</v>
          </cell>
        </row>
        <row r="162">
          <cell r="A162" t="str">
            <v>6411 ВЕТЧ.РУБЛЕНАЯ ПМ в/у срез 0.3кг 6шт.  ОСТАНКИНО</v>
          </cell>
          <cell r="D162">
            <v>120</v>
          </cell>
          <cell r="F162">
            <v>120</v>
          </cell>
        </row>
        <row r="163">
          <cell r="A163" t="str">
            <v>6415 БАЛЫКОВАЯ Коровино п/к в/у 0.84кг 6шт.  ОСТАНКИНО</v>
          </cell>
          <cell r="D163">
            <v>74</v>
          </cell>
          <cell r="F163">
            <v>74</v>
          </cell>
        </row>
        <row r="164">
          <cell r="A164" t="str">
            <v>6426 КЛАССИЧЕСКАЯ ПМ вар п/о 0.3кг 8шт.  ОСТАНКИНО</v>
          </cell>
          <cell r="D164">
            <v>1737</v>
          </cell>
          <cell r="F164">
            <v>1737</v>
          </cell>
        </row>
        <row r="165">
          <cell r="A165" t="str">
            <v>6448 СВИНИНА МАДЕРА с/к с/н в/у 1/100 10шт.   ОСТАНКИНО</v>
          </cell>
          <cell r="D165">
            <v>337</v>
          </cell>
          <cell r="F165">
            <v>337</v>
          </cell>
        </row>
        <row r="166">
          <cell r="A166" t="str">
            <v>6453 ЭКСТРА Папа может с/к с/н в/у 1/100 14шт.   ОСТАНКИНО</v>
          </cell>
          <cell r="D166">
            <v>1508</v>
          </cell>
          <cell r="F166">
            <v>1508</v>
          </cell>
        </row>
        <row r="167">
          <cell r="A167" t="str">
            <v>6454 АРОМАТНАЯ с/к с/н в/у 1/100 14шт.  ОСТАНКИНО</v>
          </cell>
          <cell r="D167">
            <v>1450</v>
          </cell>
          <cell r="F167">
            <v>1450</v>
          </cell>
        </row>
        <row r="168">
          <cell r="A168" t="str">
            <v>6459 СЕРВЕЛАТ ШВЕЙЦАРСК. в/к с/н в/у 1/100*10  ОСТАНКИНО</v>
          </cell>
          <cell r="D168">
            <v>533</v>
          </cell>
          <cell r="F168">
            <v>533</v>
          </cell>
        </row>
        <row r="169">
          <cell r="A169" t="str">
            <v>6470 ВЕТЧ.МРАМОРНАЯ в/у_45с  ОСТАНКИНО</v>
          </cell>
          <cell r="D169">
            <v>67.7</v>
          </cell>
          <cell r="F169">
            <v>67.7</v>
          </cell>
        </row>
        <row r="170">
          <cell r="A170" t="str">
            <v>6492 ШПИК С ЧЕСНОК.И ПЕРЦЕМ к/в в/у 0.3кг_45c  ОСТАНКИНО</v>
          </cell>
          <cell r="D170">
            <v>182</v>
          </cell>
          <cell r="F170">
            <v>182</v>
          </cell>
        </row>
        <row r="171">
          <cell r="A171" t="str">
            <v>6495 ВЕТЧ.МРАМОРНАЯ в/у срез 0.3кг 6шт_45с  ОСТАНКИНО</v>
          </cell>
          <cell r="D171">
            <v>504</v>
          </cell>
          <cell r="F171">
            <v>504</v>
          </cell>
        </row>
        <row r="172">
          <cell r="A172" t="str">
            <v>6527 ШПИКАЧКИ СОЧНЫЕ ПМ сар б/о мгс 1*3 45с ОСТАНКИНО</v>
          </cell>
          <cell r="D172">
            <v>495.6</v>
          </cell>
          <cell r="F172">
            <v>495.6</v>
          </cell>
        </row>
        <row r="173">
          <cell r="A173" t="str">
            <v>6528 ШПИКАЧКИ СОЧНЫЕ ПМ сар б/о мгс 0.4кг 45с  ОСТАНКИНО</v>
          </cell>
          <cell r="D173">
            <v>16</v>
          </cell>
          <cell r="F173">
            <v>16</v>
          </cell>
        </row>
        <row r="174">
          <cell r="A174" t="str">
            <v>6586 МРАМОРНАЯ И БАЛЫКОВАЯ в/к с/н мгс 1/90 ОСТАНКИНО</v>
          </cell>
          <cell r="D174">
            <v>267</v>
          </cell>
          <cell r="F174">
            <v>267</v>
          </cell>
        </row>
        <row r="175">
          <cell r="A175" t="str">
            <v>6609 С ГОВЯДИНОЙ ПМ сар б/о мгс 0.4кг_45с ОСТАНКИНО</v>
          </cell>
          <cell r="D175">
            <v>54</v>
          </cell>
          <cell r="F175">
            <v>54</v>
          </cell>
        </row>
        <row r="176">
          <cell r="A176" t="str">
            <v>6616 МОЛОЧНЫЕ КЛАССИЧЕСКИЕ сос п/о в/у 0.3кг  ОСТАНКИНО</v>
          </cell>
          <cell r="D176">
            <v>428</v>
          </cell>
          <cell r="F176">
            <v>428</v>
          </cell>
        </row>
        <row r="177">
          <cell r="A177" t="str">
            <v>6666 БОЯНСКАЯ Папа может п/к в/у 0,28кг 8 шт. ОСТАНКИНО</v>
          </cell>
          <cell r="D177">
            <v>1481</v>
          </cell>
          <cell r="F177">
            <v>1481</v>
          </cell>
        </row>
        <row r="178">
          <cell r="A178" t="str">
            <v>6683 СЕРВЕЛАТ ЗЕРНИСТЫЙ ПМ в/к в/у 0,35кг  ОСТАНКИНО</v>
          </cell>
          <cell r="D178">
            <v>3313</v>
          </cell>
          <cell r="F178">
            <v>3313</v>
          </cell>
        </row>
        <row r="179">
          <cell r="A179" t="str">
            <v>6684 СЕРВЕЛАТ КАРЕЛЬСКИЙ ПМ в/к в/у 0.28кг  ОСТАНКИНО</v>
          </cell>
          <cell r="D179">
            <v>2851</v>
          </cell>
          <cell r="F179">
            <v>2851</v>
          </cell>
        </row>
        <row r="180">
          <cell r="A180" t="str">
            <v>6689 СЕРВЕЛАТ ОХОТНИЧИЙ ПМ в/к в/у 0,35кг 8шт  ОСТАНКИНО</v>
          </cell>
          <cell r="D180">
            <v>3842</v>
          </cell>
          <cell r="F180">
            <v>3842</v>
          </cell>
        </row>
        <row r="181">
          <cell r="A181" t="str">
            <v>6697 СЕРВЕЛАТ ФИНСКИЙ ПМ в/к в/у 0,35кг 8шт.  ОСТАНКИНО</v>
          </cell>
          <cell r="D181">
            <v>4896</v>
          </cell>
          <cell r="F181">
            <v>4896</v>
          </cell>
        </row>
        <row r="182">
          <cell r="A182" t="str">
            <v>6713 СОЧНЫЙ ГРИЛЬ ПМ сос п/о мгс 0.41кг 8шт.  ОСТАНКИНО</v>
          </cell>
          <cell r="D182">
            <v>1582</v>
          </cell>
          <cell r="F182">
            <v>1584</v>
          </cell>
        </row>
        <row r="183">
          <cell r="A183" t="str">
            <v>6722 СОЧНЫЕ ПМ сос п/о мгс 0,41кг 10шт.  ОСТАНКИНО</v>
          </cell>
          <cell r="D183">
            <v>179</v>
          </cell>
          <cell r="F183">
            <v>179</v>
          </cell>
        </row>
        <row r="184">
          <cell r="A184" t="str">
            <v>6724 МОЛОЧНЫЕ ПМ сос п/о мгс 0.41кг 10шт.  ОСТАНКИНО</v>
          </cell>
          <cell r="D184">
            <v>204</v>
          </cell>
          <cell r="F184">
            <v>204</v>
          </cell>
        </row>
        <row r="185">
          <cell r="A185" t="str">
            <v>6726 СЛИВОЧНЫЕ ПМ сос п/о мгс 0.41кг 10шт.  ОСТАНКИНО</v>
          </cell>
          <cell r="D185">
            <v>2</v>
          </cell>
          <cell r="F185">
            <v>2</v>
          </cell>
        </row>
        <row r="186">
          <cell r="A186" t="str">
            <v>6762 СЛИВОЧНЫЕ сос ц/о мгс 0.41кг 8шт.  ОСТАНКИНО</v>
          </cell>
          <cell r="D186">
            <v>105</v>
          </cell>
          <cell r="F186">
            <v>105</v>
          </cell>
        </row>
        <row r="187">
          <cell r="A187" t="str">
            <v>6765 РУБЛЕНЫЕ сос ц/о мгс 0.36кг 6шт.  ОСТАНКИНО</v>
          </cell>
          <cell r="D187">
            <v>728</v>
          </cell>
          <cell r="F187">
            <v>728</v>
          </cell>
        </row>
        <row r="188">
          <cell r="A188" t="str">
            <v>6773 САЛЯМИ Папа может п/к в/у 0,28кг 8шт.  ОСТАНКИНО</v>
          </cell>
          <cell r="D188">
            <v>645</v>
          </cell>
          <cell r="F188">
            <v>645</v>
          </cell>
        </row>
        <row r="189">
          <cell r="A189" t="str">
            <v>6777 МЯСНЫЕ С ГОВЯДИНОЙ ПМ сос п/о мгс 0.4кг  ОСТАНКИНО</v>
          </cell>
          <cell r="D189">
            <v>13</v>
          </cell>
          <cell r="F189">
            <v>13</v>
          </cell>
        </row>
        <row r="190">
          <cell r="A190" t="str">
            <v>6785 ВЕНСКАЯ САЛЯМИ п/к в/у 0.33кг 8шт.  ОСТАНКИНО</v>
          </cell>
          <cell r="D190">
            <v>330</v>
          </cell>
          <cell r="F190">
            <v>330</v>
          </cell>
        </row>
        <row r="191">
          <cell r="A191" t="str">
            <v>6787 СЕРВЕЛАТ КРЕМЛЕВСКИЙ в/к в/у 0,33кг 8шт.  ОСТАНКИНО</v>
          </cell>
          <cell r="D191">
            <v>209</v>
          </cell>
          <cell r="F191">
            <v>209</v>
          </cell>
        </row>
        <row r="192">
          <cell r="A192" t="str">
            <v>6791 СЕРВЕЛАТ ПРЕМИУМ в/к в/у 0,33кг 8шт.  ОСТАНКИНО</v>
          </cell>
          <cell r="D192">
            <v>1</v>
          </cell>
          <cell r="F192">
            <v>1</v>
          </cell>
        </row>
        <row r="193">
          <cell r="A193" t="str">
            <v>6793 БАЛЫКОВАЯ в/к в/у 0,33кг 8шт.  ОСТАНКИНО</v>
          </cell>
          <cell r="D193">
            <v>499</v>
          </cell>
          <cell r="F193">
            <v>499</v>
          </cell>
        </row>
        <row r="194">
          <cell r="A194" t="str">
            <v>6794 БАЛЫКОВАЯ в/к в/у  ОСТАНКИНО</v>
          </cell>
          <cell r="D194">
            <v>51.2</v>
          </cell>
          <cell r="F194">
            <v>51.2</v>
          </cell>
        </row>
        <row r="195">
          <cell r="A195" t="str">
            <v>6795 ОСТАНКИНСКАЯ в/к в/у 0,33кг 8шт.  ОСТАНКИНО</v>
          </cell>
          <cell r="D195">
            <v>1</v>
          </cell>
          <cell r="F195">
            <v>1</v>
          </cell>
        </row>
        <row r="196">
          <cell r="A196" t="str">
            <v>6801 ОСТАНКИНСКАЯ вар п/о 0.4кг 8шт.  ОСТАНКИНО</v>
          </cell>
          <cell r="D196">
            <v>69</v>
          </cell>
          <cell r="F196">
            <v>69</v>
          </cell>
        </row>
        <row r="197">
          <cell r="A197" t="str">
            <v>6807 СЕРВЕЛАТ ЕВРОПЕЙСКИЙ в/к в/у 0,33кг 8шт.  ОСТАНКИНО</v>
          </cell>
          <cell r="D197">
            <v>1</v>
          </cell>
          <cell r="F197">
            <v>1</v>
          </cell>
        </row>
        <row r="198">
          <cell r="A198" t="str">
            <v>6829 МОЛОЧНЫЕ КЛАССИЧЕСКИЕ сос п/о мгс 2*4_С  ОСТАНКИНО</v>
          </cell>
          <cell r="D198">
            <v>538</v>
          </cell>
          <cell r="F198">
            <v>538</v>
          </cell>
        </row>
        <row r="199">
          <cell r="A199" t="str">
            <v>6837 ФИЛЕЙНЫЕ Папа Может сос ц/о мгс 0.4кг  ОСТАНКИНО</v>
          </cell>
          <cell r="D199">
            <v>1079</v>
          </cell>
          <cell r="F199">
            <v>1079</v>
          </cell>
        </row>
        <row r="200">
          <cell r="A200" t="str">
            <v>6842 ДЫМОВИЦА ИЗ ОКОРОКА к/в мл/к в/у 0,3кг  ОСТАНКИНО</v>
          </cell>
          <cell r="D200">
            <v>66</v>
          </cell>
          <cell r="F200">
            <v>66</v>
          </cell>
        </row>
        <row r="201">
          <cell r="A201" t="str">
            <v>6861 ДОМАШНИЙ РЕЦЕПТ Коровино вар п/о  ОСТАНКИНО</v>
          </cell>
          <cell r="D201">
            <v>302</v>
          </cell>
          <cell r="F201">
            <v>302</v>
          </cell>
        </row>
        <row r="202">
          <cell r="A202" t="str">
            <v>6862 ДОМАШНИЙ РЕЦЕПТ СО ШПИК. Коровино вар п/о  ОСТАНКИНО</v>
          </cell>
          <cell r="D202">
            <v>71.7</v>
          </cell>
          <cell r="F202">
            <v>71.7</v>
          </cell>
        </row>
        <row r="203">
          <cell r="A203" t="str">
            <v>6866 ВЕТЧ.НЕЖНАЯ Коровино п/о_Маяк  ОСТАНКИНО</v>
          </cell>
          <cell r="D203">
            <v>172.8</v>
          </cell>
          <cell r="F203">
            <v>172.8</v>
          </cell>
        </row>
        <row r="204">
          <cell r="A204" t="str">
            <v>6909 ДЛЯ ДЕТЕЙ сос п/о мгс 0.33кг 8шт.  ОСТАНКИНО</v>
          </cell>
          <cell r="D204">
            <v>370</v>
          </cell>
          <cell r="F204">
            <v>370</v>
          </cell>
        </row>
        <row r="205">
          <cell r="A205" t="str">
            <v>6962 МЯСНИКС ПМ сос б/о мгс 1/160 10шт.  ОСТАНКИНО</v>
          </cell>
          <cell r="D205">
            <v>43</v>
          </cell>
          <cell r="F205">
            <v>43</v>
          </cell>
        </row>
        <row r="206">
          <cell r="A206" t="str">
            <v>6987 СУПЕР СЫТНЫЕ ПМ сос п/о мгс 0.6кг 8 шт.  ОСТАНКИНО</v>
          </cell>
          <cell r="D206">
            <v>53</v>
          </cell>
          <cell r="F206">
            <v>53</v>
          </cell>
        </row>
        <row r="207">
          <cell r="A207" t="str">
            <v>7001 КЛАССИЧЕСКИЕ Папа может сар б/о мгс 1*3  ОСТАНКИНО</v>
          </cell>
          <cell r="D207">
            <v>252.6</v>
          </cell>
          <cell r="F207">
            <v>252.6</v>
          </cell>
        </row>
        <row r="208">
          <cell r="A208" t="str">
            <v>7035 ВЕТЧ.КЛАССИЧЕСКАЯ ПМ п/о 0.35кг 8шт.  ОСТАНКИНО</v>
          </cell>
          <cell r="D208">
            <v>200</v>
          </cell>
          <cell r="F208">
            <v>200</v>
          </cell>
        </row>
        <row r="209">
          <cell r="A209" t="str">
            <v>7038 С ГОВЯДИНОЙ ПМ сос п/о мгс 1.5*4  ОСТАНКИНО</v>
          </cell>
          <cell r="D209">
            <v>102.4</v>
          </cell>
          <cell r="F209">
            <v>102.4</v>
          </cell>
        </row>
        <row r="210">
          <cell r="A210" t="str">
            <v>7040 С ИНДЕЙКОЙ ПМ сос ц/о в/у 1/270 8шт.  ОСТАНКИНО</v>
          </cell>
          <cell r="D210">
            <v>294</v>
          </cell>
          <cell r="F210">
            <v>294</v>
          </cell>
        </row>
        <row r="211">
          <cell r="A211" t="str">
            <v>7045 БЕКОН Папа может с/к с/н в/у 1/250 7 шт ОСТАНКИНО</v>
          </cell>
          <cell r="D211">
            <v>12</v>
          </cell>
          <cell r="F211">
            <v>12</v>
          </cell>
        </row>
        <row r="212">
          <cell r="A212" t="str">
            <v>7052 ПЕППЕРОНИ с/к с/н мгс 1*2_HRC  ОСТАНКИНО</v>
          </cell>
          <cell r="D212">
            <v>14</v>
          </cell>
          <cell r="F212">
            <v>14</v>
          </cell>
        </row>
        <row r="213">
          <cell r="A213" t="str">
            <v>7053 БЕКОН ДЛЯ КУЛИНАРИИ с/к с/н мгс 1*2_HRC  ОСТАНКИНО</v>
          </cell>
          <cell r="D213">
            <v>25.023</v>
          </cell>
          <cell r="F213">
            <v>25.023</v>
          </cell>
        </row>
        <row r="214">
          <cell r="A214" t="str">
            <v>7059 ШПИКАЧКИ СОЧНЫЕ С БЕК. п/о мгс 0.3кг_60с  ОСТАНКИНО</v>
          </cell>
          <cell r="D214">
            <v>153</v>
          </cell>
          <cell r="F214">
            <v>153</v>
          </cell>
        </row>
        <row r="215">
          <cell r="A215" t="str">
            <v>7066 СОЧНЫЕ ПМ сос п/о мгс 0.41кг 10шт_50с  ОСТАНКИНО</v>
          </cell>
          <cell r="D215">
            <v>7794</v>
          </cell>
          <cell r="F215">
            <v>7794</v>
          </cell>
        </row>
        <row r="216">
          <cell r="A216" t="str">
            <v>7070 СОЧНЫЕ ПМ сос п/о мгс 1.5*4_А_50с  ОСТАНКИНО</v>
          </cell>
          <cell r="D216">
            <v>3602.9</v>
          </cell>
          <cell r="F216">
            <v>3602.9</v>
          </cell>
        </row>
        <row r="217">
          <cell r="A217" t="str">
            <v>7073 МОЛОЧ.ПРЕМИУМ ПМ сос п/о в/у 1/350_50с  ОСТАНКИНО</v>
          </cell>
          <cell r="D217">
            <v>2349</v>
          </cell>
          <cell r="F217">
            <v>2349</v>
          </cell>
        </row>
        <row r="218">
          <cell r="A218" t="str">
            <v>7074 МОЛОЧ.ПРЕМИУМ ПМ сос п/о мгс 0.6кг_50с  ОСТАНКИНО</v>
          </cell>
          <cell r="D218">
            <v>189</v>
          </cell>
          <cell r="F218">
            <v>189</v>
          </cell>
        </row>
        <row r="219">
          <cell r="A219" t="str">
            <v>7075 МОЛОЧ.ПРЕМИУМ ПМ сос п/о мгс 1.5*4_О_50с  ОСТАНКИНО</v>
          </cell>
          <cell r="D219">
            <v>277</v>
          </cell>
          <cell r="F219">
            <v>277</v>
          </cell>
        </row>
        <row r="220">
          <cell r="A220" t="str">
            <v>7077 МЯСНЫЕ С ГОВЯД.ПМ сос п/о мгс 0.4кг_50с  ОСТАНКИНО</v>
          </cell>
          <cell r="D220">
            <v>1084</v>
          </cell>
          <cell r="F220">
            <v>1084</v>
          </cell>
        </row>
        <row r="221">
          <cell r="A221" t="str">
            <v>7080 СЛИВОЧНЫЕ ПМ сос п/о мгс 0.41кг 10шт. 50с  ОСТАНКИНО</v>
          </cell>
          <cell r="D221">
            <v>2898</v>
          </cell>
          <cell r="F221">
            <v>2898</v>
          </cell>
        </row>
        <row r="222">
          <cell r="A222" t="str">
            <v>7082 СЛИВОЧНЫЕ ПМ сос п/о мгс 1.5*4_50с  ОСТАНКИНО</v>
          </cell>
          <cell r="D222">
            <v>137.69999999999999</v>
          </cell>
          <cell r="F222">
            <v>137.69999999999999</v>
          </cell>
        </row>
        <row r="223">
          <cell r="A223" t="str">
            <v>7087 ШПИК С ЧЕСНОК.И ПЕРЦЕМ к/в в/у 0.3кг_50с  ОСТАНКИНО</v>
          </cell>
          <cell r="D223">
            <v>26</v>
          </cell>
          <cell r="F223">
            <v>26</v>
          </cell>
        </row>
        <row r="224">
          <cell r="A224" t="str">
            <v>7090 СВИНИНА ПО-ДОМ. к/в мл/к в/у 0.3кг_50с  ОСТАНКИНО</v>
          </cell>
          <cell r="D224">
            <v>27</v>
          </cell>
          <cell r="F224">
            <v>27</v>
          </cell>
        </row>
        <row r="225">
          <cell r="A225" t="str">
            <v>7092 БЕКОН Папа может с/к с/н в/у 1/140_50с  ОСТАНКИНО</v>
          </cell>
          <cell r="D225">
            <v>804</v>
          </cell>
          <cell r="F225">
            <v>804</v>
          </cell>
        </row>
        <row r="226">
          <cell r="A226" t="str">
            <v>7103 БЕКОН с/к с/н в/у 1/180 10шт.  ОСТАНКИНО</v>
          </cell>
          <cell r="D226">
            <v>160</v>
          </cell>
          <cell r="F226">
            <v>160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158</v>
          </cell>
          <cell r="F227">
            <v>158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235</v>
          </cell>
          <cell r="F228">
            <v>241</v>
          </cell>
        </row>
        <row r="229">
          <cell r="A229" t="str">
            <v>Балыковая с/к 200 гр. срез "Эликатессе" термоформ.пак.  СПК</v>
          </cell>
          <cell r="D229">
            <v>127</v>
          </cell>
          <cell r="F229">
            <v>127</v>
          </cell>
        </row>
        <row r="230">
          <cell r="A230" t="str">
            <v>БОНУС ДОМАШНИЙ РЕЦЕПТ Коровино 0.5кг 8шт. (6305)</v>
          </cell>
          <cell r="D230">
            <v>41</v>
          </cell>
          <cell r="F230">
            <v>41</v>
          </cell>
        </row>
        <row r="231">
          <cell r="A231" t="str">
            <v>БОНУС ДОМАШНИЙ РЕЦЕПТ Коровино вар п/о (5324)</v>
          </cell>
          <cell r="D231">
            <v>38</v>
          </cell>
          <cell r="F231">
            <v>38</v>
          </cell>
        </row>
        <row r="232">
          <cell r="A232" t="str">
            <v>БОНУС СОЧНЫЕ Папа может сос п/о мгс 1.5*4 (6954)  ОСТАНКИНО</v>
          </cell>
          <cell r="D232">
            <v>426.5</v>
          </cell>
          <cell r="F232">
            <v>428</v>
          </cell>
        </row>
        <row r="233">
          <cell r="A233" t="str">
            <v>БОНУС СОЧНЫЕ сос п/о мгс 0.41кг_UZ (6087)  ОСТАНКИНО</v>
          </cell>
          <cell r="D233">
            <v>66</v>
          </cell>
          <cell r="F233">
            <v>66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922.96699999999998</v>
          </cell>
        </row>
        <row r="235">
          <cell r="A235" t="str">
            <v>БОНУС_079  Колбаса Сервелат Кремлевский,  0.35 кг, ПОКОМ</v>
          </cell>
          <cell r="F235">
            <v>1429</v>
          </cell>
        </row>
        <row r="236">
          <cell r="A236" t="str">
            <v>БОНУС_302  Сосиски Сочинки по-баварски,  0.4кг, ТМ Стародворье  ПОКОМ</v>
          </cell>
          <cell r="F236">
            <v>437</v>
          </cell>
        </row>
        <row r="237">
          <cell r="A237" t="str">
            <v>БОНУС_312  Ветчина Филейская ВЕС ТМ  Вязанка ТС Столичная  ПОКОМ</v>
          </cell>
          <cell r="F237">
            <v>521.59900000000005</v>
          </cell>
        </row>
        <row r="238">
          <cell r="A238" t="str">
            <v>БОНУС_Готовые чебупели с ветчиной и сыром Горячая штучка 0,3кг зам  ПОКОМ</v>
          </cell>
          <cell r="F238">
            <v>817</v>
          </cell>
        </row>
        <row r="239">
          <cell r="A239" t="str">
            <v>БОНУС_Готовые чебупели сочные с мясом ТМ Горячая штучка  0,3кг зам    ПОКОМ</v>
          </cell>
          <cell r="F239">
            <v>31</v>
          </cell>
        </row>
        <row r="240">
          <cell r="A240" t="str">
            <v>БОНУС_Колбаса вареная Филейская ТМ Вязанка. ВЕС  ПОКОМ</v>
          </cell>
          <cell r="F240">
            <v>10.5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1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F242">
            <v>476</v>
          </cell>
        </row>
        <row r="243">
          <cell r="A243" t="str">
            <v>БОНУС_ПолуКоп п/к 250 гр.шт. термоформ.пак.  СПК</v>
          </cell>
          <cell r="D243">
            <v>6</v>
          </cell>
          <cell r="F243">
            <v>6</v>
          </cell>
        </row>
        <row r="244">
          <cell r="A244" t="str">
            <v>Бутербродная вареная 0,47 кг шт.  СПК</v>
          </cell>
          <cell r="D244">
            <v>50</v>
          </cell>
          <cell r="F244">
            <v>50</v>
          </cell>
        </row>
        <row r="245">
          <cell r="A245" t="str">
            <v>Вацлавская п/к (черева) 390 гр.шт. термоус.пак  СПК</v>
          </cell>
          <cell r="D245">
            <v>24</v>
          </cell>
          <cell r="F245">
            <v>24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4</v>
          </cell>
          <cell r="F246">
            <v>262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16</v>
          </cell>
          <cell r="F247">
            <v>491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68</v>
          </cell>
          <cell r="F248">
            <v>1318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118</v>
          </cell>
          <cell r="F249">
            <v>1560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10</v>
          </cell>
          <cell r="F250">
            <v>391</v>
          </cell>
        </row>
        <row r="251">
          <cell r="A251" t="str">
            <v>Гуцульская с/к "КолбасГрад" 160 гр.шт. термоус. пак  СПК</v>
          </cell>
          <cell r="D251">
            <v>105</v>
          </cell>
          <cell r="F251">
            <v>105</v>
          </cell>
        </row>
        <row r="252">
          <cell r="A252" t="str">
            <v>Дельгаро с/в "Эликатессе" 140 гр.шт.  СПК</v>
          </cell>
          <cell r="D252">
            <v>84</v>
          </cell>
          <cell r="F252">
            <v>84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245</v>
          </cell>
          <cell r="F253">
            <v>245</v>
          </cell>
        </row>
        <row r="254">
          <cell r="A254" t="str">
            <v>Докторская вареная в/с  СПК</v>
          </cell>
          <cell r="D254">
            <v>9</v>
          </cell>
          <cell r="F254">
            <v>9</v>
          </cell>
        </row>
        <row r="255">
          <cell r="A255" t="str">
            <v>Докторская вареная в/с 0,47 кг шт.  СПК</v>
          </cell>
          <cell r="D255">
            <v>31</v>
          </cell>
          <cell r="F255">
            <v>31</v>
          </cell>
        </row>
        <row r="256">
          <cell r="A256" t="str">
            <v>Докторская вареная термоус.пак. "Высокий вкус"  СПК</v>
          </cell>
          <cell r="D256">
            <v>118</v>
          </cell>
          <cell r="F256">
            <v>118</v>
          </cell>
        </row>
        <row r="257">
          <cell r="A257" t="str">
            <v>ЖАР-ладушки с клубникой и вишней ТМ Стародворье 0,2 кг ПОКОМ</v>
          </cell>
          <cell r="D257">
            <v>12</v>
          </cell>
          <cell r="F257">
            <v>111</v>
          </cell>
        </row>
        <row r="258">
          <cell r="A258" t="str">
            <v>ЖАР-ладушки с мясом 0,2кг ТМ Стародворье  ПОКОМ</v>
          </cell>
          <cell r="D258">
            <v>13</v>
          </cell>
          <cell r="F258">
            <v>423</v>
          </cell>
        </row>
        <row r="259">
          <cell r="A259" t="str">
            <v>ЖАР-ладушки с яблоком и грушей ТМ Стародворье 0,2 кг. ПОКОМ</v>
          </cell>
          <cell r="D259">
            <v>13</v>
          </cell>
          <cell r="F259">
            <v>63</v>
          </cell>
        </row>
        <row r="260">
          <cell r="A260" t="str">
            <v>Карбонад Юбилейный термоус.пак.  СПК</v>
          </cell>
          <cell r="D260">
            <v>43.7</v>
          </cell>
          <cell r="F260">
            <v>45.344000000000001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5</v>
          </cell>
          <cell r="F261">
            <v>12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5</v>
          </cell>
          <cell r="F262">
            <v>5</v>
          </cell>
        </row>
        <row r="263">
          <cell r="A263" t="str">
            <v>Классическая с/к 80 гр.шт.нар. (лоток с ср.защ.атм.)  СПК</v>
          </cell>
          <cell r="D263">
            <v>23</v>
          </cell>
          <cell r="F263">
            <v>23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703</v>
          </cell>
          <cell r="F264">
            <v>703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693</v>
          </cell>
          <cell r="F265">
            <v>693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65</v>
          </cell>
          <cell r="F266">
            <v>65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5</v>
          </cell>
          <cell r="F267">
            <v>5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21</v>
          </cell>
          <cell r="F268">
            <v>692</v>
          </cell>
        </row>
        <row r="269">
          <cell r="A269" t="str">
            <v>Круггетсы сочные ТМ Горячая штучка ТС Круггетсы  ВЕС(3 кг)  ПОКОМ</v>
          </cell>
          <cell r="D269">
            <v>2</v>
          </cell>
          <cell r="F269">
            <v>2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19</v>
          </cell>
          <cell r="F270">
            <v>1055</v>
          </cell>
        </row>
        <row r="271">
          <cell r="A271" t="str">
            <v>Ла Фаворте с/в "Эликатессе" 140 гр.шт.  СПК</v>
          </cell>
          <cell r="D271">
            <v>152</v>
          </cell>
          <cell r="F271">
            <v>152</v>
          </cell>
        </row>
        <row r="272">
          <cell r="A272" t="str">
            <v>Ливерная Печеночная "Просто выгодно" 0,3 кг.шт.  СПК</v>
          </cell>
          <cell r="D272">
            <v>99</v>
          </cell>
          <cell r="F272">
            <v>99</v>
          </cell>
        </row>
        <row r="273">
          <cell r="A273" t="str">
            <v>Любительская вареная термоус.пак. "Высокий вкус"  СПК</v>
          </cell>
          <cell r="D273">
            <v>88.8</v>
          </cell>
          <cell r="F273">
            <v>90.63</v>
          </cell>
        </row>
        <row r="274">
          <cell r="A274" t="str">
            <v>Мини-пицца Владимирский стандарт с ветчиной и грибами 0,25кг ТМ Владимирский стандарт  ПОКОМ</v>
          </cell>
          <cell r="F274">
            <v>25</v>
          </cell>
        </row>
        <row r="275">
          <cell r="A275" t="str">
            <v>Мини-пицца с ветчиной и сыром 0,3кг ТМ Зареченские  ПОКОМ</v>
          </cell>
          <cell r="F275">
            <v>3</v>
          </cell>
        </row>
        <row r="276">
          <cell r="A276" t="str">
            <v>Мини-сосиски в тесте 0,3кг ТМ Зареченские  ПОКОМ</v>
          </cell>
          <cell r="F276">
            <v>1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266.20299999999997</v>
          </cell>
        </row>
        <row r="278">
          <cell r="A278" t="str">
            <v>Мини-чебуречки с мясом ВЕС 5,5кг ТМ Зареченские  ПОКОМ</v>
          </cell>
          <cell r="D278">
            <v>5</v>
          </cell>
          <cell r="F278">
            <v>109</v>
          </cell>
        </row>
        <row r="279">
          <cell r="A279" t="str">
            <v>Мини-шарики с курочкой и сыром ТМ Зареченские ВЕС  ПОКОМ</v>
          </cell>
          <cell r="F279">
            <v>210.1</v>
          </cell>
        </row>
        <row r="280">
          <cell r="A280" t="str">
            <v>Наггетсы Foodgital 0,25кг ТМ Горячая штучка  ПОКОМ</v>
          </cell>
          <cell r="F280">
            <v>58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29</v>
          </cell>
          <cell r="F281">
            <v>3529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50</v>
          </cell>
          <cell r="F282">
            <v>4689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29</v>
          </cell>
          <cell r="F283">
            <v>2225</v>
          </cell>
        </row>
        <row r="284">
          <cell r="A284" t="str">
            <v>Наггетсы с куриным филе и сыром ТМ Вязанка 0,25 кг ПОКОМ</v>
          </cell>
          <cell r="D284">
            <v>25</v>
          </cell>
          <cell r="F284">
            <v>1279</v>
          </cell>
        </row>
        <row r="285">
          <cell r="A285" t="str">
            <v>Наггетсы Хрустящие 0,3кг ТМ Зареченские  ПОКОМ</v>
          </cell>
          <cell r="D285">
            <v>1</v>
          </cell>
          <cell r="F285">
            <v>180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657</v>
          </cell>
        </row>
        <row r="287">
          <cell r="A287" t="str">
            <v>Оригинальная с перцем с/к  СПК</v>
          </cell>
          <cell r="D287">
            <v>73.2</v>
          </cell>
          <cell r="F287">
            <v>73.2</v>
          </cell>
        </row>
        <row r="288">
          <cell r="A288" t="str">
            <v>Оригинальная с перцем с/к 0,235 кг.шт.  СПК</v>
          </cell>
          <cell r="D288">
            <v>87</v>
          </cell>
          <cell r="F288">
            <v>87</v>
          </cell>
        </row>
        <row r="289">
          <cell r="A289" t="str">
            <v>Особая вареная  СПК</v>
          </cell>
          <cell r="D289">
            <v>6</v>
          </cell>
          <cell r="F289">
            <v>6</v>
          </cell>
        </row>
        <row r="290">
          <cell r="A290" t="str">
            <v>Паштет печеночный 140 гр.шт.  СПК</v>
          </cell>
          <cell r="D290">
            <v>40</v>
          </cell>
          <cell r="F290">
            <v>40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5</v>
          </cell>
          <cell r="F291">
            <v>269</v>
          </cell>
        </row>
        <row r="292">
          <cell r="A292" t="str">
            <v>Пельмени Grandmeni с говядиной и свининой 0,7кг ТМ Горячая штучка  ПОКОМ</v>
          </cell>
          <cell r="F292">
            <v>129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11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64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D295">
            <v>16</v>
          </cell>
          <cell r="F295">
            <v>413</v>
          </cell>
        </row>
        <row r="296">
          <cell r="A296" t="str">
            <v>Пельмени Бигбули с мясом ТМ Горячая штучка. флоу-пак сфера 0,4 кг. ПОКОМ</v>
          </cell>
          <cell r="F296">
            <v>105</v>
          </cell>
        </row>
        <row r="297">
          <cell r="A297" t="str">
            <v>Пельмени Бигбули с мясом ТМ Горячая штучка. флоу-пак сфера 0,7 кг ПОКОМ</v>
          </cell>
          <cell r="D297">
            <v>152</v>
          </cell>
          <cell r="F297">
            <v>830</v>
          </cell>
        </row>
        <row r="298">
          <cell r="A298" t="str">
            <v>Пельмени Бигбули с мясом, Горячая штучка 0,9кг  ПОКОМ</v>
          </cell>
          <cell r="F298">
            <v>1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F299">
            <v>22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100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17</v>
          </cell>
          <cell r="F302">
            <v>999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8</v>
          </cell>
          <cell r="F303">
            <v>1085</v>
          </cell>
        </row>
        <row r="304">
          <cell r="A304" t="str">
            <v>Пельмени Бульмени с говядиной и свининой Горячая штучка 0,43  ПОКОМ</v>
          </cell>
          <cell r="F304">
            <v>1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113.501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10</v>
          </cell>
          <cell r="F306">
            <v>1072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7</v>
          </cell>
          <cell r="F307">
            <v>948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650</v>
          </cell>
          <cell r="F308">
            <v>2738</v>
          </cell>
        </row>
        <row r="309">
          <cell r="A309" t="str">
            <v>Пельмени Бульмени со сливочным маслом Горячая штучка 0,9 кг  ПОКОМ</v>
          </cell>
          <cell r="F309">
            <v>2</v>
          </cell>
        </row>
        <row r="310">
          <cell r="A310" t="str">
            <v>Пельмени Бульмени со сливочным маслом ТМ Горячая штучка. флоу-пак сфера 0,4 кг. ПОКОМ</v>
          </cell>
          <cell r="D310">
            <v>6</v>
          </cell>
          <cell r="F310">
            <v>1164</v>
          </cell>
        </row>
        <row r="311">
          <cell r="A311" t="str">
            <v>Пельмени Бульмени со сливочным маслом ТМ Горячая штучка.флоу-пак сфера 0,7 кг. ПОКОМ</v>
          </cell>
          <cell r="D311">
            <v>1362</v>
          </cell>
          <cell r="F311">
            <v>3862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11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12</v>
          </cell>
        </row>
        <row r="314">
          <cell r="A314" t="str">
            <v>Пельмени Медвежьи ушки с фермерскими сливками 0,7кг  ПОКОМ</v>
          </cell>
          <cell r="D314">
            <v>1</v>
          </cell>
          <cell r="F314">
            <v>232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D315">
            <v>9</v>
          </cell>
          <cell r="F315">
            <v>347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97</v>
          </cell>
        </row>
        <row r="317">
          <cell r="A317" t="str">
            <v>Пельмени Мясорубские ТМ Стародворье фоупак равиоли 0,7 кг  ПОКОМ</v>
          </cell>
          <cell r="F317">
            <v>1313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181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377.5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6</v>
          </cell>
          <cell r="F320">
            <v>632</v>
          </cell>
        </row>
        <row r="321">
          <cell r="A321" t="str">
            <v>Пельмени Сочные сфера 0,8 кг ТМ Стародворье  ПОКОМ</v>
          </cell>
          <cell r="F321">
            <v>184</v>
          </cell>
        </row>
        <row r="322">
          <cell r="A322" t="str">
            <v>Пипперони с/к "Эликатессе" 0,10 кг.шт.  СПК</v>
          </cell>
          <cell r="D322">
            <v>9</v>
          </cell>
          <cell r="F322">
            <v>9</v>
          </cell>
        </row>
        <row r="323">
          <cell r="A323" t="str">
            <v>Пирожки с мясом 0,3кг ТМ Зареченские  ПОКОМ</v>
          </cell>
          <cell r="F323">
            <v>47</v>
          </cell>
        </row>
        <row r="324">
          <cell r="A324" t="str">
            <v>Пирожки с мясом 3,7кг ВЕС ТМ Зареченские  ПОКОМ</v>
          </cell>
          <cell r="D324">
            <v>3.7</v>
          </cell>
          <cell r="F324">
            <v>218.304</v>
          </cell>
        </row>
        <row r="325">
          <cell r="A325" t="str">
            <v>Пирожки с яблоком и грушей ВЕС ТМ Зареченские  ПОКОМ</v>
          </cell>
          <cell r="F325">
            <v>40.700000000000003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25</v>
          </cell>
          <cell r="F326">
            <v>25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45</v>
          </cell>
          <cell r="F327">
            <v>45</v>
          </cell>
        </row>
        <row r="328">
          <cell r="A328" t="str">
            <v>Плавленый Сыр 45% "С грибами" СТМ "ПапаМожет 180гр  ОСТАНКИНО</v>
          </cell>
          <cell r="D328">
            <v>29</v>
          </cell>
          <cell r="F328">
            <v>29</v>
          </cell>
        </row>
        <row r="329">
          <cell r="A329" t="str">
            <v>Покровская вареная 0,47 кг шт.  СПК</v>
          </cell>
          <cell r="D329">
            <v>29</v>
          </cell>
          <cell r="F329">
            <v>29</v>
          </cell>
        </row>
        <row r="330">
          <cell r="A330" t="str">
            <v>ПолуКоп п/к 250 гр.шт. термоформ.пак.  СПК</v>
          </cell>
          <cell r="D330">
            <v>41</v>
          </cell>
          <cell r="F330">
            <v>41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17</v>
          </cell>
          <cell r="F331">
            <v>17</v>
          </cell>
        </row>
        <row r="332">
          <cell r="A332" t="str">
            <v>Ричеза с/к 230 гр.шт.  СПК</v>
          </cell>
          <cell r="D332">
            <v>81</v>
          </cell>
          <cell r="F332">
            <v>81</v>
          </cell>
        </row>
        <row r="333">
          <cell r="A333" t="str">
            <v>Российский сливочный 45% ТМ Папа Может, брус (2шт)  ОСТАНКИНО</v>
          </cell>
          <cell r="D333">
            <v>49.5</v>
          </cell>
          <cell r="F333">
            <v>49.5</v>
          </cell>
        </row>
        <row r="334">
          <cell r="A334" t="str">
            <v>Сальчетти с/к 230 гр.шт.  СПК</v>
          </cell>
          <cell r="D334">
            <v>146</v>
          </cell>
          <cell r="F334">
            <v>146</v>
          </cell>
        </row>
        <row r="335">
          <cell r="A335" t="str">
            <v>Сальчичон с/к 200 гр. срез "Эликатессе" термоформ.пак.  СПК</v>
          </cell>
          <cell r="D335">
            <v>7</v>
          </cell>
          <cell r="F335">
            <v>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131</v>
          </cell>
          <cell r="F336">
            <v>131</v>
          </cell>
        </row>
        <row r="337">
          <cell r="A337" t="str">
            <v>Салями с/к 100 гр.шт.нар. (лоток с ср.защ.атм.)  СПК</v>
          </cell>
          <cell r="D337">
            <v>14</v>
          </cell>
          <cell r="F337">
            <v>14</v>
          </cell>
        </row>
        <row r="338">
          <cell r="A338" t="str">
            <v>Салями Трюфель с/в "Эликатессе" 0,16 кг.шт.  СПК</v>
          </cell>
          <cell r="D338">
            <v>176</v>
          </cell>
          <cell r="F338">
            <v>180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56</v>
          </cell>
          <cell r="F339">
            <v>57.017000000000003</v>
          </cell>
        </row>
        <row r="340">
          <cell r="A340" t="str">
            <v>Сардельки "Необыкновенные" (в ср.защ.атм.)  СПК</v>
          </cell>
          <cell r="D340">
            <v>8</v>
          </cell>
          <cell r="F340">
            <v>8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24</v>
          </cell>
          <cell r="F341">
            <v>24</v>
          </cell>
        </row>
        <row r="342">
          <cell r="A342" t="str">
            <v>Семейная с чесночком Экстра вареная  СПК</v>
          </cell>
          <cell r="D342">
            <v>7.8</v>
          </cell>
          <cell r="F342">
            <v>7.8</v>
          </cell>
        </row>
        <row r="343">
          <cell r="A343" t="str">
            <v>Сервелат Европейский в/к, в/с 0,38 кг.шт.термофор.пак  СПК</v>
          </cell>
          <cell r="D343">
            <v>41</v>
          </cell>
          <cell r="F343">
            <v>41</v>
          </cell>
        </row>
        <row r="344">
          <cell r="A344" t="str">
            <v>Сервелат Коньячный в/к 0,38 кг.шт термофор.пак  СПК</v>
          </cell>
          <cell r="D344">
            <v>30</v>
          </cell>
          <cell r="F344">
            <v>30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93</v>
          </cell>
          <cell r="F345">
            <v>95</v>
          </cell>
        </row>
        <row r="346">
          <cell r="A346" t="str">
            <v>Сервелат Финский в/к 0,38 кг.шт. термофор.пак.  СПК</v>
          </cell>
          <cell r="D346">
            <v>32</v>
          </cell>
          <cell r="F346">
            <v>32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58</v>
          </cell>
          <cell r="F347">
            <v>58</v>
          </cell>
        </row>
        <row r="348">
          <cell r="A348" t="str">
            <v>Сервелат Фирменный в/к 0,38 кг.шт. термофор.пак.  СПК</v>
          </cell>
          <cell r="D348">
            <v>4</v>
          </cell>
          <cell r="F348">
            <v>4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155</v>
          </cell>
          <cell r="F349">
            <v>155</v>
          </cell>
        </row>
        <row r="350">
          <cell r="A350" t="str">
            <v>Сибирская особая с/к 0,235 кг шт.  СПК</v>
          </cell>
          <cell r="D350">
            <v>218</v>
          </cell>
          <cell r="F350">
            <v>218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56.1</v>
          </cell>
          <cell r="F351">
            <v>56.1</v>
          </cell>
        </row>
        <row r="352">
          <cell r="A352" t="str">
            <v>Снеки  ЖАР-мени ВЕС. рубленые в тесте замор.  ПОКОМ</v>
          </cell>
          <cell r="D352">
            <v>1</v>
          </cell>
          <cell r="F352">
            <v>1</v>
          </cell>
        </row>
        <row r="353">
          <cell r="A353" t="str">
            <v>Сосиски "Баварские" 0,36 кг.шт. вак.упак.  СПК</v>
          </cell>
          <cell r="D353">
            <v>8</v>
          </cell>
          <cell r="F353">
            <v>8</v>
          </cell>
        </row>
        <row r="354">
          <cell r="A354" t="str">
            <v>Сосиски "Молочные" 0,36 кг.шт. вак.упак.  СПК</v>
          </cell>
          <cell r="D354">
            <v>35</v>
          </cell>
          <cell r="F354">
            <v>35</v>
          </cell>
        </row>
        <row r="355">
          <cell r="A355" t="str">
            <v>Сосиски Мусульманские "Просто выгодно" (в ср.защ.атм.)  СПК</v>
          </cell>
          <cell r="D355">
            <v>25</v>
          </cell>
          <cell r="F355">
            <v>25</v>
          </cell>
        </row>
        <row r="356">
          <cell r="A356" t="str">
            <v>Сосиски Хот-дог подкопченные (лоток с ср.защ.атм.)  СПК</v>
          </cell>
          <cell r="D356">
            <v>27</v>
          </cell>
          <cell r="F356">
            <v>27</v>
          </cell>
        </row>
        <row r="357">
          <cell r="A357" t="str">
            <v>Сочный мегачебурек ТМ Зареченские ВЕС ПОКОМ</v>
          </cell>
          <cell r="F357">
            <v>229.46</v>
          </cell>
        </row>
        <row r="358">
          <cell r="A358" t="str">
            <v>Сыр "Пармезан" 40% кусок 180 гр  ОСТАНКИНО</v>
          </cell>
          <cell r="D358">
            <v>122</v>
          </cell>
          <cell r="F358">
            <v>124</v>
          </cell>
        </row>
        <row r="359">
          <cell r="A359" t="str">
            <v>Сыр Боккончини копченый 40% 100 гр.  ОСТАНКИНО</v>
          </cell>
          <cell r="D359">
            <v>161</v>
          </cell>
          <cell r="F359">
            <v>161</v>
          </cell>
        </row>
        <row r="360">
          <cell r="A360" t="str">
            <v>Сыр колбасный копченый Папа Может 400 гр  ОСТАНКИНО</v>
          </cell>
          <cell r="D360">
            <v>18</v>
          </cell>
          <cell r="F360">
            <v>18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433</v>
          </cell>
          <cell r="F362">
            <v>433</v>
          </cell>
        </row>
        <row r="363">
          <cell r="A363" t="str">
            <v>Сыр ПАПА МОЖЕТ "Голландский традиционный" 45% 180 г  ОСТАНКИНО</v>
          </cell>
          <cell r="D363">
            <v>914</v>
          </cell>
          <cell r="F363">
            <v>916</v>
          </cell>
        </row>
        <row r="364">
          <cell r="A364" t="str">
            <v>Сыр ПАПА МОЖЕТ "Министерский" 180гр, 45 %  ОСТАНКИНО</v>
          </cell>
          <cell r="D364">
            <v>149</v>
          </cell>
          <cell r="F364">
            <v>149</v>
          </cell>
        </row>
        <row r="365">
          <cell r="A365" t="str">
            <v>Сыр ПАПА МОЖЕТ "Папин завтрак" 180гр, 45 %  ОСТАНКИНО</v>
          </cell>
          <cell r="D365">
            <v>106</v>
          </cell>
          <cell r="F365">
            <v>106</v>
          </cell>
        </row>
        <row r="366">
          <cell r="A366" t="str">
            <v>Сыр ПАПА МОЖЕТ "Российский традиционный" 45% 180 г  ОСТАНКИНО</v>
          </cell>
          <cell r="D366">
            <v>930</v>
          </cell>
          <cell r="F366">
            <v>930</v>
          </cell>
        </row>
        <row r="367">
          <cell r="A367" t="str">
            <v>Сыр Папа Может "Российский традиционный" ВЕС брусок массовая доля жира 50%  ОСТАНКИНО</v>
          </cell>
          <cell r="D367">
            <v>26.2</v>
          </cell>
          <cell r="F367">
            <v>26.2</v>
          </cell>
        </row>
        <row r="368">
          <cell r="A368" t="str">
            <v>Сыр ПАПА МОЖЕТ "Тильзитер" 45% 180 г  ОСТАНКИНО</v>
          </cell>
          <cell r="D368">
            <v>236</v>
          </cell>
          <cell r="F368">
            <v>236</v>
          </cell>
        </row>
        <row r="369">
          <cell r="A369" t="str">
            <v>Сыр Папа Может "Тильзитер", 45% брусок ВЕС   ОСТАНКИНО</v>
          </cell>
          <cell r="D369">
            <v>5</v>
          </cell>
          <cell r="F369">
            <v>5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86</v>
          </cell>
          <cell r="F370">
            <v>90</v>
          </cell>
        </row>
        <row r="371">
          <cell r="A371" t="str">
            <v>Сыр полутвердый "Гауда", 45%, ВЕС брус из блока 1/5  ОСТАНКИНО</v>
          </cell>
          <cell r="D371">
            <v>16.399999999999999</v>
          </cell>
          <cell r="F371">
            <v>16.399999999999999</v>
          </cell>
        </row>
        <row r="372">
          <cell r="A372" t="str">
            <v>Сыр полутвердый "Голландский" 45%, брус ВЕС  ОСТАНКИНО</v>
          </cell>
          <cell r="D372">
            <v>80</v>
          </cell>
          <cell r="F372">
            <v>80</v>
          </cell>
        </row>
        <row r="373">
          <cell r="A373" t="str">
            <v>Сыр полутвердый "Тильзитер" 45%, ВЕС брус ТМ "Папа может"  ОСТАНКИНО</v>
          </cell>
          <cell r="D373">
            <v>27</v>
          </cell>
          <cell r="F373">
            <v>29.87</v>
          </cell>
        </row>
        <row r="374">
          <cell r="A374" t="str">
            <v>Сыр Скаморца свежий 40% 100 гр.  ОСТАНКИНО</v>
          </cell>
          <cell r="D374">
            <v>158</v>
          </cell>
          <cell r="F374">
            <v>158</v>
          </cell>
        </row>
        <row r="375">
          <cell r="A375" t="str">
            <v>Сыр творожный с зеленью 60% Папа может 140 гр.  ОСТАНКИНО</v>
          </cell>
          <cell r="D375">
            <v>110</v>
          </cell>
          <cell r="F375">
            <v>110</v>
          </cell>
        </row>
        <row r="376">
          <cell r="A376" t="str">
            <v>Сыр Чечил копченый 43% 100г/6шт ТМ Папа Может  ОСТАНКИНО</v>
          </cell>
          <cell r="D376">
            <v>175</v>
          </cell>
          <cell r="F376">
            <v>175</v>
          </cell>
        </row>
        <row r="377">
          <cell r="A377" t="str">
            <v>Сыр Чечил свежий 45% 100г/6шт ТМ Папа Может  ОСТАНКИНО</v>
          </cell>
          <cell r="D377">
            <v>208</v>
          </cell>
          <cell r="F377">
            <v>212</v>
          </cell>
        </row>
        <row r="378">
          <cell r="A378" t="str">
            <v>Сыч/Прод Коровино Российский 50% 200г СЗМЖ  ОСТАНКИНО</v>
          </cell>
          <cell r="D378">
            <v>235</v>
          </cell>
          <cell r="F378">
            <v>235</v>
          </cell>
        </row>
        <row r="379">
          <cell r="A379" t="str">
            <v>Сыч/Прод Коровино Российский Оригин 50% ВЕС (5 кг)  ОСТАНКИНО</v>
          </cell>
          <cell r="D379">
            <v>207</v>
          </cell>
          <cell r="F379">
            <v>207</v>
          </cell>
        </row>
        <row r="380">
          <cell r="A380" t="str">
            <v>Сыч/Прод Коровино Тильзитер 50% 200г СЗМЖ  ОСТАНКИНО</v>
          </cell>
          <cell r="D380">
            <v>92</v>
          </cell>
          <cell r="F380">
            <v>92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128.69999999999999</v>
          </cell>
          <cell r="F381">
            <v>128.69999999999999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364</v>
          </cell>
          <cell r="F382">
            <v>364</v>
          </cell>
        </row>
        <row r="383">
          <cell r="A383" t="str">
            <v>Торо Неро с/в "Эликатессе" 140 гр.шт.  СПК</v>
          </cell>
          <cell r="D383">
            <v>77</v>
          </cell>
          <cell r="F383">
            <v>77</v>
          </cell>
        </row>
        <row r="384">
          <cell r="A384" t="str">
            <v>Уши свиные копченые к пиву 0,15кг нар. д/ф шт.  СПК</v>
          </cell>
          <cell r="D384">
            <v>37</v>
          </cell>
          <cell r="F384">
            <v>37</v>
          </cell>
        </row>
        <row r="385">
          <cell r="A385" t="str">
            <v>Фестивальная пора с/к 100 гр.шт.нар. (лоток с ср.защ.атм.)  СПК</v>
          </cell>
          <cell r="D385">
            <v>206</v>
          </cell>
          <cell r="F385">
            <v>206</v>
          </cell>
        </row>
        <row r="386">
          <cell r="A386" t="str">
            <v>Фестивальная пора с/к 235 гр.шт.  СПК</v>
          </cell>
          <cell r="D386">
            <v>412</v>
          </cell>
          <cell r="F386">
            <v>413</v>
          </cell>
        </row>
        <row r="387">
          <cell r="A387" t="str">
            <v>Фестивальная пора с/к термоус.пак  СПК</v>
          </cell>
          <cell r="D387">
            <v>33</v>
          </cell>
          <cell r="F387">
            <v>33</v>
          </cell>
        </row>
        <row r="388">
          <cell r="A388" t="str">
            <v>Фирменная с/к 200 гр. срез "Эликатессе" термоформ.пак.  СПК</v>
          </cell>
          <cell r="D388">
            <v>62</v>
          </cell>
          <cell r="F388">
            <v>62</v>
          </cell>
        </row>
        <row r="389">
          <cell r="A389" t="str">
            <v>Фуэт с/в "Эликатессе" 160 гр.шт.  СПК</v>
          </cell>
          <cell r="D389">
            <v>191</v>
          </cell>
          <cell r="F389">
            <v>191</v>
          </cell>
        </row>
        <row r="390">
          <cell r="A390" t="str">
            <v>Хинкали Классические ТМ Зареченские ВЕС ПОКОМ</v>
          </cell>
          <cell r="F390">
            <v>61.5</v>
          </cell>
        </row>
        <row r="391">
          <cell r="A391" t="str">
            <v>Хот-догстер ТМ Горячая штучка ТС Хот-Догстер флоу-пак 0,09 кг. ПОКОМ</v>
          </cell>
          <cell r="D391">
            <v>1</v>
          </cell>
          <cell r="F391">
            <v>406</v>
          </cell>
        </row>
        <row r="392">
          <cell r="A392" t="str">
            <v>Хотстеры с сыром 0,25кг ТМ Горячая штучка  ПОКОМ</v>
          </cell>
          <cell r="D392">
            <v>16</v>
          </cell>
          <cell r="F392">
            <v>584</v>
          </cell>
        </row>
        <row r="393">
          <cell r="A393" t="str">
            <v>Хотстеры ТМ Горячая штучка ТС Хотстеры 0,25 кг зам  ПОКОМ</v>
          </cell>
          <cell r="D393">
            <v>400</v>
          </cell>
          <cell r="F393">
            <v>2043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8</v>
          </cell>
          <cell r="F394">
            <v>571</v>
          </cell>
        </row>
        <row r="395">
          <cell r="A395" t="str">
            <v>Хрустящие крылышки ТМ Горячая штучка 0,3 кг зам  ПОКОМ</v>
          </cell>
          <cell r="D395">
            <v>15</v>
          </cell>
          <cell r="F395">
            <v>645</v>
          </cell>
        </row>
        <row r="396">
          <cell r="A396" t="str">
            <v>Чебупай сладкая клубника 0,2кг ТМ Горячая штучка  ПОКОМ</v>
          </cell>
          <cell r="F396">
            <v>3</v>
          </cell>
        </row>
        <row r="397">
          <cell r="A397" t="str">
            <v>Чебупели Foodgital 0,25кг ТМ Горячая штучка  ПОКОМ</v>
          </cell>
          <cell r="F397">
            <v>47</v>
          </cell>
        </row>
        <row r="398">
          <cell r="A398" t="str">
            <v>Чебупели Курочка гриль ТМ Горячая штучка, 0,3 кг зам  ПОКОМ</v>
          </cell>
          <cell r="D398">
            <v>4</v>
          </cell>
          <cell r="F398">
            <v>280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175</v>
          </cell>
          <cell r="F399">
            <v>2034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37</v>
          </cell>
          <cell r="F400">
            <v>2890</v>
          </cell>
        </row>
        <row r="401">
          <cell r="A401" t="str">
            <v>Чебуреки Мясные вес 2,7 кг ТМ Зареченские ВЕС ПОКОМ</v>
          </cell>
          <cell r="F401">
            <v>2.7</v>
          </cell>
        </row>
        <row r="402">
          <cell r="A402" t="str">
            <v>Чебуреки сочные ВЕС ТМ Зареченские  ПОКОМ</v>
          </cell>
          <cell r="F402">
            <v>496.40100000000001</v>
          </cell>
        </row>
        <row r="403">
          <cell r="A403" t="str">
            <v>Шпикачки Русские (черева) (в ср.защ.атм.) "Высокий вкус"  СПК</v>
          </cell>
          <cell r="D403">
            <v>47.9</v>
          </cell>
          <cell r="F403">
            <v>48.957000000000001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18</v>
          </cell>
          <cell r="F404">
            <v>18</v>
          </cell>
        </row>
        <row r="405">
          <cell r="A405" t="str">
            <v>Юбилейная с/к 0,235 кг.шт.  СПК</v>
          </cell>
          <cell r="D405">
            <v>292</v>
          </cell>
          <cell r="F405">
            <v>292</v>
          </cell>
        </row>
        <row r="406">
          <cell r="A406" t="str">
            <v>Юбилейная с/к термоус.пак.  СПК</v>
          </cell>
          <cell r="D406">
            <v>1</v>
          </cell>
          <cell r="F406">
            <v>1</v>
          </cell>
        </row>
        <row r="407">
          <cell r="A407" t="str">
            <v>Итого</v>
          </cell>
          <cell r="D407">
            <v>98530.259000000005</v>
          </cell>
          <cell r="F407">
            <v>244497.18700000001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21.02.2025 - 21.02.2025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151.33099999999999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95.522000000000006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377.60599999999999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820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716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53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166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133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99.343999999999994</v>
          </cell>
        </row>
        <row r="23">
          <cell r="A23" t="str">
            <v xml:space="preserve"> 201  Ветчина Нежная ТМ Особый рецепт, (2,5кг), ПОКОМ</v>
          </cell>
          <cell r="D23">
            <v>927.24300000000005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55.137999999999998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188.614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126.285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34.054000000000002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46.898000000000003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94.594999999999999</v>
          </cell>
        </row>
        <row r="30">
          <cell r="A30" t="str">
            <v xml:space="preserve"> 247  Сардельки Нежные, ВЕС.  ПОКОМ</v>
          </cell>
          <cell r="D30">
            <v>12.492000000000001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35.984000000000002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223.191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18.533999999999999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42.112000000000002</v>
          </cell>
        </row>
        <row r="35">
          <cell r="A35" t="str">
            <v xml:space="preserve"> 263  Шпикачки Стародворские, ВЕС.  ПОКОМ</v>
          </cell>
          <cell r="D35">
            <v>13.45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5.4359999999999999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8.2880000000000003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13.465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427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1010</v>
          </cell>
        </row>
        <row r="42">
          <cell r="A42" t="str">
            <v xml:space="preserve"> 283  Сосиски Сочинки, ВЕС, ТМ Стародворье ПОКОМ</v>
          </cell>
          <cell r="D42">
            <v>122.83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160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64.599999999999994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234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437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34.323999999999998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64.397999999999996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180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302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44.264000000000003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162.268</v>
          </cell>
        </row>
        <row r="55">
          <cell r="A55" t="str">
            <v xml:space="preserve"> 316  Колбаса Нежная ТМ Зареченские ВЕС  ПОКОМ</v>
          </cell>
          <cell r="D55">
            <v>6.008</v>
          </cell>
        </row>
        <row r="56">
          <cell r="A56" t="str">
            <v xml:space="preserve"> 318  Сосиски Датские ТМ Зареченские, ВЕС  ПОКОМ</v>
          </cell>
          <cell r="D56">
            <v>1099.521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762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613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193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157.136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37</v>
          </cell>
        </row>
        <row r="64">
          <cell r="A64" t="str">
            <v xml:space="preserve"> 335  Колбаса Сливушка ТМ Вязанка. ВЕС.  ПОКОМ </v>
          </cell>
          <cell r="D64">
            <v>70.772000000000006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9.6319999999999997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524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447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106.41800000000001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57.933999999999997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193.03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90.849000000000004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90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17.239999999999998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204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172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90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29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80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81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919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938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59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15.95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109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14.5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2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7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5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276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77.111999999999995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720.45600000000002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906.71299999999997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940.22900000000004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1.3420000000000001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54.738999999999997</v>
          </cell>
        </row>
        <row r="99">
          <cell r="A99" t="str">
            <v xml:space="preserve"> 467  Колбаса Филейная 0,5кг ТМ Особый рецепт  ПОКОМ</v>
          </cell>
          <cell r="D99">
            <v>9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14.663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19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14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13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146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76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102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42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5.52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92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2.72</v>
          </cell>
        </row>
        <row r="111">
          <cell r="A111" t="str">
            <v xml:space="preserve"> 508  Сосиски Аравийские ВЕС ТМ Вязанка  ПОКОМ</v>
          </cell>
          <cell r="D111">
            <v>2.0270000000000001</v>
          </cell>
        </row>
        <row r="112">
          <cell r="A112" t="str">
            <v xml:space="preserve"> 513  Колбаса вареная Стародворская 0,4кг ТМ Стародворье  ПОКОМ</v>
          </cell>
          <cell r="D112">
            <v>28</v>
          </cell>
        </row>
        <row r="113">
          <cell r="A113" t="str">
            <v>1146 Ароматная с/к в/у ОСТАНКИНО</v>
          </cell>
          <cell r="D113">
            <v>1.0149999999999999</v>
          </cell>
        </row>
        <row r="114">
          <cell r="A114" t="str">
            <v>3215 ВЕТЧ.МЯСНАЯ Папа может п/о 0.4кг 8шт.    ОСТАНКИНО</v>
          </cell>
          <cell r="D114">
            <v>76</v>
          </cell>
        </row>
        <row r="115">
          <cell r="A115" t="str">
            <v>3684 ПРЕСИЖН с/к в/у 1/250 8шт.   ОСТАНКИНО</v>
          </cell>
          <cell r="D115">
            <v>26</v>
          </cell>
        </row>
        <row r="116">
          <cell r="A116" t="str">
            <v>4063 МЯСНАЯ Папа может вар п/о_Л   ОСТАНКИНО</v>
          </cell>
          <cell r="D116">
            <v>304.26</v>
          </cell>
        </row>
        <row r="117">
          <cell r="A117" t="str">
            <v>4117 ЭКСТРА Папа может с/к в/у_Л   ОСТАНКИНО</v>
          </cell>
          <cell r="D117">
            <v>3.169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24.364999999999998</v>
          </cell>
        </row>
        <row r="119">
          <cell r="A119" t="str">
            <v>4786 КОЛБ.СНЭКИ Папа может в/к мгс 1/70_5  ОСТАНКИНО</v>
          </cell>
          <cell r="D119">
            <v>9</v>
          </cell>
        </row>
        <row r="120">
          <cell r="A120" t="str">
            <v>4813 ФИЛЕЙНАЯ Папа может вар п/о_Л   ОСТАНКИНО</v>
          </cell>
          <cell r="D120">
            <v>143.53</v>
          </cell>
        </row>
        <row r="121">
          <cell r="A121" t="str">
            <v>4993 САЛЯМИ ИТАЛЬЯНСКАЯ с/к в/у 1/250*8_120c ОСТАНКИНО</v>
          </cell>
          <cell r="D121">
            <v>36</v>
          </cell>
        </row>
        <row r="122">
          <cell r="A122" t="str">
            <v>5246 ДОКТОРСКАЯ ПРЕМИУМ вар б/о мгс_30с ОСТАНКИНО</v>
          </cell>
          <cell r="D122">
            <v>8.9130000000000003</v>
          </cell>
        </row>
        <row r="123">
          <cell r="A123" t="str">
            <v>5341 СЕРВЕЛАТ ОХОТНИЧИЙ в/к в/у  ОСТАНКИНО</v>
          </cell>
          <cell r="D123">
            <v>125.685</v>
          </cell>
        </row>
        <row r="124">
          <cell r="A124" t="str">
            <v>5483 ЭКСТРА Папа может с/к в/у 1/250 8шт.   ОСТАНКИНО</v>
          </cell>
          <cell r="D124">
            <v>136</v>
          </cell>
        </row>
        <row r="125">
          <cell r="A125" t="str">
            <v>5544 Сервелат Финский в/к в/у_45с НОВАЯ ОСТАНКИНО</v>
          </cell>
          <cell r="D125">
            <v>257.291</v>
          </cell>
        </row>
        <row r="126">
          <cell r="A126" t="str">
            <v>5679 САЛЯМИ ИТАЛЬЯНСКАЯ с/к в/у 1/150_60с ОСТАНКИНО</v>
          </cell>
          <cell r="D126">
            <v>33</v>
          </cell>
        </row>
        <row r="127">
          <cell r="A127" t="str">
            <v>5682 САЛЯМИ МЕЛКОЗЕРНЕНАЯ с/к в/у 1/120_60с   ОСТАНКИНО</v>
          </cell>
          <cell r="D127">
            <v>374</v>
          </cell>
        </row>
        <row r="128">
          <cell r="A128" t="str">
            <v>5706 АРОМАТНАЯ Папа может с/к в/у 1/250 8шт.  ОСТАНКИНО</v>
          </cell>
          <cell r="D128">
            <v>125</v>
          </cell>
        </row>
        <row r="129">
          <cell r="A129" t="str">
            <v>5708 ПОСОЛЬСКАЯ Папа может с/к в/у ОСТАНКИНО</v>
          </cell>
          <cell r="D129">
            <v>7.968</v>
          </cell>
        </row>
        <row r="130">
          <cell r="A130" t="str">
            <v>5851 ЭКСТРА Папа может вар п/о   ОСТАНКИНО</v>
          </cell>
          <cell r="D130">
            <v>91.884</v>
          </cell>
        </row>
        <row r="131">
          <cell r="A131" t="str">
            <v>5931 ОХОТНИЧЬЯ Папа может с/к в/у 1/220 8шт.   ОСТАНКИНО</v>
          </cell>
          <cell r="D131">
            <v>189</v>
          </cell>
        </row>
        <row r="132">
          <cell r="A132" t="str">
            <v>6004 РАГУ СВИНОЕ 1кг 8шт.зам_120с ОСТАНКИНО</v>
          </cell>
          <cell r="D132">
            <v>16</v>
          </cell>
        </row>
        <row r="133">
          <cell r="A133" t="str">
            <v>6158 ВРЕМЯ ОЛИВЬЕ Папа может вар п/о 0.4кг   ОСТАНКИНО</v>
          </cell>
          <cell r="D133">
            <v>290</v>
          </cell>
        </row>
        <row r="134">
          <cell r="A134" t="str">
            <v>6200 ГРУДИНКА ПРЕМИУМ к/в мл/к в/у 0.3кг  ОСТАНКИНО</v>
          </cell>
          <cell r="D134">
            <v>71</v>
          </cell>
        </row>
        <row r="135">
          <cell r="A135" t="str">
            <v>6206 СВИНИНА ПО-ДОМАШНЕМУ к/в мл/к в/у 0.3кг  ОСТАНКИНО</v>
          </cell>
          <cell r="D135">
            <v>134</v>
          </cell>
        </row>
        <row r="136">
          <cell r="A136" t="str">
            <v>6221 НЕАПОЛИТАНСКИЙ ДУЭТ с/к с/н мгс 1/90  ОСТАНКИНО</v>
          </cell>
          <cell r="D136">
            <v>29</v>
          </cell>
        </row>
        <row r="137">
          <cell r="A137" t="str">
            <v>6222 ИТАЛЬЯНСКОЕ АССОРТИ с/в с/н мгс 1/90 ОСТАНКИНО</v>
          </cell>
          <cell r="D137">
            <v>7</v>
          </cell>
        </row>
        <row r="138">
          <cell r="A138" t="str">
            <v>6228 МЯСНОЕ АССОРТИ к/з с/н мгс 1/90 10шт.  ОСТАНКИНО</v>
          </cell>
          <cell r="D138">
            <v>100</v>
          </cell>
        </row>
        <row r="139">
          <cell r="A139" t="str">
            <v>6247 ДОМАШНЯЯ Папа может вар п/о 0,4кг 8шт.  ОСТАНКИНО</v>
          </cell>
          <cell r="D139">
            <v>72</v>
          </cell>
        </row>
        <row r="140">
          <cell r="A140" t="str">
            <v>6268 ГОВЯЖЬЯ Папа может вар п/о 0,4кг 8 шт.  ОСТАНКИНО</v>
          </cell>
          <cell r="D140">
            <v>69</v>
          </cell>
        </row>
        <row r="141">
          <cell r="A141" t="str">
            <v>6279 КОРЕЙКА ПО-ОСТ.к/в в/с с/н в/у 1/150_45с  ОСТАНКИНО</v>
          </cell>
          <cell r="D141">
            <v>47</v>
          </cell>
        </row>
        <row r="142">
          <cell r="A142" t="str">
            <v>6303 МЯСНЫЕ Папа может сос п/о мгс 1.5*3  ОСТАНКИНО</v>
          </cell>
          <cell r="D142">
            <v>61.384999999999998</v>
          </cell>
        </row>
        <row r="143">
          <cell r="A143" t="str">
            <v>6324 ДОКТОРСКАЯ ГОСТ вар п/о 0.4кг 8шт.  ОСТАНКИНО</v>
          </cell>
          <cell r="D143">
            <v>35</v>
          </cell>
        </row>
        <row r="144">
          <cell r="A144" t="str">
            <v>6325 ДОКТОРСКАЯ ПРЕМИУМ вар п/о 0.4кг 8шт.  ОСТАНКИНО</v>
          </cell>
          <cell r="D144">
            <v>97</v>
          </cell>
        </row>
        <row r="145">
          <cell r="A145" t="str">
            <v>6333 МЯСНАЯ Папа может вар п/о 0.4кг 8шт.  ОСТАНКИНО</v>
          </cell>
          <cell r="D145">
            <v>982</v>
          </cell>
        </row>
        <row r="146">
          <cell r="A146" t="str">
            <v>6340 ДОМАШНИЙ РЕЦЕПТ Коровино 0.5кг 8шт.  ОСТАНКИНО</v>
          </cell>
          <cell r="D146">
            <v>66</v>
          </cell>
        </row>
        <row r="147">
          <cell r="A147" t="str">
            <v>6341 ДОМАШНИЙ РЕЦЕПТ СО ШПИКОМ Коровино 0.5кг  ОСТАНКИНО</v>
          </cell>
          <cell r="D147">
            <v>3</v>
          </cell>
        </row>
        <row r="148">
          <cell r="A148" t="str">
            <v>6344 СОЧНАЯ Папа может вар п/о 0.4кг  ОСТАНКИНО</v>
          </cell>
          <cell r="D148">
            <v>9</v>
          </cell>
        </row>
        <row r="149">
          <cell r="A149" t="str">
            <v>6353 ЭКСТРА Папа может вар п/о 0.4кг 8шт.  ОСТАНКИНО</v>
          </cell>
          <cell r="D149">
            <v>391</v>
          </cell>
        </row>
        <row r="150">
          <cell r="A150" t="str">
            <v>6392 ФИЛЕЙНАЯ Папа может вар п/о 0.4кг. ОСТАНКИНО</v>
          </cell>
          <cell r="D150">
            <v>890</v>
          </cell>
        </row>
        <row r="151">
          <cell r="A151" t="str">
            <v>6411 ВЕТЧ.РУБЛЕНАЯ ПМ в/у срез 0.3кг 6шт.  ОСТАНКИНО</v>
          </cell>
          <cell r="D151">
            <v>28</v>
          </cell>
        </row>
        <row r="152">
          <cell r="A152" t="str">
            <v>6415 БАЛЫКОВАЯ Коровино п/к в/у 0.84кг 6шт.  ОСТАНКИНО</v>
          </cell>
          <cell r="D152">
            <v>18</v>
          </cell>
        </row>
        <row r="153">
          <cell r="A153" t="str">
            <v>6426 КЛАССИЧЕСКАЯ ПМ вар п/о 0.3кг 8шт.  ОСТАНКИНО</v>
          </cell>
          <cell r="D153">
            <v>403</v>
          </cell>
        </row>
        <row r="154">
          <cell r="A154" t="str">
            <v>6448 СВИНИНА МАДЕРА с/к с/н в/у 1/100 10шт.   ОСТАНКИНО</v>
          </cell>
          <cell r="D154">
            <v>59</v>
          </cell>
        </row>
        <row r="155">
          <cell r="A155" t="str">
            <v>6453 ЭКСТРА Папа может с/к с/н в/у 1/100 14шт.   ОСТАНКИНО</v>
          </cell>
          <cell r="D155">
            <v>315</v>
          </cell>
        </row>
        <row r="156">
          <cell r="A156" t="str">
            <v>6454 АРОМАТНАЯ с/к с/н в/у 1/100 14шт.  ОСТАНКИНО</v>
          </cell>
          <cell r="D156">
            <v>283</v>
          </cell>
        </row>
        <row r="157">
          <cell r="A157" t="str">
            <v>6459 СЕРВЕЛАТ ШВЕЙЦАРСК. в/к с/н в/у 1/100*10  ОСТАНКИНО</v>
          </cell>
          <cell r="D157">
            <v>92</v>
          </cell>
        </row>
        <row r="158">
          <cell r="A158" t="str">
            <v>6470 ВЕТЧ.МРАМОРНАЯ в/у_45с  ОСТАНКИНО</v>
          </cell>
          <cell r="D158">
            <v>14.335000000000001</v>
          </cell>
        </row>
        <row r="159">
          <cell r="A159" t="str">
            <v>6492 ШПИК С ЧЕСНОК.И ПЕРЦЕМ к/в в/у 0.3кг_45c  ОСТАНКИНО</v>
          </cell>
          <cell r="D159">
            <v>34</v>
          </cell>
        </row>
        <row r="160">
          <cell r="A160" t="str">
            <v>6495 ВЕТЧ.МРАМОРНАЯ в/у срез 0.3кг 6шт_45с  ОСТАНКИНО</v>
          </cell>
          <cell r="D160">
            <v>55</v>
          </cell>
        </row>
        <row r="161">
          <cell r="A161" t="str">
            <v>6527 ШПИКАЧКИ СОЧНЫЕ ПМ сар б/о мгс 1*3 45с ОСТАНКИНО</v>
          </cell>
          <cell r="D161">
            <v>93.012</v>
          </cell>
        </row>
        <row r="162">
          <cell r="A162" t="str">
            <v>6528 ШПИКАЧКИ СОЧНЫЕ ПМ сар б/о мгс 0.4кг 45с  ОСТАНКИНО</v>
          </cell>
          <cell r="D162">
            <v>2</v>
          </cell>
        </row>
        <row r="163">
          <cell r="A163" t="str">
            <v>6586 МРАМОРНАЯ И БАЛЫКОВАЯ в/к с/н мгс 1/90 ОСТАНКИНО</v>
          </cell>
          <cell r="D163">
            <v>66</v>
          </cell>
        </row>
        <row r="164">
          <cell r="A164" t="str">
            <v>6609 С ГОВЯДИНОЙ ПМ сар б/о мгс 0.4кг_45с ОСТАНКИНО</v>
          </cell>
          <cell r="D164">
            <v>13</v>
          </cell>
        </row>
        <row r="165">
          <cell r="A165" t="str">
            <v>6616 МОЛОЧНЫЕ КЛАССИЧЕСКИЕ сос п/о в/у 0.3кг  ОСТАНКИНО</v>
          </cell>
          <cell r="D165">
            <v>87</v>
          </cell>
        </row>
        <row r="166">
          <cell r="A166" t="str">
            <v>6666 БОЯНСКАЯ Папа может п/к в/у 0,28кг 8 шт. ОСТАНКИНО</v>
          </cell>
          <cell r="D166">
            <v>268</v>
          </cell>
        </row>
        <row r="167">
          <cell r="A167" t="str">
            <v>6683 СЕРВЕЛАТ ЗЕРНИСТЫЙ ПМ в/к в/у 0,35кг  ОСТАНКИНО</v>
          </cell>
          <cell r="D167">
            <v>545</v>
          </cell>
        </row>
        <row r="168">
          <cell r="A168" t="str">
            <v>6684 СЕРВЕЛАТ КАРЕЛЬСКИЙ ПМ в/к в/у 0.28кг  ОСТАНКИНО</v>
          </cell>
          <cell r="D168">
            <v>587</v>
          </cell>
        </row>
        <row r="169">
          <cell r="A169" t="str">
            <v>6689 СЕРВЕЛАТ ОХОТНИЧИЙ ПМ в/к в/у 0,35кг 8шт  ОСТАНКИНО</v>
          </cell>
          <cell r="D169">
            <v>625</v>
          </cell>
        </row>
        <row r="170">
          <cell r="A170" t="str">
            <v>6697 СЕРВЕЛАТ ФИНСКИЙ ПМ в/к в/у 0,35кг 8шт.  ОСТАНКИНО</v>
          </cell>
          <cell r="D170">
            <v>864</v>
          </cell>
        </row>
        <row r="171">
          <cell r="A171" t="str">
            <v>6713 СОЧНЫЙ ГРИЛЬ ПМ сос п/о мгс 0.41кг 8шт.  ОСТАНКИНО</v>
          </cell>
          <cell r="D171">
            <v>305</v>
          </cell>
        </row>
        <row r="172">
          <cell r="A172" t="str">
            <v>6724 МОЛОЧНЫЕ ПМ сос п/о мгс 0.41кг 10шт.  ОСТАНКИНО</v>
          </cell>
          <cell r="D172">
            <v>33</v>
          </cell>
        </row>
        <row r="173">
          <cell r="A173" t="str">
            <v>6762 СЛИВОЧНЫЕ сос ц/о мгс 0.41кг 8шт.  ОСТАНКИНО</v>
          </cell>
          <cell r="D173">
            <v>20</v>
          </cell>
        </row>
        <row r="174">
          <cell r="A174" t="str">
            <v>6765 РУБЛЕНЫЕ сос ц/о мгс 0.36кг 6шт.  ОСТАНКИНО</v>
          </cell>
          <cell r="D174">
            <v>151</v>
          </cell>
        </row>
        <row r="175">
          <cell r="A175" t="str">
            <v>6773 САЛЯМИ Папа может п/к в/у 0,28кг 8шт.  ОСТАНКИНО</v>
          </cell>
          <cell r="D175">
            <v>104</v>
          </cell>
        </row>
        <row r="176">
          <cell r="A176" t="str">
            <v>6785 ВЕНСКАЯ САЛЯМИ п/к в/у 0.33кг 8шт.  ОСТАНКИНО</v>
          </cell>
          <cell r="D176">
            <v>61</v>
          </cell>
        </row>
        <row r="177">
          <cell r="A177" t="str">
            <v>6787 СЕРВЕЛАТ КРЕМЛЕВСКИЙ в/к в/у 0,33кг 8шт.  ОСТАНКИНО</v>
          </cell>
          <cell r="D177">
            <v>39</v>
          </cell>
        </row>
        <row r="178">
          <cell r="A178" t="str">
            <v>6793 БАЛЫКОВАЯ в/к в/у 0,33кг 8шт.  ОСТАНКИНО</v>
          </cell>
          <cell r="D178">
            <v>73</v>
          </cell>
        </row>
        <row r="179">
          <cell r="A179" t="str">
            <v>6794 БАЛЫКОВАЯ в/к в/у  ОСТАНКИНО</v>
          </cell>
          <cell r="D179">
            <v>1.954</v>
          </cell>
        </row>
        <row r="180">
          <cell r="A180" t="str">
            <v>6801 ОСТАНКИНСКАЯ вар п/о 0.4кг 8шт.  ОСТАНКИНО</v>
          </cell>
          <cell r="D180">
            <v>12</v>
          </cell>
        </row>
        <row r="181">
          <cell r="A181" t="str">
            <v>6829 МОЛОЧНЫЕ КЛАССИЧЕСКИЕ сос п/о мгс 2*4_С  ОСТАНКИНО</v>
          </cell>
          <cell r="D181">
            <v>109.748</v>
          </cell>
        </row>
        <row r="182">
          <cell r="A182" t="str">
            <v>6837 ФИЛЕЙНЫЕ Папа Может сос ц/о мгс 0.4кг  ОСТАНКИНО</v>
          </cell>
          <cell r="D182">
            <v>298</v>
          </cell>
        </row>
        <row r="183">
          <cell r="A183" t="str">
            <v>6842 ДЫМОВИЦА ИЗ ОКОРОКА к/в мл/к в/у 0,3кг  ОСТАНКИНО</v>
          </cell>
          <cell r="D183">
            <v>3</v>
          </cell>
        </row>
        <row r="184">
          <cell r="A184" t="str">
            <v>6861 ДОМАШНИЙ РЕЦЕПТ Коровино вар п/о  ОСТАНКИНО</v>
          </cell>
          <cell r="D184">
            <v>41.133000000000003</v>
          </cell>
        </row>
        <row r="185">
          <cell r="A185" t="str">
            <v>6862 ДОМАШНИЙ РЕЦЕПТ СО ШПИК. Коровино вар п/о  ОСТАНКИНО</v>
          </cell>
          <cell r="D185">
            <v>9.9250000000000007</v>
          </cell>
        </row>
        <row r="186">
          <cell r="A186" t="str">
            <v>6866 ВЕТЧ.НЕЖНАЯ Коровино п/о_Маяк  ОСТАНКИНО</v>
          </cell>
          <cell r="D186">
            <v>43.664999999999999</v>
          </cell>
        </row>
        <row r="187">
          <cell r="A187" t="str">
            <v>6909 ДЛЯ ДЕТЕЙ сос п/о мгс 0.33кг 8шт.  ОСТАНКИНО</v>
          </cell>
          <cell r="D187">
            <v>37</v>
          </cell>
        </row>
        <row r="188">
          <cell r="A188" t="str">
            <v>6962 МЯСНИКС ПМ сос б/о мгс 1/160 10шт.  ОСТАНКИНО</v>
          </cell>
          <cell r="D188">
            <v>4</v>
          </cell>
        </row>
        <row r="189">
          <cell r="A189" t="str">
            <v>6987 СУПЕР СЫТНЫЕ ПМ сос п/о мгс 0.6кг 8 шт.  ОСТАНКИНО</v>
          </cell>
          <cell r="D189">
            <v>7</v>
          </cell>
        </row>
        <row r="190">
          <cell r="A190" t="str">
            <v>7001 КЛАССИЧЕСКИЕ Папа может сар б/о мгс 1*3  ОСТАНКИНО</v>
          </cell>
          <cell r="D190">
            <v>35.695</v>
          </cell>
        </row>
        <row r="191">
          <cell r="A191" t="str">
            <v>7035 ВЕТЧ.КЛАССИЧЕСКАЯ ПМ п/о 0.35кг 8шт.  ОСТАНКИНО</v>
          </cell>
          <cell r="D191">
            <v>36</v>
          </cell>
        </row>
        <row r="192">
          <cell r="A192" t="str">
            <v>7038 С ГОВЯДИНОЙ ПМ сос п/о мгс 1.5*4  ОСТАНКИНО</v>
          </cell>
          <cell r="D192">
            <v>7.7329999999999997</v>
          </cell>
        </row>
        <row r="193">
          <cell r="A193" t="str">
            <v>7040 С ИНДЕЙКОЙ ПМ сос ц/о в/у 1/270 8шт.  ОСТАНКИНО</v>
          </cell>
          <cell r="D193">
            <v>71</v>
          </cell>
        </row>
        <row r="194">
          <cell r="A194" t="str">
            <v>7045 БЕКОН Папа может с/к с/н в/у 1/250 7 шт ОСТАНКИНО</v>
          </cell>
          <cell r="D194">
            <v>3</v>
          </cell>
        </row>
        <row r="195">
          <cell r="A195" t="str">
            <v>7052 ПЕППЕРОНИ с/к с/н мгс 1*2_HRC  ОСТАНКИНО</v>
          </cell>
          <cell r="D195">
            <v>2.1059999999999999</v>
          </cell>
        </row>
        <row r="196">
          <cell r="A196" t="str">
            <v>7053 БЕКОН ДЛЯ КУЛИНАРИИ с/к с/н мгс 1*2_HRC  ОСТАНКИНО</v>
          </cell>
          <cell r="D196">
            <v>9.7720000000000002</v>
          </cell>
        </row>
        <row r="197">
          <cell r="A197" t="str">
            <v>7059 ШПИКАЧКИ СОЧНЫЕ С БЕК. п/о мгс 0.3кг_60с  ОСТАНКИНО</v>
          </cell>
          <cell r="D197">
            <v>21</v>
          </cell>
        </row>
        <row r="198">
          <cell r="A198" t="str">
            <v>7066 СОЧНЫЕ ПМ сос п/о мгс 0.41кг 10шт_50с  ОСТАНКИНО</v>
          </cell>
          <cell r="D198">
            <v>1624</v>
          </cell>
        </row>
        <row r="199">
          <cell r="A199" t="str">
            <v>7070 СОЧНЫЕ ПМ сос п/о мгс 1.5*4_А_50с  ОСТАНКИНО</v>
          </cell>
          <cell r="D199">
            <v>932.28700000000003</v>
          </cell>
        </row>
        <row r="200">
          <cell r="A200" t="str">
            <v>7073 МОЛОЧ.ПРЕМИУМ ПМ сос п/о в/у 1/350_50с  ОСТАНКИНО</v>
          </cell>
          <cell r="D200">
            <v>492</v>
          </cell>
        </row>
        <row r="201">
          <cell r="A201" t="str">
            <v>7074 МОЛОЧ.ПРЕМИУМ ПМ сос п/о мгс 0.6кг_50с  ОСТАНКИНО</v>
          </cell>
          <cell r="D201">
            <v>29</v>
          </cell>
        </row>
        <row r="202">
          <cell r="A202" t="str">
            <v>7075 МОЛОЧ.ПРЕМИУМ ПМ сос п/о мгс 1.5*4_О_50с  ОСТАНКИНО</v>
          </cell>
          <cell r="D202">
            <v>26.289000000000001</v>
          </cell>
        </row>
        <row r="203">
          <cell r="A203" t="str">
            <v>7077 МЯСНЫЕ С ГОВЯД.ПМ сос п/о мгс 0.4кг_50с  ОСТАНКИНО</v>
          </cell>
          <cell r="D203">
            <v>229</v>
          </cell>
        </row>
        <row r="204">
          <cell r="A204" t="str">
            <v>7080 СЛИВОЧНЫЕ ПМ сос п/о мгс 0.41кг 10шт. 50с  ОСТАНКИНО</v>
          </cell>
          <cell r="D204">
            <v>573</v>
          </cell>
        </row>
        <row r="205">
          <cell r="A205" t="str">
            <v>7082 СЛИВОЧНЫЕ ПМ сос п/о мгс 1.5*4_50с  ОСТАНКИНО</v>
          </cell>
          <cell r="D205">
            <v>23.16</v>
          </cell>
        </row>
        <row r="206">
          <cell r="A206" t="str">
            <v>7087 ШПИК С ЧЕСНОК.И ПЕРЦЕМ к/в в/у 0.3кг_50с  ОСТАНКИНО</v>
          </cell>
          <cell r="D206">
            <v>2</v>
          </cell>
        </row>
        <row r="207">
          <cell r="A207" t="str">
            <v>7090 СВИНИНА ПО-ДОМ. к/в мл/к в/у 0.3кг_50с  ОСТАНКИНО</v>
          </cell>
          <cell r="D207">
            <v>2</v>
          </cell>
        </row>
        <row r="208">
          <cell r="A208" t="str">
            <v>7092 БЕКОН Папа может с/к с/н в/у 1/140_50с  ОСТАНКИНО</v>
          </cell>
          <cell r="D208">
            <v>135</v>
          </cell>
        </row>
        <row r="209">
          <cell r="A209" t="str">
            <v>7103 БЕКОН с/к с/н в/у 1/180 10шт.  ОСТАНКИНО</v>
          </cell>
          <cell r="D209">
            <v>44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74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49</v>
          </cell>
        </row>
        <row r="212">
          <cell r="A212" t="str">
            <v>Балыковая с/к 200 гр. срез "Эликатессе" термоформ.пак.  СПК</v>
          </cell>
          <cell r="D212">
            <v>14</v>
          </cell>
        </row>
        <row r="213">
          <cell r="A213" t="str">
            <v>БОНУС ДОМАШНИЙ РЕЦЕПТ Коровино 0.5кг 8шт. (6305)</v>
          </cell>
          <cell r="D213">
            <v>14</v>
          </cell>
        </row>
        <row r="214">
          <cell r="A214" t="str">
            <v>БОНУС ДОМАШНИЙ РЕЦЕПТ Коровино вар п/о (5324)</v>
          </cell>
          <cell r="D214">
            <v>5.9489999999999998</v>
          </cell>
        </row>
        <row r="215">
          <cell r="A215" t="str">
            <v>БОНУС СОЧНЫЕ Папа может сос п/о мгс 1.5*4 (6954)  ОСТАНКИНО</v>
          </cell>
          <cell r="D215">
            <v>123.16</v>
          </cell>
        </row>
        <row r="216">
          <cell r="A216" t="str">
            <v>БОНУС СОЧНЫЕ сос п/о мгс 0.41кг_UZ (6087)  ОСТАНКИНО</v>
          </cell>
          <cell r="D216">
            <v>9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132.501</v>
          </cell>
        </row>
        <row r="218">
          <cell r="A218" t="str">
            <v>БОНУС_079  Колбаса Сервелат Кремлевский,  0.35 кг, ПОКОМ</v>
          </cell>
          <cell r="D218">
            <v>200</v>
          </cell>
        </row>
        <row r="219">
          <cell r="A219" t="str">
            <v>БОНУС_302  Сосиски Сочинки по-баварски,  0.4кг, ТМ Стародворье  ПОКОМ</v>
          </cell>
          <cell r="D219">
            <v>54</v>
          </cell>
        </row>
        <row r="220">
          <cell r="A220" t="str">
            <v>БОНУС_312  Ветчина Филейская ВЕС ТМ  Вязанка ТС Столичная  ПОКОМ</v>
          </cell>
          <cell r="D220">
            <v>121.95</v>
          </cell>
        </row>
        <row r="221">
          <cell r="A221" t="str">
            <v>БОНУС_Готовые чебупели с ветчиной и сыром Горячая штучка 0,3кг зам  ПОКОМ</v>
          </cell>
          <cell r="D221">
            <v>141</v>
          </cell>
        </row>
        <row r="222">
          <cell r="A222" t="str">
            <v>БОНУС_Готовые чебупели сочные с мясом ТМ Горячая штучка  0,3кг зам    ПОКОМ</v>
          </cell>
          <cell r="D222">
            <v>2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54</v>
          </cell>
        </row>
        <row r="224">
          <cell r="A224" t="str">
            <v>Бутербродная вареная 0,47 кг шт.  СПК</v>
          </cell>
          <cell r="D224">
            <v>6</v>
          </cell>
        </row>
        <row r="225">
          <cell r="A225" t="str">
            <v>Готовые бельмеши сочные с мясом ТМ Горячая штучка 0,3кг зам  ПОКОМ</v>
          </cell>
          <cell r="D225">
            <v>36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103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252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230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196</v>
          </cell>
        </row>
        <row r="230">
          <cell r="A230" t="str">
            <v>Гуцульская с/к "КолбасГрад" 160 гр.шт. термоус. пак  СПК</v>
          </cell>
          <cell r="D230">
            <v>31</v>
          </cell>
        </row>
        <row r="231">
          <cell r="A231" t="str">
            <v>Дельгаро с/в "Эликатессе" 140 гр.шт.  СПК</v>
          </cell>
          <cell r="D231">
            <v>7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46</v>
          </cell>
        </row>
        <row r="233">
          <cell r="A233" t="str">
            <v>Докторская вареная в/с  СПК</v>
          </cell>
          <cell r="D233">
            <v>1.216</v>
          </cell>
        </row>
        <row r="234">
          <cell r="A234" t="str">
            <v>Докторская вареная в/с 0,47 кг шт.  СПК</v>
          </cell>
          <cell r="D234">
            <v>6</v>
          </cell>
        </row>
        <row r="235">
          <cell r="A235" t="str">
            <v>Докторская вареная термоус.пак. "Высокий вкус"  СПК</v>
          </cell>
          <cell r="D235">
            <v>23.4</v>
          </cell>
        </row>
        <row r="236">
          <cell r="A236" t="str">
            <v>ЖАР-ладушки с клубникой и вишней ТМ Стародворье 0,2 кг ПОКОМ</v>
          </cell>
          <cell r="D236">
            <v>16</v>
          </cell>
        </row>
        <row r="237">
          <cell r="A237" t="str">
            <v>ЖАР-ладушки с мясом 0,2кг ТМ Стародворье  ПОКОМ</v>
          </cell>
          <cell r="D237">
            <v>63</v>
          </cell>
        </row>
        <row r="238">
          <cell r="A238" t="str">
            <v>ЖАР-ладушки с яблоком и грушей ТМ Стародворье 0,2 кг. ПОКОМ</v>
          </cell>
          <cell r="D238">
            <v>1</v>
          </cell>
        </row>
        <row r="239">
          <cell r="A239" t="str">
            <v>Карбонад Юбилейный термоус.пак.  СПК</v>
          </cell>
          <cell r="D239">
            <v>1.5740000000000001</v>
          </cell>
        </row>
        <row r="240">
          <cell r="A240" t="str">
            <v>Классическая с/к 80 гр.шт.нар. (лоток с ср.защ.атм.)  СПК</v>
          </cell>
          <cell r="D240">
            <v>14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160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161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6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149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230</v>
          </cell>
        </row>
        <row r="246">
          <cell r="A246" t="str">
            <v>Ла Фаворте с/в "Эликатессе" 140 гр.шт.  СПК</v>
          </cell>
          <cell r="D246">
            <v>28</v>
          </cell>
        </row>
        <row r="247">
          <cell r="A247" t="str">
            <v>Ливерная Печеночная "Просто выгодно" 0,3 кг.шт.  СПК</v>
          </cell>
          <cell r="D247">
            <v>20</v>
          </cell>
        </row>
        <row r="248">
          <cell r="A248" t="str">
            <v>Любительская вареная термоус.пак. "Высокий вкус"  СПК</v>
          </cell>
          <cell r="D248">
            <v>16.952000000000002</v>
          </cell>
        </row>
        <row r="249">
          <cell r="A249" t="str">
            <v>Мини-пицца Владимирский стандарт с ветчиной и грибами 0,25кг ТМ Владимирский стандарт  ПОКОМ</v>
          </cell>
          <cell r="D249">
            <v>3</v>
          </cell>
        </row>
        <row r="250">
          <cell r="A250" t="str">
            <v>Мини-сосиски в тесте 3,7кг ВЕС заморож. ТМ Зареченские  ПОКОМ</v>
          </cell>
          <cell r="D250">
            <v>40.700000000000003</v>
          </cell>
        </row>
        <row r="251">
          <cell r="A251" t="str">
            <v>Мини-шарики с курочкой и сыром ТМ Зареченские ВЕС  ПОКОМ</v>
          </cell>
          <cell r="D251">
            <v>12</v>
          </cell>
        </row>
        <row r="252">
          <cell r="A252" t="str">
            <v>Наггетсы Foodgital 0,25кг ТМ Горячая штучка  ПОКОМ</v>
          </cell>
          <cell r="D252">
            <v>12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597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789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442</v>
          </cell>
        </row>
        <row r="256">
          <cell r="A256" t="str">
            <v>Наггетсы с куриным филе и сыром ТМ Вязанка 0,25 кг ПОКОМ</v>
          </cell>
          <cell r="D256">
            <v>216</v>
          </cell>
        </row>
        <row r="257">
          <cell r="A257" t="str">
            <v>Наггетсы Хрустящие 0,3кг ТМ Зареченские  ПОКОМ</v>
          </cell>
          <cell r="D257">
            <v>34</v>
          </cell>
        </row>
        <row r="258">
          <cell r="A258" t="str">
            <v>Наггетсы Хрустящие ТМ Зареченские. ВЕС ПОКОМ</v>
          </cell>
          <cell r="D258">
            <v>84</v>
          </cell>
        </row>
        <row r="259">
          <cell r="A259" t="str">
            <v>Оригинальная с перцем с/к  СПК</v>
          </cell>
          <cell r="D259">
            <v>4.32</v>
          </cell>
        </row>
        <row r="260">
          <cell r="A260" t="str">
            <v>Оригинальная с перцем с/к 0,235 кг.шт.  СПК</v>
          </cell>
          <cell r="D260">
            <v>9</v>
          </cell>
        </row>
        <row r="261">
          <cell r="A261" t="str">
            <v>Особая вареная  СПК</v>
          </cell>
          <cell r="D261">
            <v>2.3460000000000001</v>
          </cell>
        </row>
        <row r="262">
          <cell r="A262" t="str">
            <v>Паштет печеночный 140 гр.шт.  СПК</v>
          </cell>
          <cell r="D262">
            <v>20</v>
          </cell>
        </row>
        <row r="263">
          <cell r="A263" t="str">
            <v>Пекерсы с индейкой в сливочном соусе ТМ Горячая штучка 0,25 кг зам  ПОКОМ</v>
          </cell>
          <cell r="D263">
            <v>34</v>
          </cell>
        </row>
        <row r="264">
          <cell r="A264" t="str">
            <v>Пельмени Grandmeni с говядиной и свининой 0,7кг ТМ Горячая штучка  ПОКОМ</v>
          </cell>
          <cell r="D264">
            <v>36</v>
          </cell>
        </row>
        <row r="265">
          <cell r="A265" t="str">
            <v>Пельмени Бигбули #МЕГАВКУСИЩЕ с сочной грудинкой ТМ Горячая штучка 0,4 кг. ПОКОМ</v>
          </cell>
          <cell r="D265">
            <v>8</v>
          </cell>
        </row>
        <row r="266">
          <cell r="A266" t="str">
            <v>Пельмени Бигбули #МЕГАВКУСИЩЕ с сочной грудинкой ТМ Горячая штучка 0,7 кг. ПОКОМ</v>
          </cell>
          <cell r="D266">
            <v>80</v>
          </cell>
        </row>
        <row r="267">
          <cell r="A267" t="str">
            <v>Пельмени Бигбули с мясом ТМ Горячая штучка. флоу-пак сфера 0,4 кг. ПОКОМ</v>
          </cell>
          <cell r="D267">
            <v>17</v>
          </cell>
        </row>
        <row r="268">
          <cell r="A268" t="str">
            <v>Пельмени Бигбули с мясом ТМ Горячая штучка. флоу-пак сфера 0,7 кг ПОКОМ</v>
          </cell>
          <cell r="D268">
            <v>141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1</v>
          </cell>
        </row>
        <row r="270">
          <cell r="A270" t="str">
            <v>Пельмени Бигбули со сливочным маслом ТМ Горячая штучка, флоу-пак сфера 0,4. ПОКОМ</v>
          </cell>
          <cell r="D270">
            <v>17</v>
          </cell>
        </row>
        <row r="271">
          <cell r="A271" t="str">
            <v>Пельмени Бигбули со сливочным маслом ТМ Горячая штучка, флоу-пак сфера 0,7. ПОКОМ</v>
          </cell>
          <cell r="D271">
            <v>257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242</v>
          </cell>
        </row>
        <row r="273">
          <cell r="A273" t="str">
            <v>Пельмени Бульмени с говядиной и свининой Наваристые 2,7кг Горячая штучка ВЕС  ПОКОМ</v>
          </cell>
          <cell r="D273">
            <v>5.4</v>
          </cell>
        </row>
        <row r="274">
          <cell r="A274" t="str">
            <v>Пельмени Бульмени с говядиной и свининой Наваристые 5кг Горячая штучка ВЕС  ПОКОМ</v>
          </cell>
          <cell r="D274">
            <v>155</v>
          </cell>
        </row>
        <row r="275">
          <cell r="A275" t="str">
            <v>Пельмени Бульмени с говядиной и свининой ТМ Горячая штучка. флоу-пак сфера 0,4 кг ПОКОМ</v>
          </cell>
          <cell r="D275">
            <v>153</v>
          </cell>
        </row>
        <row r="276">
          <cell r="A276" t="str">
            <v>Пельмени Бульмени с говядиной и свининой ТМ Горячая штучка. флоу-пак сфера 0,7 кг ПОКОМ</v>
          </cell>
          <cell r="D276">
            <v>416</v>
          </cell>
        </row>
        <row r="277">
          <cell r="A277" t="str">
            <v>Пельмени Бульмени со сливочным маслом ТМ Горячая штучка. флоу-пак сфера 0,4 кг. ПОКОМ</v>
          </cell>
          <cell r="D277">
            <v>170</v>
          </cell>
        </row>
        <row r="278">
          <cell r="A278" t="str">
            <v>Пельмени Бульмени со сливочным маслом ТМ Горячая штучка.флоу-пак сфера 0,7 кг. ПОКОМ</v>
          </cell>
          <cell r="D278">
            <v>427</v>
          </cell>
        </row>
        <row r="279">
          <cell r="A279" t="str">
            <v>Пельмени Домашние с говядиной и свининой 0,7кг, сфера ТМ Зареченские  ПОКОМ</v>
          </cell>
          <cell r="D279">
            <v>1</v>
          </cell>
        </row>
        <row r="280">
          <cell r="A280" t="str">
            <v>Пельмени Медвежьи ушки с фермерскими сливками 0,7кг  ПОКОМ</v>
          </cell>
          <cell r="D280">
            <v>25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D281">
            <v>59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D282">
            <v>3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228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D284">
            <v>32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D285">
            <v>55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D286">
            <v>111</v>
          </cell>
        </row>
        <row r="287">
          <cell r="A287" t="str">
            <v>Пельмени Сочные сфера 0,8 кг ТМ Стародворье  ПОКОМ</v>
          </cell>
          <cell r="D287">
            <v>9</v>
          </cell>
        </row>
        <row r="288">
          <cell r="A288" t="str">
            <v>Пипперони с/к "Эликатессе" 0,10 кг.шт.  СПК</v>
          </cell>
          <cell r="D288">
            <v>3</v>
          </cell>
        </row>
        <row r="289">
          <cell r="A289" t="str">
            <v>Пирожки с мясом 0,3кг ТМ Зареченские  ПОКОМ</v>
          </cell>
          <cell r="D289">
            <v>2</v>
          </cell>
        </row>
        <row r="290">
          <cell r="A290" t="str">
            <v>Пирожки с мясом 3,7кг ВЕС ТМ Зареченские  ПОКОМ</v>
          </cell>
          <cell r="D290">
            <v>51.8</v>
          </cell>
        </row>
        <row r="291">
          <cell r="A291" t="str">
            <v>Пирожки с яблоком и грушей ВЕС ТМ Зареченские  ПОКОМ</v>
          </cell>
          <cell r="D291">
            <v>22.2</v>
          </cell>
        </row>
        <row r="292">
          <cell r="A292" t="str">
            <v>Покровская вареная 0,47 кг шт.  СПК</v>
          </cell>
          <cell r="D292">
            <v>5</v>
          </cell>
        </row>
        <row r="293">
          <cell r="A293" t="str">
            <v>ПолуКоп п/к 250 гр.шт. термоформ.пак.  СПК</v>
          </cell>
          <cell r="D293">
            <v>13</v>
          </cell>
        </row>
        <row r="294">
          <cell r="A294" t="str">
            <v>Ричеза с/к 230 гр.шт.  СПК</v>
          </cell>
          <cell r="D294">
            <v>15</v>
          </cell>
        </row>
        <row r="295">
          <cell r="A295" t="str">
            <v>Сальчетти с/к 230 гр.шт.  СПК</v>
          </cell>
          <cell r="D295">
            <v>23</v>
          </cell>
        </row>
        <row r="296">
          <cell r="A296" t="str">
            <v>Сальчичон с/к 200 гр. срез "Эликатессе" термоформ.пак.  СПК</v>
          </cell>
          <cell r="D296">
            <v>3</v>
          </cell>
        </row>
        <row r="297">
          <cell r="A297" t="str">
            <v>Салями с перчиком с/к "КолбасГрад" 160 гр.шт. термоус. пак.  СПК</v>
          </cell>
          <cell r="D297">
            <v>36</v>
          </cell>
        </row>
        <row r="298">
          <cell r="A298" t="str">
            <v>Салями с/к 100 гр.шт.нар. (лоток с ср.защ.атм.)  СПК</v>
          </cell>
          <cell r="D298">
            <v>7</v>
          </cell>
        </row>
        <row r="299">
          <cell r="A299" t="str">
            <v>Салями Трюфель с/в "Эликатессе" 0,16 кг.шт.  СПК</v>
          </cell>
          <cell r="D299">
            <v>43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10.289</v>
          </cell>
        </row>
        <row r="301">
          <cell r="A301" t="str">
            <v>Сервелат Европейский в/к, в/с 0,38 кг.шт.термофор.пак  СПК</v>
          </cell>
          <cell r="D301">
            <v>9</v>
          </cell>
        </row>
        <row r="302">
          <cell r="A302" t="str">
            <v>Сервелат Коньячный в/к 0,38 кг.шт термофор.пак  СПК</v>
          </cell>
          <cell r="D302">
            <v>4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5</v>
          </cell>
        </row>
        <row r="304">
          <cell r="A304" t="str">
            <v>Сервелат Финский в/к 0,38 кг.шт. термофор.пак.  СПК</v>
          </cell>
          <cell r="D304">
            <v>4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10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33</v>
          </cell>
        </row>
        <row r="307">
          <cell r="A307" t="str">
            <v>Сибирская особая с/к 0,235 кг шт.  СПК</v>
          </cell>
          <cell r="D307">
            <v>29</v>
          </cell>
        </row>
        <row r="308">
          <cell r="A308" t="str">
            <v>Сосиски "Баварские" 0,36 кг.шт. вак.упак.  СПК</v>
          </cell>
          <cell r="D308">
            <v>2</v>
          </cell>
        </row>
        <row r="309">
          <cell r="A309" t="str">
            <v>Сосиски "Молочные" 0,36 кг.шт. вак.упак.  СПК</v>
          </cell>
          <cell r="D309">
            <v>10</v>
          </cell>
        </row>
        <row r="310">
          <cell r="A310" t="str">
            <v>Сосиски Мусульманские "Просто выгодно" (в ср.защ.атм.)  СПК</v>
          </cell>
          <cell r="D310">
            <v>6.1859999999999999</v>
          </cell>
        </row>
        <row r="311">
          <cell r="A311" t="str">
            <v>Сосиски Хот-дог подкопченные (лоток с ср.защ.атм.)  СПК</v>
          </cell>
          <cell r="D311">
            <v>4.3499999999999996</v>
          </cell>
        </row>
        <row r="312">
          <cell r="A312" t="str">
            <v>Сочный мегачебурек ТМ Зареченские ВЕС ПОКОМ</v>
          </cell>
          <cell r="D312">
            <v>38.08</v>
          </cell>
        </row>
        <row r="313">
          <cell r="A313" t="str">
            <v>Уши свиные копченые к пиву 0,15кг нар. д/ф шт.  СПК</v>
          </cell>
          <cell r="D313">
            <v>3</v>
          </cell>
        </row>
        <row r="314">
          <cell r="A314" t="str">
            <v>Фестивальная пора с/к 100 гр.шт.нар. (лоток с ср.защ.атм.)  СПК</v>
          </cell>
          <cell r="D314">
            <v>45</v>
          </cell>
        </row>
        <row r="315">
          <cell r="A315" t="str">
            <v>Фестивальная пора с/к 235 гр.шт.  СПК</v>
          </cell>
          <cell r="D315">
            <v>87</v>
          </cell>
        </row>
        <row r="316">
          <cell r="A316" t="str">
            <v>Фирменная с/к 200 гр. срез "Эликатессе" термоформ.пак.  СПК</v>
          </cell>
          <cell r="D316">
            <v>7</v>
          </cell>
        </row>
        <row r="317">
          <cell r="A317" t="str">
            <v>Фуэт с/в "Эликатессе" 160 гр.шт.  СПК</v>
          </cell>
          <cell r="D317">
            <v>46</v>
          </cell>
        </row>
        <row r="318">
          <cell r="A318" t="str">
            <v>Хот-догстер ТМ Горячая штучка ТС Хот-Догстер флоу-пак 0,09 кг. ПОКОМ</v>
          </cell>
          <cell r="D318">
            <v>79</v>
          </cell>
        </row>
        <row r="319">
          <cell r="A319" t="str">
            <v>Хотстеры с сыром 0,25кг ТМ Горячая штучка  ПОКОМ</v>
          </cell>
          <cell r="D319">
            <v>89</v>
          </cell>
        </row>
        <row r="320">
          <cell r="A320" t="str">
            <v>Хотстеры ТМ Горячая штучка ТС Хотстеры 0,25 кг зам  ПОКОМ</v>
          </cell>
          <cell r="D320">
            <v>304</v>
          </cell>
        </row>
        <row r="321">
          <cell r="A321" t="str">
            <v>Хрустящие крылышки острые к пиву ТМ Горячая штучка 0,3кг зам  ПОКОМ</v>
          </cell>
          <cell r="D321">
            <v>110</v>
          </cell>
        </row>
        <row r="322">
          <cell r="A322" t="str">
            <v>Хрустящие крылышки ТМ Горячая штучка 0,3 кг зам  ПОКОМ</v>
          </cell>
          <cell r="D322">
            <v>78</v>
          </cell>
        </row>
        <row r="323">
          <cell r="A323" t="str">
            <v>Чебупели Foodgital 0,25кг ТМ Горячая штучка  ПОКОМ</v>
          </cell>
          <cell r="D323">
            <v>11</v>
          </cell>
        </row>
        <row r="324">
          <cell r="A324" t="str">
            <v>Чебупели Курочка гриль ТМ Горячая штучка, 0,3 кг зам  ПОКОМ</v>
          </cell>
          <cell r="D324">
            <v>51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290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527</v>
          </cell>
        </row>
        <row r="327">
          <cell r="A327" t="str">
            <v>Чебуреки сочные ВЕС ТМ Зареченские  ПОКОМ</v>
          </cell>
          <cell r="D327">
            <v>65</v>
          </cell>
        </row>
        <row r="328">
          <cell r="A328" t="str">
            <v>Шпикачки Русские (черева) (в ср.защ.атм.) "Высокий вкус"  СПК</v>
          </cell>
          <cell r="D328">
            <v>5.4889999999999999</v>
          </cell>
        </row>
        <row r="329">
          <cell r="A329" t="str">
            <v>Юбилейная с/к 0,235 кг.шт.  СПК</v>
          </cell>
          <cell r="D329">
            <v>45</v>
          </cell>
        </row>
        <row r="330">
          <cell r="A330" t="str">
            <v>Юбилейная с/к термоус.пак.  СПК</v>
          </cell>
          <cell r="D330">
            <v>1.234</v>
          </cell>
        </row>
        <row r="331">
          <cell r="A331" t="str">
            <v>Итого</v>
          </cell>
          <cell r="D331">
            <v>45154.152000000002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57.33203125" style="1" customWidth="1"/>
    <col min="2" max="2" width="4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6640625" style="5" bestFit="1" customWidth="1"/>
    <col min="12" max="14" width="6.5" style="5" bestFit="1" customWidth="1"/>
    <col min="15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12.6640625" style="5" bestFit="1" customWidth="1"/>
    <col min="36" max="37" width="7.5" style="5" customWidth="1"/>
    <col min="38" max="39" width="1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  <c r="AK4" s="11" t="s">
        <v>140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N5" s="14" t="s">
        <v>143</v>
      </c>
      <c r="V5" s="14" t="s">
        <v>144</v>
      </c>
      <c r="X5" s="14" t="s">
        <v>145</v>
      </c>
      <c r="AE5" s="14" t="s">
        <v>146</v>
      </c>
      <c r="AF5" s="14" t="s">
        <v>147</v>
      </c>
      <c r="AG5" s="14" t="s">
        <v>148</v>
      </c>
      <c r="AH5" s="14" t="s">
        <v>149</v>
      </c>
      <c r="AJ5" s="14" t="s">
        <v>144</v>
      </c>
      <c r="AK5" s="14" t="s">
        <v>145</v>
      </c>
    </row>
    <row r="6" spans="1:40" ht="11.1" customHeight="1" x14ac:dyDescent="0.2">
      <c r="A6" s="6"/>
      <c r="B6" s="6"/>
      <c r="C6" s="3"/>
      <c r="D6" s="3"/>
      <c r="E6" s="12">
        <f>SUM(E7:E156)</f>
        <v>99985.943999999989</v>
      </c>
      <c r="F6" s="12">
        <f>SUM(F7:F156)</f>
        <v>94694.247999999978</v>
      </c>
      <c r="J6" s="12">
        <f>SUM(J7:J156)</f>
        <v>103646.50300000001</v>
      </c>
      <c r="K6" s="12">
        <f t="shared" ref="K6:X6" si="0">SUM(K7:K156)</f>
        <v>-3660.5590000000002</v>
      </c>
      <c r="L6" s="12">
        <f t="shared" si="0"/>
        <v>17800</v>
      </c>
      <c r="M6" s="12">
        <f t="shared" si="0"/>
        <v>26950</v>
      </c>
      <c r="N6" s="12">
        <f t="shared" si="0"/>
        <v>4520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26960</v>
      </c>
      <c r="W6" s="12">
        <f t="shared" si="0"/>
        <v>19481.588799999994</v>
      </c>
      <c r="X6" s="12">
        <f t="shared" si="0"/>
        <v>27020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2578</v>
      </c>
      <c r="AE6" s="12">
        <f t="shared" ref="AE6" si="5">SUM(AE7:AE156)</f>
        <v>18842.347400000002</v>
      </c>
      <c r="AF6" s="12">
        <f t="shared" ref="AF6" si="6">SUM(AF7:AF156)</f>
        <v>20227.911399999997</v>
      </c>
      <c r="AG6" s="12">
        <f t="shared" ref="AG6" si="7">SUM(AG7:AG156)</f>
        <v>20040.7588</v>
      </c>
      <c r="AH6" s="12">
        <f t="shared" ref="AH6" si="8">SUM(AH7:AH156)</f>
        <v>20239.228000000003</v>
      </c>
      <c r="AI6" s="12"/>
      <c r="AJ6" s="12">
        <f t="shared" ref="AJ6" si="9">SUM(AJ7:AJ156)</f>
        <v>17097.599999999999</v>
      </c>
      <c r="AK6" s="12">
        <f t="shared" ref="AK6" si="10">SUM(AK7:AK156)</f>
        <v>17024.3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341.10700000000003</v>
      </c>
      <c r="D7" s="8">
        <v>706.59699999999998</v>
      </c>
      <c r="E7" s="8">
        <v>620.31799999999998</v>
      </c>
      <c r="F7" s="8">
        <v>412.81299999999999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623.40599999999995</v>
      </c>
      <c r="K7" s="13">
        <f>E7-J7</f>
        <v>-3.0879999999999654</v>
      </c>
      <c r="L7" s="13">
        <f>VLOOKUP(A:A,[1]TDSheet!$A:$M,13,0)</f>
        <v>250</v>
      </c>
      <c r="M7" s="13">
        <f>VLOOKUP(A:A,[1]TDSheet!$A:$N,14,0)</f>
        <v>180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5">
        <v>220</v>
      </c>
      <c r="W7" s="13">
        <f>(E7-AD7)/5</f>
        <v>124.06359999999999</v>
      </c>
      <c r="X7" s="15">
        <v>250</v>
      </c>
      <c r="Y7" s="16">
        <f>(F7+L7+M7+N7+V7+X7)/W7</f>
        <v>10.581774186788069</v>
      </c>
      <c r="Z7" s="13">
        <f>F7/W7</f>
        <v>3.327430446964299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80.486199999999997</v>
      </c>
      <c r="AF7" s="13">
        <f>VLOOKUP(A:A,[1]TDSheet!$A:$AF,32,0)</f>
        <v>98.9268</v>
      </c>
      <c r="AG7" s="13">
        <f>VLOOKUP(A:A,[1]TDSheet!$A:$AG,33,0)</f>
        <v>108.2086</v>
      </c>
      <c r="AH7" s="13">
        <f>VLOOKUP(A:A,[3]TDSheet!$A:$D,4,0)</f>
        <v>151.33099999999999</v>
      </c>
      <c r="AI7" s="20" t="s">
        <v>151</v>
      </c>
      <c r="AJ7" s="13">
        <f>V7*H7</f>
        <v>220</v>
      </c>
      <c r="AK7" s="13">
        <f>X7*H7</f>
        <v>250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396.28899999999999</v>
      </c>
      <c r="D8" s="8">
        <v>686.07600000000002</v>
      </c>
      <c r="E8" s="8">
        <v>542.702</v>
      </c>
      <c r="F8" s="8">
        <v>517.45500000000004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516.03599999999994</v>
      </c>
      <c r="K8" s="13">
        <f t="shared" ref="K8:K71" si="11">E8-J8</f>
        <v>26.666000000000054</v>
      </c>
      <c r="L8" s="13">
        <f>VLOOKUP(A:A,[1]TDSheet!$A:$M,13,0)</f>
        <v>100</v>
      </c>
      <c r="M8" s="13">
        <f>VLOOKUP(A:A,[1]TDSheet!$A:$N,14,0)</f>
        <v>150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3"/>
      <c r="V8" s="15">
        <v>200</v>
      </c>
      <c r="W8" s="13">
        <f t="shared" ref="W8:W71" si="12">(E8-AD8)/5</f>
        <v>108.54040000000001</v>
      </c>
      <c r="X8" s="15">
        <v>150</v>
      </c>
      <c r="Y8" s="16">
        <f t="shared" ref="Y8:Y71" si="13">(F8+L8+M8+N8+V8+X8)/W8</f>
        <v>11.216606903973082</v>
      </c>
      <c r="Z8" s="13">
        <f t="shared" ref="Z8:Z71" si="14">F8/W8</f>
        <v>4.7673953661493789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98.4238</v>
      </c>
      <c r="AF8" s="13">
        <f>VLOOKUP(A:A,[1]TDSheet!$A:$AF,32,0)</f>
        <v>113.6324</v>
      </c>
      <c r="AG8" s="13">
        <f>VLOOKUP(A:A,[1]TDSheet!$A:$AG,33,0)</f>
        <v>112.8296</v>
      </c>
      <c r="AH8" s="13">
        <f>VLOOKUP(A:A,[3]TDSheet!$A:$D,4,0)</f>
        <v>95.522000000000006</v>
      </c>
      <c r="AI8" s="20" t="s">
        <v>150</v>
      </c>
      <c r="AJ8" s="13">
        <f t="shared" ref="AJ8:AJ71" si="15">V8*H8</f>
        <v>200</v>
      </c>
      <c r="AK8" s="13">
        <f t="shared" ref="AK8:AK71" si="16">X8*H8</f>
        <v>150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1134.7049999999999</v>
      </c>
      <c r="D9" s="8">
        <v>2308.212</v>
      </c>
      <c r="E9" s="8">
        <v>1659.538</v>
      </c>
      <c r="F9" s="8">
        <v>1747.2280000000001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1597.15</v>
      </c>
      <c r="K9" s="13">
        <f t="shared" si="11"/>
        <v>62.38799999999992</v>
      </c>
      <c r="L9" s="13">
        <f>VLOOKUP(A:A,[1]TDSheet!$A:$M,13,0)</f>
        <v>100</v>
      </c>
      <c r="M9" s="13">
        <f>VLOOKUP(A:A,[1]TDSheet!$A:$N,14,0)</f>
        <v>500</v>
      </c>
      <c r="N9" s="13">
        <f>VLOOKUP(A:A,[1]TDSheet!$A:$X,24,0)</f>
        <v>0</v>
      </c>
      <c r="O9" s="13"/>
      <c r="P9" s="13"/>
      <c r="Q9" s="13"/>
      <c r="R9" s="13"/>
      <c r="S9" s="13"/>
      <c r="T9" s="13"/>
      <c r="U9" s="13"/>
      <c r="V9" s="15">
        <v>500</v>
      </c>
      <c r="W9" s="13">
        <f t="shared" si="12"/>
        <v>331.9076</v>
      </c>
      <c r="X9" s="15">
        <v>400</v>
      </c>
      <c r="Y9" s="16">
        <f t="shared" si="13"/>
        <v>9.7835301150079115</v>
      </c>
      <c r="Z9" s="13">
        <f t="shared" si="14"/>
        <v>5.264200036395672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373.4744</v>
      </c>
      <c r="AF9" s="13">
        <f>VLOOKUP(A:A,[1]TDSheet!$A:$AF,32,0)</f>
        <v>368.40100000000001</v>
      </c>
      <c r="AG9" s="13">
        <f>VLOOKUP(A:A,[1]TDSheet!$A:$AG,33,0)</f>
        <v>365.43700000000001</v>
      </c>
      <c r="AH9" s="13">
        <f>VLOOKUP(A:A,[3]TDSheet!$A:$D,4,0)</f>
        <v>377.60599999999999</v>
      </c>
      <c r="AI9" s="20" t="s">
        <v>151</v>
      </c>
      <c r="AJ9" s="13">
        <f t="shared" si="15"/>
        <v>500</v>
      </c>
      <c r="AK9" s="13">
        <f t="shared" si="16"/>
        <v>400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994</v>
      </c>
      <c r="D10" s="8">
        <v>2277</v>
      </c>
      <c r="E10" s="8">
        <v>1547</v>
      </c>
      <c r="F10" s="8">
        <v>1663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1964</v>
      </c>
      <c r="K10" s="13">
        <f t="shared" si="11"/>
        <v>-417</v>
      </c>
      <c r="L10" s="13">
        <f>VLOOKUP(A:A,[1]TDSheet!$A:$M,13,0)</f>
        <v>200</v>
      </c>
      <c r="M10" s="13">
        <f>VLOOKUP(A:A,[1]TDSheet!$A:$N,14,0)</f>
        <v>200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5">
        <v>800</v>
      </c>
      <c r="W10" s="13">
        <f t="shared" si="12"/>
        <v>309.39999999999998</v>
      </c>
      <c r="X10" s="15">
        <v>500</v>
      </c>
      <c r="Y10" s="16">
        <f t="shared" si="13"/>
        <v>10.869424692954105</v>
      </c>
      <c r="Z10" s="13">
        <f t="shared" si="14"/>
        <v>5.3749191984486107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328</v>
      </c>
      <c r="AF10" s="13">
        <f>VLOOKUP(A:A,[1]TDSheet!$A:$AF,32,0)</f>
        <v>282.39999999999998</v>
      </c>
      <c r="AG10" s="13">
        <f>VLOOKUP(A:A,[1]TDSheet!$A:$AG,33,0)</f>
        <v>315.8</v>
      </c>
      <c r="AH10" s="13">
        <f>VLOOKUP(A:A,[3]TDSheet!$A:$D,4,0)</f>
        <v>357</v>
      </c>
      <c r="AI10" s="20" t="s">
        <v>150</v>
      </c>
      <c r="AJ10" s="13">
        <f t="shared" si="15"/>
        <v>320</v>
      </c>
      <c r="AK10" s="13">
        <f t="shared" si="16"/>
        <v>200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2325</v>
      </c>
      <c r="D11" s="8">
        <v>5009</v>
      </c>
      <c r="E11" s="8">
        <v>3485</v>
      </c>
      <c r="F11" s="8">
        <v>3759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3563</v>
      </c>
      <c r="K11" s="13">
        <f t="shared" si="11"/>
        <v>-78</v>
      </c>
      <c r="L11" s="13">
        <f>VLOOKUP(A:A,[1]TDSheet!$A:$M,13,0)</f>
        <v>0</v>
      </c>
      <c r="M11" s="13">
        <f>VLOOKUP(A:A,[1]TDSheet!$A:$N,14,0)</f>
        <v>1000</v>
      </c>
      <c r="N11" s="13">
        <f>VLOOKUP(A:A,[1]TDSheet!$A:$X,24,0)</f>
        <v>0</v>
      </c>
      <c r="O11" s="13"/>
      <c r="P11" s="13"/>
      <c r="Q11" s="13"/>
      <c r="R11" s="13"/>
      <c r="S11" s="13"/>
      <c r="T11" s="13"/>
      <c r="U11" s="13"/>
      <c r="V11" s="15">
        <v>800</v>
      </c>
      <c r="W11" s="13">
        <f t="shared" si="12"/>
        <v>697</v>
      </c>
      <c r="X11" s="15">
        <v>800</v>
      </c>
      <c r="Y11" s="16">
        <f t="shared" si="13"/>
        <v>9.1233859397417501</v>
      </c>
      <c r="Z11" s="13">
        <f t="shared" si="14"/>
        <v>5.3931133428981353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657.8</v>
      </c>
      <c r="AF11" s="13">
        <f>VLOOKUP(A:A,[1]TDSheet!$A:$AF,32,0)</f>
        <v>765</v>
      </c>
      <c r="AG11" s="13">
        <f>VLOOKUP(A:A,[1]TDSheet!$A:$AG,33,0)</f>
        <v>784.2</v>
      </c>
      <c r="AH11" s="13">
        <f>VLOOKUP(A:A,[3]TDSheet!$A:$D,4,0)</f>
        <v>820</v>
      </c>
      <c r="AI11" s="22" t="s">
        <v>152</v>
      </c>
      <c r="AJ11" s="13">
        <f t="shared" si="15"/>
        <v>360</v>
      </c>
      <c r="AK11" s="13">
        <f t="shared" si="16"/>
        <v>360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2416</v>
      </c>
      <c r="D12" s="8">
        <v>5110</v>
      </c>
      <c r="E12" s="8">
        <v>3430</v>
      </c>
      <c r="F12" s="8">
        <v>3973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3570</v>
      </c>
      <c r="K12" s="13">
        <f t="shared" si="11"/>
        <v>-140</v>
      </c>
      <c r="L12" s="13">
        <f>VLOOKUP(A:A,[1]TDSheet!$A:$M,13,0)</f>
        <v>0</v>
      </c>
      <c r="M12" s="13">
        <f>VLOOKUP(A:A,[1]TDSheet!$A:$N,14,0)</f>
        <v>1000</v>
      </c>
      <c r="N12" s="13">
        <f>VLOOKUP(A:A,[1]TDSheet!$A:$X,24,0)</f>
        <v>0</v>
      </c>
      <c r="O12" s="13"/>
      <c r="P12" s="13"/>
      <c r="Q12" s="13"/>
      <c r="R12" s="13"/>
      <c r="S12" s="13"/>
      <c r="T12" s="13"/>
      <c r="U12" s="13"/>
      <c r="V12" s="15">
        <v>1200</v>
      </c>
      <c r="W12" s="13">
        <f t="shared" si="12"/>
        <v>686</v>
      </c>
      <c r="X12" s="15">
        <v>1000</v>
      </c>
      <c r="Y12" s="16">
        <f t="shared" si="13"/>
        <v>10.456268221574344</v>
      </c>
      <c r="Z12" s="13">
        <f t="shared" si="14"/>
        <v>5.7915451895043732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611.4</v>
      </c>
      <c r="AF12" s="13">
        <f>VLOOKUP(A:A,[1]TDSheet!$A:$AF,32,0)</f>
        <v>792.4</v>
      </c>
      <c r="AG12" s="13">
        <f>VLOOKUP(A:A,[1]TDSheet!$A:$AG,33,0)</f>
        <v>799.8</v>
      </c>
      <c r="AH12" s="13">
        <f>VLOOKUP(A:A,[3]TDSheet!$A:$D,4,0)</f>
        <v>716</v>
      </c>
      <c r="AI12" s="20" t="s">
        <v>150</v>
      </c>
      <c r="AJ12" s="13">
        <f t="shared" si="15"/>
        <v>540</v>
      </c>
      <c r="AK12" s="13">
        <f t="shared" si="16"/>
        <v>450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26</v>
      </c>
      <c r="D13" s="8">
        <v>68</v>
      </c>
      <c r="E13" s="8">
        <v>25</v>
      </c>
      <c r="F13" s="8">
        <v>64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63</v>
      </c>
      <c r="K13" s="13">
        <f t="shared" si="11"/>
        <v>-38</v>
      </c>
      <c r="L13" s="13">
        <f>VLOOKUP(A:A,[1]TDSheet!$A:$M,13,0)</f>
        <v>0</v>
      </c>
      <c r="M13" s="13">
        <f>VLOOKUP(A:A,[1]TDSheet!$A:$N,14,0)</f>
        <v>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5</v>
      </c>
      <c r="X13" s="15">
        <v>10</v>
      </c>
      <c r="Y13" s="16">
        <f t="shared" si="13"/>
        <v>14.8</v>
      </c>
      <c r="Z13" s="13">
        <f t="shared" si="14"/>
        <v>12.8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7.8</v>
      </c>
      <c r="AF13" s="13">
        <f>VLOOKUP(A:A,[1]TDSheet!$A:$AF,32,0)</f>
        <v>7.2</v>
      </c>
      <c r="AG13" s="13">
        <f>VLOOKUP(A:A,[1]TDSheet!$A:$AG,33,0)</f>
        <v>8.8000000000000007</v>
      </c>
      <c r="AH13" s="13">
        <f>VLOOKUP(A:A,[3]TDSheet!$A:$D,4,0)</f>
        <v>2</v>
      </c>
      <c r="AI13" s="13">
        <f>VLOOKUP(A:A,[1]TDSheet!$A:$AI,35,0)</f>
        <v>0</v>
      </c>
      <c r="AJ13" s="13">
        <f t="shared" si="15"/>
        <v>0</v>
      </c>
      <c r="AK13" s="13">
        <f t="shared" si="16"/>
        <v>4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637</v>
      </c>
      <c r="D14" s="8">
        <v>327</v>
      </c>
      <c r="E14" s="8">
        <v>168</v>
      </c>
      <c r="F14" s="8">
        <v>759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204</v>
      </c>
      <c r="K14" s="13">
        <f t="shared" si="11"/>
        <v>-36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33.6</v>
      </c>
      <c r="X14" s="15"/>
      <c r="Y14" s="16">
        <f t="shared" si="13"/>
        <v>22.589285714285712</v>
      </c>
      <c r="Z14" s="13">
        <f t="shared" si="14"/>
        <v>22.589285714285712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51.8</v>
      </c>
      <c r="AF14" s="13">
        <f>VLOOKUP(A:A,[1]TDSheet!$A:$AF,32,0)</f>
        <v>31.4</v>
      </c>
      <c r="AG14" s="13">
        <f>VLOOKUP(A:A,[1]TDSheet!$A:$AG,33,0)</f>
        <v>38.200000000000003</v>
      </c>
      <c r="AH14" s="13">
        <f>VLOOKUP(A:A,[3]TDSheet!$A:$D,4,0)</f>
        <v>39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174</v>
      </c>
      <c r="D15" s="8">
        <v>256</v>
      </c>
      <c r="E15" s="8">
        <v>189</v>
      </c>
      <c r="F15" s="8">
        <v>231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247</v>
      </c>
      <c r="K15" s="13">
        <f t="shared" si="11"/>
        <v>-58</v>
      </c>
      <c r="L15" s="13">
        <f>VLOOKUP(A:A,[1]TDSheet!$A:$M,13,0)</f>
        <v>0</v>
      </c>
      <c r="M15" s="13">
        <f>VLOOKUP(A:A,[1]TDSheet!$A:$N,14,0)</f>
        <v>50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5">
        <v>50</v>
      </c>
      <c r="W15" s="13">
        <f t="shared" si="12"/>
        <v>37.799999999999997</v>
      </c>
      <c r="X15" s="15">
        <v>30</v>
      </c>
      <c r="Y15" s="16">
        <f t="shared" si="13"/>
        <v>9.5502645502645507</v>
      </c>
      <c r="Z15" s="13">
        <f t="shared" si="14"/>
        <v>6.1111111111111116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41.8</v>
      </c>
      <c r="AF15" s="13">
        <f>VLOOKUP(A:A,[1]TDSheet!$A:$AF,32,0)</f>
        <v>46.6</v>
      </c>
      <c r="AG15" s="13">
        <f>VLOOKUP(A:A,[1]TDSheet!$A:$AG,33,0)</f>
        <v>46</v>
      </c>
      <c r="AH15" s="13">
        <f>VLOOKUP(A:A,[3]TDSheet!$A:$D,4,0)</f>
        <v>53</v>
      </c>
      <c r="AI15" s="13">
        <f>VLOOKUP(A:A,[1]TDSheet!$A:$AI,35,0)</f>
        <v>0</v>
      </c>
      <c r="AJ15" s="13">
        <f t="shared" si="15"/>
        <v>15</v>
      </c>
      <c r="AK15" s="13">
        <f t="shared" si="16"/>
        <v>9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7</v>
      </c>
      <c r="D16" s="8">
        <v>1612</v>
      </c>
      <c r="E16" s="17">
        <v>1172</v>
      </c>
      <c r="F16" s="18">
        <v>415</v>
      </c>
      <c r="G16" s="1" t="str">
        <f>VLOOKUP(A:A,[1]TDSheet!$A:$G,7,0)</f>
        <v>ак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16</v>
      </c>
      <c r="K16" s="13">
        <f t="shared" si="11"/>
        <v>1156</v>
      </c>
      <c r="L16" s="13">
        <f>VLOOKUP(A:A,[1]TDSheet!$A:$M,13,0)</f>
        <v>500</v>
      </c>
      <c r="M16" s="13">
        <f>VLOOKUP(A:A,[1]TDSheet!$A:$N,14,0)</f>
        <v>450</v>
      </c>
      <c r="N16" s="13">
        <f>VLOOKUP(A:A,[1]TDSheet!$A:$X,24,0)</f>
        <v>200</v>
      </c>
      <c r="O16" s="13"/>
      <c r="P16" s="13"/>
      <c r="Q16" s="13"/>
      <c r="R16" s="13"/>
      <c r="S16" s="13"/>
      <c r="T16" s="13"/>
      <c r="U16" s="13"/>
      <c r="V16" s="15">
        <v>200</v>
      </c>
      <c r="W16" s="13">
        <f t="shared" si="12"/>
        <v>234.4</v>
      </c>
      <c r="X16" s="15">
        <v>200</v>
      </c>
      <c r="Y16" s="16">
        <f t="shared" si="13"/>
        <v>8.3831058020477816</v>
      </c>
      <c r="Z16" s="13">
        <f t="shared" si="14"/>
        <v>1.7704778156996586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0</v>
      </c>
      <c r="AF16" s="13">
        <f>VLOOKUP(A:A,[1]TDSheet!$A:$AF,32,0)</f>
        <v>98.2</v>
      </c>
      <c r="AG16" s="13">
        <f>VLOOKUP(A:A,[1]TDSheet!$A:$AG,33,0)</f>
        <v>216.4</v>
      </c>
      <c r="AH16" s="13">
        <f>VLOOKUP(A:A,[3]TDSheet!$A:$D,4,0)</f>
        <v>5</v>
      </c>
      <c r="AI16" s="13">
        <v>0</v>
      </c>
      <c r="AJ16" s="13">
        <f t="shared" si="15"/>
        <v>70</v>
      </c>
      <c r="AK16" s="13">
        <f t="shared" si="16"/>
        <v>70</v>
      </c>
      <c r="AL16" s="13"/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12</v>
      </c>
      <c r="C17" s="8">
        <v>1760</v>
      </c>
      <c r="D17" s="8">
        <v>2045</v>
      </c>
      <c r="E17" s="8">
        <v>998</v>
      </c>
      <c r="F17" s="8">
        <v>2761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1047</v>
      </c>
      <c r="K17" s="13">
        <f t="shared" si="11"/>
        <v>-49</v>
      </c>
      <c r="L17" s="13">
        <f>VLOOKUP(A:A,[1]TDSheet!$A:$M,13,0)</f>
        <v>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199.6</v>
      </c>
      <c r="X17" s="15">
        <v>1700</v>
      </c>
      <c r="Y17" s="16">
        <f t="shared" si="13"/>
        <v>22.349699398797597</v>
      </c>
      <c r="Z17" s="13">
        <f t="shared" si="14"/>
        <v>13.832665330661323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199.8</v>
      </c>
      <c r="AF17" s="13">
        <f>VLOOKUP(A:A,[1]TDSheet!$A:$AF,32,0)</f>
        <v>225.8</v>
      </c>
      <c r="AG17" s="13">
        <f>VLOOKUP(A:A,[1]TDSheet!$A:$AG,33,0)</f>
        <v>202.6</v>
      </c>
      <c r="AH17" s="13">
        <f>VLOOKUP(A:A,[3]TDSheet!$A:$D,4,0)</f>
        <v>208</v>
      </c>
      <c r="AI17" s="13">
        <f>VLOOKUP(A:A,[1]TDSheet!$A:$AI,35,0)</f>
        <v>0</v>
      </c>
      <c r="AJ17" s="13">
        <f t="shared" si="15"/>
        <v>0</v>
      </c>
      <c r="AK17" s="13">
        <f t="shared" si="16"/>
        <v>289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495</v>
      </c>
      <c r="D18" s="8">
        <v>369</v>
      </c>
      <c r="E18" s="8">
        <v>411</v>
      </c>
      <c r="F18" s="8">
        <v>437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545</v>
      </c>
      <c r="K18" s="13">
        <f t="shared" si="11"/>
        <v>-134</v>
      </c>
      <c r="L18" s="13">
        <f>VLOOKUP(A:A,[1]TDSheet!$A:$M,13,0)</f>
        <v>0</v>
      </c>
      <c r="M18" s="13">
        <f>VLOOKUP(A:A,[1]TDSheet!$A:$N,14,0)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5">
        <v>300</v>
      </c>
      <c r="W18" s="13">
        <f t="shared" si="12"/>
        <v>82.2</v>
      </c>
      <c r="X18" s="15">
        <v>80</v>
      </c>
      <c r="Y18" s="16">
        <f t="shared" si="13"/>
        <v>9.9391727493917266</v>
      </c>
      <c r="Z18" s="13">
        <f t="shared" si="14"/>
        <v>5.3163017031630169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59.2</v>
      </c>
      <c r="AF18" s="13">
        <f>VLOOKUP(A:A,[1]TDSheet!$A:$AF,32,0)</f>
        <v>97.8</v>
      </c>
      <c r="AG18" s="13">
        <f>VLOOKUP(A:A,[1]TDSheet!$A:$AG,33,0)</f>
        <v>90.8</v>
      </c>
      <c r="AH18" s="13">
        <f>VLOOKUP(A:A,[3]TDSheet!$A:$D,4,0)</f>
        <v>166</v>
      </c>
      <c r="AI18" s="20" t="s">
        <v>151</v>
      </c>
      <c r="AJ18" s="13">
        <f t="shared" si="15"/>
        <v>105</v>
      </c>
      <c r="AK18" s="13">
        <f t="shared" si="16"/>
        <v>28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70</v>
      </c>
      <c r="D19" s="8">
        <v>87</v>
      </c>
      <c r="E19" s="8">
        <v>83</v>
      </c>
      <c r="F19" s="8">
        <v>58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114</v>
      </c>
      <c r="K19" s="13">
        <f t="shared" si="11"/>
        <v>-31</v>
      </c>
      <c r="L19" s="13">
        <f>VLOOKUP(A:A,[1]TDSheet!$A:$M,13,0)</f>
        <v>20</v>
      </c>
      <c r="M19" s="13">
        <f>VLOOKUP(A:A,[1]TDSheet!$A:$N,14,0)</f>
        <v>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3"/>
      <c r="V19" s="15">
        <v>40</v>
      </c>
      <c r="W19" s="13">
        <f t="shared" si="12"/>
        <v>16.600000000000001</v>
      </c>
      <c r="X19" s="15">
        <v>20</v>
      </c>
      <c r="Y19" s="16">
        <f t="shared" si="13"/>
        <v>10.120481927710843</v>
      </c>
      <c r="Z19" s="13">
        <f t="shared" si="14"/>
        <v>3.4939759036144573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21.4</v>
      </c>
      <c r="AF19" s="13">
        <f>VLOOKUP(A:A,[1]TDSheet!$A:$AF,32,0)</f>
        <v>17.2</v>
      </c>
      <c r="AG19" s="13">
        <f>VLOOKUP(A:A,[1]TDSheet!$A:$AG,33,0)</f>
        <v>15</v>
      </c>
      <c r="AH19" s="13">
        <f>VLOOKUP(A:A,[3]TDSheet!$A:$D,4,0)</f>
        <v>20</v>
      </c>
      <c r="AI19" s="13">
        <f>VLOOKUP(A:A,[1]TDSheet!$A:$AI,35,0)</f>
        <v>0</v>
      </c>
      <c r="AJ19" s="13">
        <f t="shared" si="15"/>
        <v>14</v>
      </c>
      <c r="AK19" s="13">
        <f t="shared" si="16"/>
        <v>7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455</v>
      </c>
      <c r="D20" s="8">
        <v>671</v>
      </c>
      <c r="E20" s="8">
        <v>439</v>
      </c>
      <c r="F20" s="8">
        <v>668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458</v>
      </c>
      <c r="K20" s="13">
        <f t="shared" si="11"/>
        <v>-19</v>
      </c>
      <c r="L20" s="13">
        <f>VLOOKUP(A:A,[1]TDSheet!$A:$M,13,0)</f>
        <v>0</v>
      </c>
      <c r="M20" s="13">
        <f>VLOOKUP(A:A,[1]TDSheet!$A:$N,14,0)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5">
        <v>40</v>
      </c>
      <c r="W20" s="13">
        <f t="shared" si="12"/>
        <v>83</v>
      </c>
      <c r="X20" s="15">
        <v>80</v>
      </c>
      <c r="Y20" s="16">
        <f t="shared" si="13"/>
        <v>9.4939759036144586</v>
      </c>
      <c r="Z20" s="13">
        <f t="shared" si="14"/>
        <v>8.0481927710843379</v>
      </c>
      <c r="AA20" s="13"/>
      <c r="AB20" s="13"/>
      <c r="AC20" s="13"/>
      <c r="AD20" s="13">
        <f>VLOOKUP(A:A,[1]TDSheet!$A:$AD,30,0)</f>
        <v>24</v>
      </c>
      <c r="AE20" s="13">
        <f>VLOOKUP(A:A,[1]TDSheet!$A:$AE,31,0)</f>
        <v>38.4</v>
      </c>
      <c r="AF20" s="13">
        <f>VLOOKUP(A:A,[1]TDSheet!$A:$AF,32,0)</f>
        <v>127.2</v>
      </c>
      <c r="AG20" s="13">
        <f>VLOOKUP(A:A,[1]TDSheet!$A:$AG,33,0)</f>
        <v>112.2</v>
      </c>
      <c r="AH20" s="13">
        <f>VLOOKUP(A:A,[3]TDSheet!$A:$D,4,0)</f>
        <v>76</v>
      </c>
      <c r="AI20" s="13">
        <v>0</v>
      </c>
      <c r="AJ20" s="13">
        <f t="shared" si="15"/>
        <v>14</v>
      </c>
      <c r="AK20" s="13">
        <f t="shared" si="16"/>
        <v>28</v>
      </c>
      <c r="AL20" s="13"/>
      <c r="AM20" s="13"/>
      <c r="AN20" s="13"/>
    </row>
    <row r="21" spans="1:40" s="1" customFormat="1" ht="21.95" customHeight="1" outlineLevel="1" x14ac:dyDescent="0.2">
      <c r="A21" s="7" t="s">
        <v>24</v>
      </c>
      <c r="B21" s="7" t="s">
        <v>12</v>
      </c>
      <c r="C21" s="8">
        <v>487</v>
      </c>
      <c r="D21" s="8">
        <v>625</v>
      </c>
      <c r="E21" s="8">
        <v>533</v>
      </c>
      <c r="F21" s="8">
        <v>558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561</v>
      </c>
      <c r="K21" s="13">
        <f t="shared" si="11"/>
        <v>-28</v>
      </c>
      <c r="L21" s="13">
        <f>VLOOKUP(A:A,[1]TDSheet!$A:$M,13,0)</f>
        <v>120</v>
      </c>
      <c r="M21" s="13">
        <f>VLOOKUP(A:A,[1]TDSheet!$A:$N,14,0)</f>
        <v>100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5">
        <v>100</v>
      </c>
      <c r="W21" s="13">
        <f t="shared" si="12"/>
        <v>106.6</v>
      </c>
      <c r="X21" s="15">
        <v>80</v>
      </c>
      <c r="Y21" s="16">
        <f t="shared" si="13"/>
        <v>9.9249530956848027</v>
      </c>
      <c r="Z21" s="13">
        <f t="shared" si="14"/>
        <v>5.2345215759849912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95.2</v>
      </c>
      <c r="AF21" s="13">
        <f>VLOOKUP(A:A,[1]TDSheet!$A:$AF,32,0)</f>
        <v>99</v>
      </c>
      <c r="AG21" s="13">
        <f>VLOOKUP(A:A,[1]TDSheet!$A:$AG,33,0)</f>
        <v>111.4</v>
      </c>
      <c r="AH21" s="13">
        <f>VLOOKUP(A:A,[3]TDSheet!$A:$D,4,0)</f>
        <v>133</v>
      </c>
      <c r="AI21" s="22" t="s">
        <v>152</v>
      </c>
      <c r="AJ21" s="13">
        <f t="shared" si="15"/>
        <v>35</v>
      </c>
      <c r="AK21" s="13">
        <f t="shared" si="16"/>
        <v>28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336.625</v>
      </c>
      <c r="D22" s="8">
        <v>495.68099999999998</v>
      </c>
      <c r="E22" s="8">
        <v>399.79599999999999</v>
      </c>
      <c r="F22" s="8">
        <v>416.50099999999998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407.25200000000001</v>
      </c>
      <c r="K22" s="13">
        <f t="shared" si="11"/>
        <v>-7.4560000000000173</v>
      </c>
      <c r="L22" s="13">
        <f>VLOOKUP(A:A,[1]TDSheet!$A:$M,13,0)</f>
        <v>0</v>
      </c>
      <c r="M22" s="13">
        <f>VLOOKUP(A:A,[1]TDSheet!$A:$N,14,0)</f>
        <v>80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5">
        <v>200</v>
      </c>
      <c r="W22" s="13">
        <f t="shared" si="12"/>
        <v>79.959199999999996</v>
      </c>
      <c r="X22" s="15">
        <v>100</v>
      </c>
      <c r="Y22" s="16">
        <f t="shared" si="13"/>
        <v>9.9613427848202587</v>
      </c>
      <c r="Z22" s="13">
        <f t="shared" si="14"/>
        <v>5.2089190487148445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57.916999999999994</v>
      </c>
      <c r="AF22" s="13">
        <f>VLOOKUP(A:A,[1]TDSheet!$A:$AF,32,0)</f>
        <v>89.255399999999995</v>
      </c>
      <c r="AG22" s="13">
        <f>VLOOKUP(A:A,[1]TDSheet!$A:$AG,33,0)</f>
        <v>82.89</v>
      </c>
      <c r="AH22" s="13">
        <f>VLOOKUP(A:A,[3]TDSheet!$A:$D,4,0)</f>
        <v>99.343999999999994</v>
      </c>
      <c r="AI22" s="13">
        <f>VLOOKUP(A:A,[1]TDSheet!$A:$AI,35,0)</f>
        <v>0</v>
      </c>
      <c r="AJ22" s="13">
        <f t="shared" si="15"/>
        <v>200</v>
      </c>
      <c r="AK22" s="13">
        <f t="shared" si="16"/>
        <v>100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2730.9450000000002</v>
      </c>
      <c r="D23" s="8">
        <v>5651.415</v>
      </c>
      <c r="E23" s="8">
        <v>4227.1850000000004</v>
      </c>
      <c r="F23" s="8">
        <v>3992.0949999999998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4424.8280000000004</v>
      </c>
      <c r="K23" s="13">
        <f t="shared" si="11"/>
        <v>-197.64300000000003</v>
      </c>
      <c r="L23" s="13">
        <f>VLOOKUP(A:A,[1]TDSheet!$A:$M,13,0)</f>
        <v>1000</v>
      </c>
      <c r="M23" s="13">
        <f>VLOOKUP(A:A,[1]TDSheet!$A:$N,14,0)</f>
        <v>1300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3"/>
      <c r="V23" s="15">
        <v>2000</v>
      </c>
      <c r="W23" s="13">
        <f t="shared" si="12"/>
        <v>845.43700000000013</v>
      </c>
      <c r="X23" s="15">
        <v>2300</v>
      </c>
      <c r="Y23" s="16">
        <f t="shared" si="13"/>
        <v>12.528544409577529</v>
      </c>
      <c r="Z23" s="13">
        <f t="shared" si="14"/>
        <v>4.721930788456147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920.92019999999991</v>
      </c>
      <c r="AF23" s="13">
        <f>VLOOKUP(A:A,[1]TDSheet!$A:$AF,32,0)</f>
        <v>868.93700000000013</v>
      </c>
      <c r="AG23" s="13">
        <f>VLOOKUP(A:A,[1]TDSheet!$A:$AG,33,0)</f>
        <v>890.58140000000003</v>
      </c>
      <c r="AH23" s="13">
        <f>VLOOKUP(A:A,[3]TDSheet!$A:$D,4,0)</f>
        <v>927.24300000000005</v>
      </c>
      <c r="AI23" s="20" t="s">
        <v>150</v>
      </c>
      <c r="AJ23" s="13">
        <f t="shared" si="15"/>
        <v>2000</v>
      </c>
      <c r="AK23" s="13">
        <f t="shared" si="16"/>
        <v>2300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249.05600000000001</v>
      </c>
      <c r="D24" s="8">
        <v>438.76299999999998</v>
      </c>
      <c r="E24" s="8">
        <v>260.39299999999997</v>
      </c>
      <c r="F24" s="8">
        <v>395.416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276.06299999999999</v>
      </c>
      <c r="K24" s="13">
        <f t="shared" si="11"/>
        <v>-15.670000000000016</v>
      </c>
      <c r="L24" s="13">
        <f>VLOOKUP(A:A,[1]TDSheet!$A:$M,13,0)</f>
        <v>0</v>
      </c>
      <c r="M24" s="13">
        <f>VLOOKUP(A:A,[1]TDSheet!$A:$N,14,0)</f>
        <v>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5">
        <v>50</v>
      </c>
      <c r="W24" s="13">
        <f t="shared" si="12"/>
        <v>52.078599999999994</v>
      </c>
      <c r="X24" s="15">
        <v>80</v>
      </c>
      <c r="Y24" s="16">
        <f t="shared" si="13"/>
        <v>10.088904079602754</v>
      </c>
      <c r="Z24" s="13">
        <f t="shared" si="14"/>
        <v>7.5926772225059818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67.0428</v>
      </c>
      <c r="AF24" s="13">
        <f>VLOOKUP(A:A,[1]TDSheet!$A:$AF,32,0)</f>
        <v>68.287400000000005</v>
      </c>
      <c r="AG24" s="13">
        <f>VLOOKUP(A:A,[1]TDSheet!$A:$AG,33,0)</f>
        <v>66.926000000000002</v>
      </c>
      <c r="AH24" s="13">
        <f>VLOOKUP(A:A,[3]TDSheet!$A:$D,4,0)</f>
        <v>55.137999999999998</v>
      </c>
      <c r="AI24" s="13">
        <f>VLOOKUP(A:A,[1]TDSheet!$A:$AI,35,0)</f>
        <v>0</v>
      </c>
      <c r="AJ24" s="13">
        <f t="shared" si="15"/>
        <v>50</v>
      </c>
      <c r="AK24" s="13">
        <f t="shared" si="16"/>
        <v>80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559.60900000000004</v>
      </c>
      <c r="D25" s="8">
        <v>1396.576</v>
      </c>
      <c r="E25" s="8">
        <v>882.029</v>
      </c>
      <c r="F25" s="8">
        <v>1033.914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957.46500000000003</v>
      </c>
      <c r="K25" s="13">
        <f t="shared" si="11"/>
        <v>-75.436000000000035</v>
      </c>
      <c r="L25" s="13">
        <f>VLOOKUP(A:A,[1]TDSheet!$A:$M,13,0)</f>
        <v>200</v>
      </c>
      <c r="M25" s="13">
        <f>VLOOKUP(A:A,[1]TDSheet!$A:$N,14,0)</f>
        <v>200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3"/>
      <c r="V25" s="15">
        <v>100</v>
      </c>
      <c r="W25" s="13">
        <f t="shared" si="12"/>
        <v>176.4058</v>
      </c>
      <c r="X25" s="15">
        <v>250</v>
      </c>
      <c r="Y25" s="16">
        <f t="shared" si="13"/>
        <v>10.112558657368409</v>
      </c>
      <c r="Z25" s="13">
        <f t="shared" si="14"/>
        <v>5.8609977676470955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203.04079999999999</v>
      </c>
      <c r="AF25" s="13">
        <f>VLOOKUP(A:A,[1]TDSheet!$A:$AF,32,0)</f>
        <v>181.59399999999999</v>
      </c>
      <c r="AG25" s="13">
        <f>VLOOKUP(A:A,[1]TDSheet!$A:$AG,33,0)</f>
        <v>198.59719999999999</v>
      </c>
      <c r="AH25" s="13">
        <f>VLOOKUP(A:A,[3]TDSheet!$A:$D,4,0)</f>
        <v>188.614</v>
      </c>
      <c r="AI25" s="13">
        <f>VLOOKUP(A:A,[1]TDSheet!$A:$AI,35,0)</f>
        <v>0</v>
      </c>
      <c r="AJ25" s="13">
        <f t="shared" si="15"/>
        <v>100</v>
      </c>
      <c r="AK25" s="13">
        <f t="shared" si="16"/>
        <v>250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362.88799999999998</v>
      </c>
      <c r="D26" s="8">
        <v>743.625</v>
      </c>
      <c r="E26" s="8">
        <v>542.90800000000002</v>
      </c>
      <c r="F26" s="8">
        <v>536.20899999999995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541.84699999999998</v>
      </c>
      <c r="K26" s="13">
        <f t="shared" si="11"/>
        <v>1.0610000000000355</v>
      </c>
      <c r="L26" s="13">
        <f>VLOOKUP(A:A,[1]TDSheet!$A:$M,13,0)</f>
        <v>0</v>
      </c>
      <c r="M26" s="13">
        <f>VLOOKUP(A:A,[1]TDSheet!$A:$N,14,0)</f>
        <v>150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5">
        <v>250</v>
      </c>
      <c r="W26" s="13">
        <f t="shared" si="12"/>
        <v>108.58160000000001</v>
      </c>
      <c r="X26" s="15">
        <v>150</v>
      </c>
      <c r="Y26" s="16">
        <f t="shared" si="13"/>
        <v>10.003619397761682</v>
      </c>
      <c r="Z26" s="13">
        <f t="shared" si="14"/>
        <v>4.9383044641080982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102.6182</v>
      </c>
      <c r="AF26" s="13">
        <f>VLOOKUP(A:A,[1]TDSheet!$A:$AF,32,0)</f>
        <v>113.7906</v>
      </c>
      <c r="AG26" s="13">
        <f>VLOOKUP(A:A,[1]TDSheet!$A:$AG,33,0)</f>
        <v>114.17819999999999</v>
      </c>
      <c r="AH26" s="13">
        <f>VLOOKUP(A:A,[3]TDSheet!$A:$D,4,0)</f>
        <v>126.285</v>
      </c>
      <c r="AI26" s="13">
        <f>VLOOKUP(A:A,[1]TDSheet!$A:$AI,35,0)</f>
        <v>0</v>
      </c>
      <c r="AJ26" s="13">
        <f t="shared" si="15"/>
        <v>250</v>
      </c>
      <c r="AK26" s="13">
        <f t="shared" si="16"/>
        <v>150</v>
      </c>
      <c r="AL26" s="13"/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196.29900000000001</v>
      </c>
      <c r="D27" s="8">
        <v>185.559</v>
      </c>
      <c r="E27" s="8">
        <v>184.37299999999999</v>
      </c>
      <c r="F27" s="8">
        <v>190.52099999999999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179.946</v>
      </c>
      <c r="K27" s="13">
        <f t="shared" si="11"/>
        <v>4.4269999999999925</v>
      </c>
      <c r="L27" s="13">
        <f>VLOOKUP(A:A,[1]TDSheet!$A:$M,13,0)</f>
        <v>30</v>
      </c>
      <c r="M27" s="13">
        <f>VLOOKUP(A:A,[1]TDSheet!$A:$N,14,0)</f>
        <v>50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5">
        <v>50</v>
      </c>
      <c r="W27" s="13">
        <f t="shared" si="12"/>
        <v>36.874600000000001</v>
      </c>
      <c r="X27" s="15">
        <v>50</v>
      </c>
      <c r="Y27" s="16">
        <f t="shared" si="13"/>
        <v>10.04813611537481</v>
      </c>
      <c r="Z27" s="13">
        <f t="shared" si="14"/>
        <v>5.1667272322954005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41.041600000000003</v>
      </c>
      <c r="AF27" s="13">
        <f>VLOOKUP(A:A,[1]TDSheet!$A:$AF,32,0)</f>
        <v>47.7166</v>
      </c>
      <c r="AG27" s="13">
        <f>VLOOKUP(A:A,[1]TDSheet!$A:$AG,33,0)</f>
        <v>39.4818</v>
      </c>
      <c r="AH27" s="13">
        <f>VLOOKUP(A:A,[3]TDSheet!$A:$D,4,0)</f>
        <v>34.054000000000002</v>
      </c>
      <c r="AI27" s="13">
        <f>VLOOKUP(A:A,[1]TDSheet!$A:$AI,35,0)</f>
        <v>0</v>
      </c>
      <c r="AJ27" s="13">
        <f t="shared" si="15"/>
        <v>50</v>
      </c>
      <c r="AK27" s="13">
        <f t="shared" si="16"/>
        <v>50</v>
      </c>
      <c r="AL27" s="13"/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8</v>
      </c>
      <c r="C28" s="8">
        <v>136.30600000000001</v>
      </c>
      <c r="D28" s="8">
        <v>212.649</v>
      </c>
      <c r="E28" s="8">
        <v>182.08600000000001</v>
      </c>
      <c r="F28" s="8">
        <v>156.238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180.71100000000001</v>
      </c>
      <c r="K28" s="13">
        <f t="shared" si="11"/>
        <v>1.375</v>
      </c>
      <c r="L28" s="13">
        <f>VLOOKUP(A:A,[1]TDSheet!$A:$M,13,0)</f>
        <v>0</v>
      </c>
      <c r="M28" s="13">
        <f>VLOOKUP(A:A,[1]TDSheet!$A:$N,14,0)</f>
        <v>50</v>
      </c>
      <c r="N28" s="13">
        <f>VLOOKUP(A:A,[1]TDSheet!$A:$X,24,0)</f>
        <v>20</v>
      </c>
      <c r="O28" s="13"/>
      <c r="P28" s="13"/>
      <c r="Q28" s="13"/>
      <c r="R28" s="13"/>
      <c r="S28" s="13"/>
      <c r="T28" s="13"/>
      <c r="U28" s="13"/>
      <c r="V28" s="15">
        <v>90</v>
      </c>
      <c r="W28" s="13">
        <f t="shared" si="12"/>
        <v>36.417200000000001</v>
      </c>
      <c r="X28" s="15">
        <v>50</v>
      </c>
      <c r="Y28" s="16">
        <f t="shared" si="13"/>
        <v>10.056731434596838</v>
      </c>
      <c r="Z28" s="13">
        <f t="shared" si="14"/>
        <v>4.2902254978416794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31.452800000000003</v>
      </c>
      <c r="AF28" s="13">
        <f>VLOOKUP(A:A,[1]TDSheet!$A:$AF,32,0)</f>
        <v>37.3384</v>
      </c>
      <c r="AG28" s="13">
        <f>VLOOKUP(A:A,[1]TDSheet!$A:$AG,33,0)</f>
        <v>34.625399999999999</v>
      </c>
      <c r="AH28" s="13">
        <f>VLOOKUP(A:A,[3]TDSheet!$A:$D,4,0)</f>
        <v>46.898000000000003</v>
      </c>
      <c r="AI28" s="13">
        <f>VLOOKUP(A:A,[1]TDSheet!$A:$AI,35,0)</f>
        <v>0</v>
      </c>
      <c r="AJ28" s="13">
        <f t="shared" si="15"/>
        <v>90</v>
      </c>
      <c r="AK28" s="13">
        <f t="shared" si="16"/>
        <v>50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433.32900000000001</v>
      </c>
      <c r="D29" s="8">
        <v>368.14299999999997</v>
      </c>
      <c r="E29" s="8">
        <v>456.14100000000002</v>
      </c>
      <c r="F29" s="8">
        <v>329.57900000000001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469.05599999999998</v>
      </c>
      <c r="K29" s="13">
        <f t="shared" si="11"/>
        <v>-12.914999999999964</v>
      </c>
      <c r="L29" s="13">
        <f>VLOOKUP(A:A,[1]TDSheet!$A:$M,13,0)</f>
        <v>120</v>
      </c>
      <c r="M29" s="13">
        <f>VLOOKUP(A:A,[1]TDSheet!$A:$N,14,0)</f>
        <v>150</v>
      </c>
      <c r="N29" s="13">
        <f>VLOOKUP(A:A,[1]TDSheet!$A:$X,24,0)</f>
        <v>20</v>
      </c>
      <c r="O29" s="13"/>
      <c r="P29" s="13"/>
      <c r="Q29" s="13"/>
      <c r="R29" s="13"/>
      <c r="S29" s="13"/>
      <c r="T29" s="13"/>
      <c r="U29" s="13"/>
      <c r="V29" s="15">
        <v>160</v>
      </c>
      <c r="W29" s="13">
        <f t="shared" si="12"/>
        <v>91.228200000000001</v>
      </c>
      <c r="X29" s="15">
        <v>120</v>
      </c>
      <c r="Y29" s="16">
        <f t="shared" si="13"/>
        <v>9.860755775078319</v>
      </c>
      <c r="Z29" s="13">
        <f t="shared" si="14"/>
        <v>3.6126877434828266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79.647199999999998</v>
      </c>
      <c r="AF29" s="13">
        <f>VLOOKUP(A:A,[1]TDSheet!$A:$AF,32,0)</f>
        <v>104.69000000000001</v>
      </c>
      <c r="AG29" s="13">
        <f>VLOOKUP(A:A,[1]TDSheet!$A:$AG,33,0)</f>
        <v>84.138000000000005</v>
      </c>
      <c r="AH29" s="13">
        <f>VLOOKUP(A:A,[3]TDSheet!$A:$D,4,0)</f>
        <v>94.594999999999999</v>
      </c>
      <c r="AI29" s="13">
        <f>VLOOKUP(A:A,[1]TDSheet!$A:$AI,35,0)</f>
        <v>0</v>
      </c>
      <c r="AJ29" s="13">
        <f t="shared" si="15"/>
        <v>160</v>
      </c>
      <c r="AK29" s="13">
        <f t="shared" si="16"/>
        <v>120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61.804000000000002</v>
      </c>
      <c r="D30" s="8">
        <v>200.797</v>
      </c>
      <c r="E30" s="8">
        <v>127.501</v>
      </c>
      <c r="F30" s="8">
        <v>128.196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131.696</v>
      </c>
      <c r="K30" s="13">
        <f t="shared" si="11"/>
        <v>-4.1949999999999932</v>
      </c>
      <c r="L30" s="13">
        <f>VLOOKUP(A:A,[1]TDSheet!$A:$M,13,0)</f>
        <v>0</v>
      </c>
      <c r="M30" s="13">
        <f>VLOOKUP(A:A,[1]TDSheet!$A:$N,14,0)</f>
        <v>20</v>
      </c>
      <c r="N30" s="13">
        <f>VLOOKUP(A:A,[1]TDSheet!$A:$X,24,0)</f>
        <v>20</v>
      </c>
      <c r="O30" s="13"/>
      <c r="P30" s="13"/>
      <c r="Q30" s="13"/>
      <c r="R30" s="13"/>
      <c r="S30" s="13"/>
      <c r="T30" s="13"/>
      <c r="U30" s="13"/>
      <c r="V30" s="15">
        <v>30</v>
      </c>
      <c r="W30" s="13">
        <f t="shared" si="12"/>
        <v>25.5002</v>
      </c>
      <c r="X30" s="15">
        <v>20</v>
      </c>
      <c r="Y30" s="16">
        <f t="shared" si="13"/>
        <v>8.5566387714606158</v>
      </c>
      <c r="Z30" s="13">
        <f t="shared" si="14"/>
        <v>5.0272546881985241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27.235000000000003</v>
      </c>
      <c r="AF30" s="13">
        <f>VLOOKUP(A:A,[1]TDSheet!$A:$AF,32,0)</f>
        <v>26.906799999999997</v>
      </c>
      <c r="AG30" s="13">
        <f>VLOOKUP(A:A,[1]TDSheet!$A:$AG,33,0)</f>
        <v>27.638799999999996</v>
      </c>
      <c r="AH30" s="13">
        <f>VLOOKUP(A:A,[3]TDSheet!$A:$D,4,0)</f>
        <v>12.492000000000001</v>
      </c>
      <c r="AI30" s="13">
        <f>VLOOKUP(A:A,[1]TDSheet!$A:$AI,35,0)</f>
        <v>0</v>
      </c>
      <c r="AJ30" s="13">
        <f t="shared" si="15"/>
        <v>30</v>
      </c>
      <c r="AK30" s="13">
        <f t="shared" si="16"/>
        <v>20</v>
      </c>
      <c r="AL30" s="13"/>
      <c r="AM30" s="13"/>
      <c r="AN30" s="13"/>
    </row>
    <row r="31" spans="1:40" s="1" customFormat="1" ht="11.1" customHeight="1" outlineLevel="1" x14ac:dyDescent="0.2">
      <c r="A31" s="19" t="s">
        <v>34</v>
      </c>
      <c r="B31" s="7" t="s">
        <v>8</v>
      </c>
      <c r="C31" s="8">
        <v>73.12</v>
      </c>
      <c r="D31" s="8">
        <v>462.36599999999999</v>
      </c>
      <c r="E31" s="8">
        <v>79.471000000000004</v>
      </c>
      <c r="F31" s="8">
        <v>109.39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162.29300000000001</v>
      </c>
      <c r="K31" s="13">
        <f t="shared" si="11"/>
        <v>-82.822000000000003</v>
      </c>
      <c r="L31" s="13">
        <f>VLOOKUP(A:A,[1]TDSheet!$A:$M,13,0)</f>
        <v>0</v>
      </c>
      <c r="M31" s="13">
        <f>VLOOKUP(A:A,[1]TDSheet!$A:$N,14,0)</f>
        <v>0</v>
      </c>
      <c r="N31" s="13">
        <f>VLOOKUP(A:A,[1]TDSheet!$A:$X,24,0)</f>
        <v>0</v>
      </c>
      <c r="O31" s="13"/>
      <c r="P31" s="13"/>
      <c r="Q31" s="13"/>
      <c r="R31" s="13"/>
      <c r="S31" s="13"/>
      <c r="T31" s="13"/>
      <c r="U31" s="13"/>
      <c r="V31" s="15">
        <v>20</v>
      </c>
      <c r="W31" s="13">
        <f t="shared" si="12"/>
        <v>15.894200000000001</v>
      </c>
      <c r="X31" s="15">
        <v>20</v>
      </c>
      <c r="Y31" s="16">
        <f t="shared" si="13"/>
        <v>9.3990260598205619</v>
      </c>
      <c r="Z31" s="13">
        <f t="shared" si="14"/>
        <v>6.8823847692869089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28.599400000000003</v>
      </c>
      <c r="AF31" s="13">
        <f>VLOOKUP(A:A,[1]TDSheet!$A:$AF,32,0)</f>
        <v>23.135400000000001</v>
      </c>
      <c r="AG31" s="13">
        <f>VLOOKUP(A:A,[1]TDSheet!$A:$AG,33,0)</f>
        <v>27.1676</v>
      </c>
      <c r="AH31" s="13">
        <f>VLOOKUP(A:A,[3]TDSheet!$A:$D,4,0)</f>
        <v>35.984000000000002</v>
      </c>
      <c r="AI31" s="13" t="str">
        <f>VLOOKUP(A:A,[1]TDSheet!$A:$AI,35,0)</f>
        <v>увел</v>
      </c>
      <c r="AJ31" s="13">
        <f t="shared" si="15"/>
        <v>20</v>
      </c>
      <c r="AK31" s="13">
        <f t="shared" si="16"/>
        <v>20</v>
      </c>
      <c r="AL31" s="13"/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675.52200000000005</v>
      </c>
      <c r="D32" s="8">
        <v>977.50599999999997</v>
      </c>
      <c r="E32" s="8">
        <v>988.22699999999998</v>
      </c>
      <c r="F32" s="8">
        <v>628.91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1015.11</v>
      </c>
      <c r="K32" s="13">
        <f t="shared" si="11"/>
        <v>-26.883000000000038</v>
      </c>
      <c r="L32" s="13">
        <f>VLOOKUP(A:A,[1]TDSheet!$A:$M,13,0)</f>
        <v>220</v>
      </c>
      <c r="M32" s="13">
        <f>VLOOKUP(A:A,[1]TDSheet!$A:$N,14,0)</f>
        <v>200</v>
      </c>
      <c r="N32" s="13">
        <f>VLOOKUP(A:A,[1]TDSheet!$A:$X,24,0)</f>
        <v>200</v>
      </c>
      <c r="O32" s="13"/>
      <c r="P32" s="13"/>
      <c r="Q32" s="13"/>
      <c r="R32" s="13"/>
      <c r="S32" s="13"/>
      <c r="T32" s="13"/>
      <c r="U32" s="13"/>
      <c r="V32" s="15">
        <v>300</v>
      </c>
      <c r="W32" s="13">
        <f t="shared" si="12"/>
        <v>197.6454</v>
      </c>
      <c r="X32" s="15">
        <v>200</v>
      </c>
      <c r="Y32" s="16">
        <f t="shared" si="13"/>
        <v>8.8487260518079349</v>
      </c>
      <c r="Z32" s="13">
        <f t="shared" si="14"/>
        <v>3.1820118252182947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193.00839999999999</v>
      </c>
      <c r="AF32" s="13">
        <f>VLOOKUP(A:A,[1]TDSheet!$A:$AF,32,0)</f>
        <v>223.13820000000001</v>
      </c>
      <c r="AG32" s="13">
        <f>VLOOKUP(A:A,[1]TDSheet!$A:$AG,33,0)</f>
        <v>196.8886</v>
      </c>
      <c r="AH32" s="13">
        <f>VLOOKUP(A:A,[3]TDSheet!$A:$D,4,0)</f>
        <v>223.191</v>
      </c>
      <c r="AI32" s="13">
        <f>VLOOKUP(A:A,[1]TDSheet!$A:$AI,35,0)</f>
        <v>0</v>
      </c>
      <c r="AJ32" s="13">
        <f t="shared" si="15"/>
        <v>300</v>
      </c>
      <c r="AK32" s="13">
        <f t="shared" si="16"/>
        <v>200</v>
      </c>
      <c r="AL32" s="13"/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103.48099999999999</v>
      </c>
      <c r="D33" s="8">
        <v>241.61199999999999</v>
      </c>
      <c r="E33" s="8">
        <v>75.552999999999997</v>
      </c>
      <c r="F33" s="8">
        <v>32.881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87.36</v>
      </c>
      <c r="K33" s="13">
        <f t="shared" si="11"/>
        <v>-11.807000000000002</v>
      </c>
      <c r="L33" s="13">
        <f>VLOOKUP(A:A,[1]TDSheet!$A:$M,13,0)</f>
        <v>60</v>
      </c>
      <c r="M33" s="13">
        <f>VLOOKUP(A:A,[1]TDSheet!$A:$N,14,0)</f>
        <v>30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/>
      <c r="W33" s="13">
        <f t="shared" si="12"/>
        <v>15.1106</v>
      </c>
      <c r="X33" s="15">
        <v>30</v>
      </c>
      <c r="Y33" s="16">
        <f t="shared" si="13"/>
        <v>10.117467208449698</v>
      </c>
      <c r="Z33" s="13">
        <f t="shared" si="14"/>
        <v>2.1760221301602849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19.424199999999999</v>
      </c>
      <c r="AF33" s="13">
        <f>VLOOKUP(A:A,[1]TDSheet!$A:$AF,32,0)</f>
        <v>8.6257999999999999</v>
      </c>
      <c r="AG33" s="13">
        <f>VLOOKUP(A:A,[1]TDSheet!$A:$AG,33,0)</f>
        <v>10.2348</v>
      </c>
      <c r="AH33" s="13">
        <f>VLOOKUP(A:A,[3]TDSheet!$A:$D,4,0)</f>
        <v>18.533999999999999</v>
      </c>
      <c r="AI33" s="13">
        <f>VLOOKUP(A:A,[1]TDSheet!$A:$AI,35,0)</f>
        <v>0</v>
      </c>
      <c r="AJ33" s="13">
        <f t="shared" si="15"/>
        <v>0</v>
      </c>
      <c r="AK33" s="13">
        <f t="shared" si="16"/>
        <v>30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109.767</v>
      </c>
      <c r="D34" s="8">
        <v>98.765000000000001</v>
      </c>
      <c r="E34" s="8">
        <v>108.904</v>
      </c>
      <c r="F34" s="8">
        <v>97.03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139.30500000000001</v>
      </c>
      <c r="K34" s="13">
        <f t="shared" si="11"/>
        <v>-30.40100000000001</v>
      </c>
      <c r="L34" s="13">
        <f>VLOOKUP(A:A,[1]TDSheet!$A:$M,13,0)</f>
        <v>0</v>
      </c>
      <c r="M34" s="13">
        <f>VLOOKUP(A:A,[1]TDSheet!$A:$N,14,0)</f>
        <v>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5">
        <v>80</v>
      </c>
      <c r="W34" s="13">
        <f t="shared" si="12"/>
        <v>21.780799999999999</v>
      </c>
      <c r="X34" s="15">
        <v>40</v>
      </c>
      <c r="Y34" s="16">
        <f t="shared" si="13"/>
        <v>9.9642804672004708</v>
      </c>
      <c r="Z34" s="13">
        <f t="shared" si="14"/>
        <v>4.4548409608462505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30.048000000000002</v>
      </c>
      <c r="AF34" s="13">
        <f>VLOOKUP(A:A,[1]TDSheet!$A:$AF,32,0)</f>
        <v>19.5198</v>
      </c>
      <c r="AG34" s="13">
        <f>VLOOKUP(A:A,[1]TDSheet!$A:$AG,33,0)</f>
        <v>19.4924</v>
      </c>
      <c r="AH34" s="13">
        <f>VLOOKUP(A:A,[3]TDSheet!$A:$D,4,0)</f>
        <v>42.112000000000002</v>
      </c>
      <c r="AI34" s="13">
        <f>VLOOKUP(A:A,[1]TDSheet!$A:$AI,35,0)</f>
        <v>0</v>
      </c>
      <c r="AJ34" s="13">
        <f t="shared" si="15"/>
        <v>80</v>
      </c>
      <c r="AK34" s="13">
        <f t="shared" si="16"/>
        <v>40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73.444000000000003</v>
      </c>
      <c r="D35" s="8">
        <v>100.01</v>
      </c>
      <c r="E35" s="8">
        <v>65.900999999999996</v>
      </c>
      <c r="F35" s="8">
        <v>102.173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124.419</v>
      </c>
      <c r="K35" s="13">
        <f t="shared" si="11"/>
        <v>-58.518000000000001</v>
      </c>
      <c r="L35" s="13">
        <f>VLOOKUP(A:A,[1]TDSheet!$A:$M,13,0)</f>
        <v>10</v>
      </c>
      <c r="M35" s="13">
        <f>VLOOKUP(A:A,[1]TDSheet!$A:$N,14,0)</f>
        <v>10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13.180199999999999</v>
      </c>
      <c r="X35" s="15">
        <v>10</v>
      </c>
      <c r="Y35" s="16">
        <f t="shared" si="13"/>
        <v>10.028148283030607</v>
      </c>
      <c r="Z35" s="13">
        <f t="shared" si="14"/>
        <v>7.752006798075902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13.238999999999999</v>
      </c>
      <c r="AF35" s="13">
        <f>VLOOKUP(A:A,[1]TDSheet!$A:$AF,32,0)</f>
        <v>14.315000000000001</v>
      </c>
      <c r="AG35" s="13">
        <f>VLOOKUP(A:A,[1]TDSheet!$A:$AG,33,0)</f>
        <v>11.029</v>
      </c>
      <c r="AH35" s="13">
        <f>VLOOKUP(A:A,[3]TDSheet!$A:$D,4,0)</f>
        <v>13.45</v>
      </c>
      <c r="AI35" s="13" t="str">
        <f>VLOOKUP(A:A,[1]TDSheet!$A:$AI,35,0)</f>
        <v>склад</v>
      </c>
      <c r="AJ35" s="13">
        <f t="shared" si="15"/>
        <v>0</v>
      </c>
      <c r="AK35" s="13">
        <f t="shared" si="16"/>
        <v>10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50.704000000000001</v>
      </c>
      <c r="D36" s="8">
        <v>22.35</v>
      </c>
      <c r="E36" s="8">
        <v>26.274000000000001</v>
      </c>
      <c r="F36" s="8">
        <v>45.874000000000002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50.2</v>
      </c>
      <c r="K36" s="13">
        <f t="shared" si="11"/>
        <v>-23.926000000000002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5.2548000000000004</v>
      </c>
      <c r="X36" s="15">
        <v>10</v>
      </c>
      <c r="Y36" s="16">
        <f t="shared" si="13"/>
        <v>10.632945116845551</v>
      </c>
      <c r="Z36" s="13">
        <f t="shared" si="14"/>
        <v>8.7299231179112429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7.7842000000000002</v>
      </c>
      <c r="AF36" s="13">
        <f>VLOOKUP(A:A,[1]TDSheet!$A:$AF,32,0)</f>
        <v>8.2938000000000009</v>
      </c>
      <c r="AG36" s="13">
        <f>VLOOKUP(A:A,[1]TDSheet!$A:$AG,33,0)</f>
        <v>7.0842000000000001</v>
      </c>
      <c r="AH36" s="13">
        <f>VLOOKUP(A:A,[3]TDSheet!$A:$D,4,0)</f>
        <v>5.4359999999999999</v>
      </c>
      <c r="AI36" s="13">
        <f>VLOOKUP(A:A,[1]TDSheet!$A:$AI,35,0)</f>
        <v>0</v>
      </c>
      <c r="AJ36" s="13">
        <f t="shared" si="15"/>
        <v>0</v>
      </c>
      <c r="AK36" s="13">
        <f t="shared" si="16"/>
        <v>10</v>
      </c>
      <c r="AL36" s="13"/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47.966000000000001</v>
      </c>
      <c r="D37" s="8">
        <v>1.4359999999999999</v>
      </c>
      <c r="E37" s="8">
        <v>31.972999999999999</v>
      </c>
      <c r="F37" s="8">
        <v>15.268000000000001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45.331000000000003</v>
      </c>
      <c r="K37" s="13">
        <f t="shared" si="11"/>
        <v>-13.358000000000004</v>
      </c>
      <c r="L37" s="13">
        <f>VLOOKUP(A:A,[1]TDSheet!$A:$M,13,0)</f>
        <v>0</v>
      </c>
      <c r="M37" s="13">
        <f>VLOOKUP(A:A,[1]TDSheet!$A:$N,14,0)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>
        <v>30</v>
      </c>
      <c r="W37" s="13">
        <f t="shared" si="12"/>
        <v>6.3945999999999996</v>
      </c>
      <c r="X37" s="15">
        <v>20</v>
      </c>
      <c r="Y37" s="16">
        <f t="shared" si="13"/>
        <v>10.206736934288307</v>
      </c>
      <c r="Z37" s="13">
        <f t="shared" si="14"/>
        <v>2.387639570887937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10.7432</v>
      </c>
      <c r="AF37" s="13">
        <f>VLOOKUP(A:A,[1]TDSheet!$A:$AF,32,0)</f>
        <v>9.4754000000000005</v>
      </c>
      <c r="AG37" s="13">
        <f>VLOOKUP(A:A,[1]TDSheet!$A:$AG,33,0)</f>
        <v>9.1864000000000008</v>
      </c>
      <c r="AH37" s="13">
        <f>VLOOKUP(A:A,[3]TDSheet!$A:$D,4,0)</f>
        <v>8.2880000000000003</v>
      </c>
      <c r="AI37" s="13">
        <f>VLOOKUP(A:A,[1]TDSheet!$A:$AI,35,0)</f>
        <v>0</v>
      </c>
      <c r="AJ37" s="13">
        <f t="shared" si="15"/>
        <v>30</v>
      </c>
      <c r="AK37" s="13">
        <f t="shared" si="16"/>
        <v>20</v>
      </c>
      <c r="AL37" s="13"/>
      <c r="AM37" s="13"/>
      <c r="AN37" s="13"/>
    </row>
    <row r="38" spans="1:40" s="1" customFormat="1" ht="21.95" customHeight="1" outlineLevel="1" x14ac:dyDescent="0.2">
      <c r="A38" s="19" t="s">
        <v>41</v>
      </c>
      <c r="B38" s="7" t="s">
        <v>8</v>
      </c>
      <c r="C38" s="8">
        <v>31.533000000000001</v>
      </c>
      <c r="D38" s="8">
        <v>70.260999999999996</v>
      </c>
      <c r="E38" s="8">
        <v>35.305</v>
      </c>
      <c r="F38" s="8">
        <v>62.853000000000002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89.733999999999995</v>
      </c>
      <c r="K38" s="13">
        <f t="shared" si="11"/>
        <v>-54.428999999999995</v>
      </c>
      <c r="L38" s="13">
        <f>VLOOKUP(A:A,[1]TDSheet!$A:$M,13,0)</f>
        <v>0</v>
      </c>
      <c r="M38" s="13">
        <f>VLOOKUP(A:A,[1]TDSheet!$A:$N,14,0)</f>
        <v>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5">
        <v>10</v>
      </c>
      <c r="W38" s="13">
        <f t="shared" si="12"/>
        <v>7.0609999999999999</v>
      </c>
      <c r="X38" s="15"/>
      <c r="Y38" s="16">
        <f t="shared" si="13"/>
        <v>10.31766038804702</v>
      </c>
      <c r="Z38" s="13">
        <f t="shared" si="14"/>
        <v>8.9014303922957083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10.9834</v>
      </c>
      <c r="AF38" s="13">
        <f>VLOOKUP(A:A,[1]TDSheet!$A:$AF,32,0)</f>
        <v>5.8235999999999999</v>
      </c>
      <c r="AG38" s="13">
        <f>VLOOKUP(A:A,[1]TDSheet!$A:$AG,33,0)</f>
        <v>9.2989999999999995</v>
      </c>
      <c r="AH38" s="13">
        <f>VLOOKUP(A:A,[3]TDSheet!$A:$D,4,0)</f>
        <v>13.465</v>
      </c>
      <c r="AI38" s="13" t="str">
        <f>VLOOKUP(A:A,[1]TDSheet!$A:$AI,35,0)</f>
        <v>склад</v>
      </c>
      <c r="AJ38" s="13">
        <f t="shared" si="15"/>
        <v>10</v>
      </c>
      <c r="AK38" s="13">
        <f t="shared" si="16"/>
        <v>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2433</v>
      </c>
      <c r="D39" s="8">
        <v>25</v>
      </c>
      <c r="E39" s="8">
        <v>887</v>
      </c>
      <c r="F39" s="8">
        <v>1530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925</v>
      </c>
      <c r="K39" s="13">
        <f t="shared" si="11"/>
        <v>-38</v>
      </c>
      <c r="L39" s="13">
        <f>VLOOKUP(A:A,[1]TDSheet!$A:$M,13,0)</f>
        <v>0</v>
      </c>
      <c r="M39" s="13">
        <f>VLOOKUP(A:A,[1]TDSheet!$A:$N,14,0)</f>
        <v>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5">
        <v>300</v>
      </c>
      <c r="W39" s="13">
        <f t="shared" si="12"/>
        <v>177.4</v>
      </c>
      <c r="X39" s="15">
        <v>300</v>
      </c>
      <c r="Y39" s="16">
        <f t="shared" si="13"/>
        <v>12.006764374295377</v>
      </c>
      <c r="Z39" s="13">
        <f t="shared" si="14"/>
        <v>8.6245772266065384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537.6</v>
      </c>
      <c r="AF39" s="13">
        <f>VLOOKUP(A:A,[1]TDSheet!$A:$AF,32,0)</f>
        <v>267.60000000000002</v>
      </c>
      <c r="AG39" s="13">
        <f>VLOOKUP(A:A,[1]TDSheet!$A:$AG,33,0)</f>
        <v>194.2</v>
      </c>
      <c r="AH39" s="13">
        <f>VLOOKUP(A:A,[3]TDSheet!$A:$D,4,0)</f>
        <v>185</v>
      </c>
      <c r="AI39" s="20" t="s">
        <v>150</v>
      </c>
      <c r="AJ39" s="13">
        <f t="shared" si="15"/>
        <v>105</v>
      </c>
      <c r="AK39" s="13">
        <f t="shared" si="16"/>
        <v>105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1967</v>
      </c>
      <c r="D40" s="8">
        <v>3528</v>
      </c>
      <c r="E40" s="8">
        <v>2980</v>
      </c>
      <c r="F40" s="8">
        <v>2405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3095</v>
      </c>
      <c r="K40" s="13">
        <f t="shared" si="11"/>
        <v>-115</v>
      </c>
      <c r="L40" s="13">
        <f>VLOOKUP(A:A,[1]TDSheet!$A:$M,13,0)</f>
        <v>0</v>
      </c>
      <c r="M40" s="13">
        <f>VLOOKUP(A:A,[1]TDSheet!$A:$N,14,0)</f>
        <v>800</v>
      </c>
      <c r="N40" s="13">
        <f>VLOOKUP(A:A,[1]TDSheet!$A:$X,24,0)</f>
        <v>350</v>
      </c>
      <c r="O40" s="13"/>
      <c r="P40" s="13"/>
      <c r="Q40" s="13"/>
      <c r="R40" s="13"/>
      <c r="S40" s="13"/>
      <c r="T40" s="13"/>
      <c r="U40" s="13"/>
      <c r="V40" s="15">
        <v>700</v>
      </c>
      <c r="W40" s="13">
        <f t="shared" si="12"/>
        <v>494</v>
      </c>
      <c r="X40" s="15">
        <v>600</v>
      </c>
      <c r="Y40" s="16">
        <f t="shared" si="13"/>
        <v>9.827935222672064</v>
      </c>
      <c r="Z40" s="13">
        <f t="shared" si="14"/>
        <v>4.8684210526315788</v>
      </c>
      <c r="AA40" s="13"/>
      <c r="AB40" s="13"/>
      <c r="AC40" s="13"/>
      <c r="AD40" s="13">
        <f>VLOOKUP(A:A,[1]TDSheet!$A:$AD,30,0)</f>
        <v>510</v>
      </c>
      <c r="AE40" s="13">
        <f>VLOOKUP(A:A,[1]TDSheet!$A:$AE,31,0)</f>
        <v>501.2</v>
      </c>
      <c r="AF40" s="13">
        <f>VLOOKUP(A:A,[1]TDSheet!$A:$AF,32,0)</f>
        <v>578.4</v>
      </c>
      <c r="AG40" s="13">
        <f>VLOOKUP(A:A,[1]TDSheet!$A:$AG,33,0)</f>
        <v>520.6</v>
      </c>
      <c r="AH40" s="13">
        <f>VLOOKUP(A:A,[3]TDSheet!$A:$D,4,0)</f>
        <v>427</v>
      </c>
      <c r="AI40" s="13">
        <f>VLOOKUP(A:A,[1]TDSheet!$A:$AI,35,0)</f>
        <v>0</v>
      </c>
      <c r="AJ40" s="13">
        <f t="shared" si="15"/>
        <v>280</v>
      </c>
      <c r="AK40" s="13">
        <f t="shared" si="16"/>
        <v>240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2219</v>
      </c>
      <c r="D41" s="8">
        <v>7184</v>
      </c>
      <c r="E41" s="8">
        <v>4741</v>
      </c>
      <c r="F41" s="8">
        <v>4598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4816</v>
      </c>
      <c r="K41" s="13">
        <f t="shared" si="11"/>
        <v>-75</v>
      </c>
      <c r="L41" s="13">
        <f>VLOOKUP(A:A,[1]TDSheet!$A:$M,13,0)</f>
        <v>1000</v>
      </c>
      <c r="M41" s="13">
        <f>VLOOKUP(A:A,[1]TDSheet!$A:$N,14,0)</f>
        <v>1300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5">
        <v>700</v>
      </c>
      <c r="W41" s="13">
        <f t="shared" si="12"/>
        <v>948.2</v>
      </c>
      <c r="X41" s="15">
        <v>700</v>
      </c>
      <c r="Y41" s="16">
        <f t="shared" si="13"/>
        <v>8.7513182872811637</v>
      </c>
      <c r="Z41" s="13">
        <f t="shared" si="14"/>
        <v>4.8491879350348022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697.2</v>
      </c>
      <c r="AF41" s="13">
        <f>VLOOKUP(A:A,[1]TDSheet!$A:$AF,32,0)</f>
        <v>923</v>
      </c>
      <c r="AG41" s="13">
        <f>VLOOKUP(A:A,[1]TDSheet!$A:$AG,33,0)</f>
        <v>1013</v>
      </c>
      <c r="AH41" s="13">
        <f>VLOOKUP(A:A,[3]TDSheet!$A:$D,4,0)</f>
        <v>1010</v>
      </c>
      <c r="AI41" s="22" t="s">
        <v>152</v>
      </c>
      <c r="AJ41" s="13">
        <f t="shared" si="15"/>
        <v>315</v>
      </c>
      <c r="AK41" s="13">
        <f t="shared" si="16"/>
        <v>315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439.31</v>
      </c>
      <c r="D42" s="8">
        <v>446.13400000000001</v>
      </c>
      <c r="E42" s="8">
        <v>545.42399999999998</v>
      </c>
      <c r="F42" s="8">
        <v>319.36599999999999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540.44000000000005</v>
      </c>
      <c r="K42" s="13">
        <f t="shared" si="11"/>
        <v>4.9839999999999236</v>
      </c>
      <c r="L42" s="13">
        <f>VLOOKUP(A:A,[1]TDSheet!$A:$M,13,0)</f>
        <v>250</v>
      </c>
      <c r="M42" s="13">
        <f>VLOOKUP(A:A,[1]TDSheet!$A:$N,14,0)</f>
        <v>150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>
        <v>220</v>
      </c>
      <c r="W42" s="13">
        <f t="shared" si="12"/>
        <v>109.0848</v>
      </c>
      <c r="X42" s="15">
        <v>120</v>
      </c>
      <c r="Y42" s="16">
        <f t="shared" si="13"/>
        <v>9.7113988383349472</v>
      </c>
      <c r="Z42" s="13">
        <f t="shared" si="14"/>
        <v>2.927685617061222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93.555599999999998</v>
      </c>
      <c r="AF42" s="13">
        <f>VLOOKUP(A:A,[1]TDSheet!$A:$AF,32,0)</f>
        <v>110.4432</v>
      </c>
      <c r="AG42" s="13">
        <f>VLOOKUP(A:A,[1]TDSheet!$A:$AG,33,0)</f>
        <v>90.7714</v>
      </c>
      <c r="AH42" s="13">
        <f>VLOOKUP(A:A,[3]TDSheet!$A:$D,4,0)</f>
        <v>122.83</v>
      </c>
      <c r="AI42" s="13">
        <f>VLOOKUP(A:A,[1]TDSheet!$A:$AI,35,0)</f>
        <v>0</v>
      </c>
      <c r="AJ42" s="13">
        <f t="shared" si="15"/>
        <v>220</v>
      </c>
      <c r="AK42" s="13">
        <f t="shared" si="16"/>
        <v>120</v>
      </c>
      <c r="AL42" s="13"/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1558</v>
      </c>
      <c r="D43" s="8">
        <v>1526</v>
      </c>
      <c r="E43" s="8">
        <v>529</v>
      </c>
      <c r="F43" s="8">
        <v>2536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546</v>
      </c>
      <c r="K43" s="13">
        <f t="shared" si="11"/>
        <v>-17</v>
      </c>
      <c r="L43" s="13">
        <f>VLOOKUP(A:A,[1]TDSheet!$A:$M,13,0)</f>
        <v>0</v>
      </c>
      <c r="M43" s="13">
        <f>VLOOKUP(A:A,[1]TDSheet!$A:$N,14,0)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5"/>
      <c r="W43" s="13">
        <f t="shared" si="12"/>
        <v>105.8</v>
      </c>
      <c r="X43" s="15"/>
      <c r="Y43" s="16">
        <f t="shared" si="13"/>
        <v>23.969754253308128</v>
      </c>
      <c r="Z43" s="13">
        <f t="shared" si="14"/>
        <v>23.969754253308128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110.2</v>
      </c>
      <c r="AF43" s="13">
        <f>VLOOKUP(A:A,[1]TDSheet!$A:$AF,32,0)</f>
        <v>144.19999999999999</v>
      </c>
      <c r="AG43" s="13">
        <f>VLOOKUP(A:A,[1]TDSheet!$A:$AG,33,0)</f>
        <v>107.8</v>
      </c>
      <c r="AH43" s="13">
        <f>VLOOKUP(A:A,[3]TDSheet!$A:$D,4,0)</f>
        <v>69</v>
      </c>
      <c r="AI43" s="13">
        <f>VLOOKUP(A:A,[1]TDSheet!$A:$AI,35,0)</f>
        <v>0</v>
      </c>
      <c r="AJ43" s="13">
        <f t="shared" si="15"/>
        <v>0</v>
      </c>
      <c r="AK43" s="13">
        <f t="shared" si="16"/>
        <v>0</v>
      </c>
      <c r="AL43" s="13"/>
      <c r="AM43" s="13"/>
      <c r="AN43" s="13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782</v>
      </c>
      <c r="D44" s="8">
        <v>1328.4659999999999</v>
      </c>
      <c r="E44" s="8">
        <v>1009</v>
      </c>
      <c r="F44" s="8">
        <v>1053.4659999999999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1072</v>
      </c>
      <c r="K44" s="13">
        <f t="shared" si="11"/>
        <v>-63</v>
      </c>
      <c r="L44" s="13">
        <f>VLOOKUP(A:A,[1]TDSheet!$A:$M,13,0)</f>
        <v>0</v>
      </c>
      <c r="M44" s="13">
        <f>VLOOKUP(A:A,[1]TDSheet!$A:$N,14,0)</f>
        <v>300</v>
      </c>
      <c r="N44" s="13">
        <f>VLOOKUP(A:A,[1]TDSheet!$A:$X,24,0)</f>
        <v>100</v>
      </c>
      <c r="O44" s="13"/>
      <c r="P44" s="13"/>
      <c r="Q44" s="13"/>
      <c r="R44" s="13"/>
      <c r="S44" s="13"/>
      <c r="T44" s="13"/>
      <c r="U44" s="13"/>
      <c r="V44" s="15">
        <v>300</v>
      </c>
      <c r="W44" s="13">
        <f t="shared" si="12"/>
        <v>201.8</v>
      </c>
      <c r="X44" s="15">
        <v>200</v>
      </c>
      <c r="Y44" s="16">
        <f t="shared" si="13"/>
        <v>9.6802081268582736</v>
      </c>
      <c r="Z44" s="13">
        <f t="shared" si="14"/>
        <v>5.2203468780971249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216.4</v>
      </c>
      <c r="AF44" s="13">
        <f>VLOOKUP(A:A,[1]TDSheet!$A:$AF,32,0)</f>
        <v>231.8</v>
      </c>
      <c r="AG44" s="13">
        <f>VLOOKUP(A:A,[1]TDSheet!$A:$AG,33,0)</f>
        <v>213.2</v>
      </c>
      <c r="AH44" s="13">
        <f>VLOOKUP(A:A,[3]TDSheet!$A:$D,4,0)</f>
        <v>160</v>
      </c>
      <c r="AI44" s="13">
        <f>VLOOKUP(A:A,[1]TDSheet!$A:$AI,35,0)</f>
        <v>0</v>
      </c>
      <c r="AJ44" s="13">
        <f t="shared" si="15"/>
        <v>105</v>
      </c>
      <c r="AK44" s="13">
        <f t="shared" si="16"/>
        <v>70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212.601</v>
      </c>
      <c r="D45" s="8">
        <v>242.77600000000001</v>
      </c>
      <c r="E45" s="8">
        <v>289.84899999999999</v>
      </c>
      <c r="F45" s="8">
        <v>156.10400000000001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294.13799999999998</v>
      </c>
      <c r="K45" s="13">
        <f t="shared" si="11"/>
        <v>-4.2889999999999873</v>
      </c>
      <c r="L45" s="13">
        <f>VLOOKUP(A:A,[1]TDSheet!$A:$M,13,0)</f>
        <v>120</v>
      </c>
      <c r="M45" s="13">
        <f>VLOOKUP(A:A,[1]TDSheet!$A:$N,14,0)</f>
        <v>70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5">
        <v>150</v>
      </c>
      <c r="W45" s="13">
        <f t="shared" si="12"/>
        <v>57.969799999999999</v>
      </c>
      <c r="X45" s="15">
        <v>60</v>
      </c>
      <c r="Y45" s="16">
        <f t="shared" si="13"/>
        <v>9.5929949732446911</v>
      </c>
      <c r="Z45" s="13">
        <f t="shared" si="14"/>
        <v>2.6928504152161992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57.063800000000001</v>
      </c>
      <c r="AF45" s="13">
        <f>VLOOKUP(A:A,[1]TDSheet!$A:$AF,32,0)</f>
        <v>57.785600000000002</v>
      </c>
      <c r="AG45" s="13">
        <f>VLOOKUP(A:A,[1]TDSheet!$A:$AG,33,0)</f>
        <v>49.640599999999999</v>
      </c>
      <c r="AH45" s="13">
        <f>VLOOKUP(A:A,[3]TDSheet!$A:$D,4,0)</f>
        <v>64.599999999999994</v>
      </c>
      <c r="AI45" s="13">
        <f>VLOOKUP(A:A,[1]TDSheet!$A:$AI,35,0)</f>
        <v>0</v>
      </c>
      <c r="AJ45" s="13">
        <f t="shared" si="15"/>
        <v>150</v>
      </c>
      <c r="AK45" s="13">
        <f t="shared" si="16"/>
        <v>60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760</v>
      </c>
      <c r="D46" s="8">
        <v>2228</v>
      </c>
      <c r="E46" s="8">
        <v>1433</v>
      </c>
      <c r="F46" s="8">
        <v>1464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1542</v>
      </c>
      <c r="K46" s="13">
        <f t="shared" si="11"/>
        <v>-109</v>
      </c>
      <c r="L46" s="13">
        <f>VLOOKUP(A:A,[1]TDSheet!$A:$M,13,0)</f>
        <v>200</v>
      </c>
      <c r="M46" s="13">
        <f>VLOOKUP(A:A,[1]TDSheet!$A:$N,14,0)</f>
        <v>200</v>
      </c>
      <c r="N46" s="13">
        <f>VLOOKUP(A:A,[1]TDSheet!$A:$X,24,0)</f>
        <v>300</v>
      </c>
      <c r="O46" s="13"/>
      <c r="P46" s="13"/>
      <c r="Q46" s="13"/>
      <c r="R46" s="13"/>
      <c r="S46" s="13"/>
      <c r="T46" s="13"/>
      <c r="U46" s="13"/>
      <c r="V46" s="15">
        <v>300</v>
      </c>
      <c r="W46" s="13">
        <f t="shared" si="12"/>
        <v>286.60000000000002</v>
      </c>
      <c r="X46" s="15">
        <v>300</v>
      </c>
      <c r="Y46" s="16">
        <f t="shared" si="13"/>
        <v>9.6441032798325192</v>
      </c>
      <c r="Z46" s="13">
        <f t="shared" si="14"/>
        <v>5.1081646894626651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267</v>
      </c>
      <c r="AF46" s="13">
        <f>VLOOKUP(A:A,[1]TDSheet!$A:$AF,32,0)</f>
        <v>284</v>
      </c>
      <c r="AG46" s="13">
        <f>VLOOKUP(A:A,[1]TDSheet!$A:$AG,33,0)</f>
        <v>299.39999999999998</v>
      </c>
      <c r="AH46" s="13">
        <f>VLOOKUP(A:A,[3]TDSheet!$A:$D,4,0)</f>
        <v>234</v>
      </c>
      <c r="AI46" s="13">
        <f>VLOOKUP(A:A,[1]TDSheet!$A:$AI,35,0)</f>
        <v>0</v>
      </c>
      <c r="AJ46" s="13">
        <f t="shared" si="15"/>
        <v>120</v>
      </c>
      <c r="AK46" s="13">
        <f t="shared" si="16"/>
        <v>120</v>
      </c>
      <c r="AL46" s="13"/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1041</v>
      </c>
      <c r="D47" s="8">
        <v>3716</v>
      </c>
      <c r="E47" s="17">
        <v>2505</v>
      </c>
      <c r="F47" s="17">
        <v>2749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2232</v>
      </c>
      <c r="K47" s="13">
        <f t="shared" si="11"/>
        <v>273</v>
      </c>
      <c r="L47" s="13">
        <f>VLOOKUP(A:A,[1]TDSheet!$A:$M,13,0)</f>
        <v>300</v>
      </c>
      <c r="M47" s="13">
        <f>VLOOKUP(A:A,[1]TDSheet!$A:$N,14,0)</f>
        <v>800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3"/>
      <c r="V47" s="15">
        <v>500</v>
      </c>
      <c r="W47" s="13">
        <f t="shared" si="12"/>
        <v>501</v>
      </c>
      <c r="X47" s="15">
        <v>500</v>
      </c>
      <c r="Y47" s="16">
        <f t="shared" si="13"/>
        <v>9.6786427145708576</v>
      </c>
      <c r="Z47" s="13">
        <f t="shared" si="14"/>
        <v>5.4870259481037928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633.4</v>
      </c>
      <c r="AF47" s="13">
        <f>VLOOKUP(A:A,[1]TDSheet!$A:$AF,32,0)</f>
        <v>559.4</v>
      </c>
      <c r="AG47" s="13">
        <f>VLOOKUP(A:A,[1]TDSheet!$A:$AG,33,0)</f>
        <v>567.6</v>
      </c>
      <c r="AH47" s="13">
        <f>VLOOKUP(A:A,[3]TDSheet!$A:$D,4,0)</f>
        <v>437</v>
      </c>
      <c r="AI47" s="13">
        <f>VLOOKUP(A:A,[1]TDSheet!$A:$AI,35,0)</f>
        <v>0</v>
      </c>
      <c r="AJ47" s="13">
        <f t="shared" si="15"/>
        <v>200</v>
      </c>
      <c r="AK47" s="13">
        <f t="shared" si="16"/>
        <v>200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78.676000000000002</v>
      </c>
      <c r="D48" s="8">
        <v>108.839</v>
      </c>
      <c r="E48" s="8">
        <v>103.232</v>
      </c>
      <c r="F48" s="8">
        <v>79.873000000000005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108.20699999999999</v>
      </c>
      <c r="K48" s="13">
        <f t="shared" si="11"/>
        <v>-4.9749999999999943</v>
      </c>
      <c r="L48" s="13">
        <f>VLOOKUP(A:A,[1]TDSheet!$A:$M,13,0)</f>
        <v>0</v>
      </c>
      <c r="M48" s="13">
        <f>VLOOKUP(A:A,[1]TDSheet!$A:$N,14,0)</f>
        <v>20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5">
        <v>70</v>
      </c>
      <c r="W48" s="13">
        <f t="shared" si="12"/>
        <v>20.6464</v>
      </c>
      <c r="X48" s="15">
        <v>30</v>
      </c>
      <c r="Y48" s="16">
        <f t="shared" si="13"/>
        <v>9.6807675914445124</v>
      </c>
      <c r="Z48" s="13">
        <f t="shared" si="14"/>
        <v>3.8686163205207689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27.240199999999998</v>
      </c>
      <c r="AF48" s="13">
        <f>VLOOKUP(A:A,[1]TDSheet!$A:$AF,32,0)</f>
        <v>20.1188</v>
      </c>
      <c r="AG48" s="13">
        <f>VLOOKUP(A:A,[1]TDSheet!$A:$AG,33,0)</f>
        <v>17.628</v>
      </c>
      <c r="AH48" s="13">
        <f>VLOOKUP(A:A,[3]TDSheet!$A:$D,4,0)</f>
        <v>34.323999999999998</v>
      </c>
      <c r="AI48" s="13">
        <f>VLOOKUP(A:A,[1]TDSheet!$A:$AI,35,0)</f>
        <v>0</v>
      </c>
      <c r="AJ48" s="13">
        <f t="shared" si="15"/>
        <v>70</v>
      </c>
      <c r="AK48" s="13">
        <f t="shared" si="16"/>
        <v>30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300.755</v>
      </c>
      <c r="D49" s="8">
        <v>180.34200000000001</v>
      </c>
      <c r="E49" s="8">
        <v>273.79300000000001</v>
      </c>
      <c r="F49" s="8">
        <v>184.82900000000001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292.18700000000001</v>
      </c>
      <c r="K49" s="13">
        <f t="shared" si="11"/>
        <v>-18.394000000000005</v>
      </c>
      <c r="L49" s="13">
        <f>VLOOKUP(A:A,[1]TDSheet!$A:$M,13,0)</f>
        <v>30</v>
      </c>
      <c r="M49" s="13">
        <f>VLOOKUP(A:A,[1]TDSheet!$A:$N,14,0)</f>
        <v>70</v>
      </c>
      <c r="N49" s="13">
        <f>VLOOKUP(A:A,[1]TDSheet!$A:$X,24,0)</f>
        <v>70</v>
      </c>
      <c r="O49" s="13"/>
      <c r="P49" s="13"/>
      <c r="Q49" s="13"/>
      <c r="R49" s="13"/>
      <c r="S49" s="13"/>
      <c r="T49" s="13"/>
      <c r="U49" s="13"/>
      <c r="V49" s="15">
        <v>120</v>
      </c>
      <c r="W49" s="13">
        <f t="shared" si="12"/>
        <v>54.758600000000001</v>
      </c>
      <c r="X49" s="15">
        <v>50</v>
      </c>
      <c r="Y49" s="16">
        <f t="shared" si="13"/>
        <v>9.5844123114907962</v>
      </c>
      <c r="Z49" s="13">
        <f t="shared" si="14"/>
        <v>3.3753419554188748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47.843200000000003</v>
      </c>
      <c r="AF49" s="13">
        <f>VLOOKUP(A:A,[1]TDSheet!$A:$AF,32,0)</f>
        <v>64.356999999999999</v>
      </c>
      <c r="AG49" s="13">
        <f>VLOOKUP(A:A,[1]TDSheet!$A:$AG,33,0)</f>
        <v>41.809199999999997</v>
      </c>
      <c r="AH49" s="13">
        <f>VLOOKUP(A:A,[3]TDSheet!$A:$D,4,0)</f>
        <v>64.397999999999996</v>
      </c>
      <c r="AI49" s="13">
        <f>VLOOKUP(A:A,[1]TDSheet!$A:$AI,35,0)</f>
        <v>0</v>
      </c>
      <c r="AJ49" s="13">
        <f t="shared" si="15"/>
        <v>120</v>
      </c>
      <c r="AK49" s="13">
        <f t="shared" si="16"/>
        <v>50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892</v>
      </c>
      <c r="D50" s="8">
        <v>1206</v>
      </c>
      <c r="E50" s="8">
        <v>982</v>
      </c>
      <c r="F50" s="8">
        <v>1068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1025</v>
      </c>
      <c r="K50" s="13">
        <f t="shared" si="11"/>
        <v>-43</v>
      </c>
      <c r="L50" s="13">
        <f>VLOOKUP(A:A,[1]TDSheet!$A:$M,13,0)</f>
        <v>0</v>
      </c>
      <c r="M50" s="13">
        <f>VLOOKUP(A:A,[1]TDSheet!$A:$N,14,0)</f>
        <v>300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3"/>
      <c r="V50" s="15">
        <v>300</v>
      </c>
      <c r="W50" s="13">
        <f t="shared" si="12"/>
        <v>196.4</v>
      </c>
      <c r="X50" s="15">
        <v>250</v>
      </c>
      <c r="Y50" s="16">
        <f t="shared" si="13"/>
        <v>9.765784114052952</v>
      </c>
      <c r="Z50" s="13">
        <f t="shared" si="14"/>
        <v>5.4378818737270871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218.6</v>
      </c>
      <c r="AF50" s="13">
        <f>VLOOKUP(A:A,[1]TDSheet!$A:$AF,32,0)</f>
        <v>246.6</v>
      </c>
      <c r="AG50" s="13">
        <f>VLOOKUP(A:A,[1]TDSheet!$A:$AG,33,0)</f>
        <v>219</v>
      </c>
      <c r="AH50" s="13">
        <f>VLOOKUP(A:A,[3]TDSheet!$A:$D,4,0)</f>
        <v>180</v>
      </c>
      <c r="AI50" s="13">
        <f>VLOOKUP(A:A,[1]TDSheet!$A:$AI,35,0)</f>
        <v>0</v>
      </c>
      <c r="AJ50" s="13">
        <f t="shared" si="15"/>
        <v>105</v>
      </c>
      <c r="AK50" s="13">
        <f t="shared" si="16"/>
        <v>87.5</v>
      </c>
      <c r="AL50" s="13"/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1214</v>
      </c>
      <c r="D51" s="8">
        <v>1832</v>
      </c>
      <c r="E51" s="8">
        <v>1552</v>
      </c>
      <c r="F51" s="8">
        <v>1416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1630</v>
      </c>
      <c r="K51" s="13">
        <f t="shared" si="11"/>
        <v>-78</v>
      </c>
      <c r="L51" s="13">
        <f>VLOOKUP(A:A,[1]TDSheet!$A:$M,13,0)</f>
        <v>300</v>
      </c>
      <c r="M51" s="13">
        <f>VLOOKUP(A:A,[1]TDSheet!$A:$N,14,0)</f>
        <v>500</v>
      </c>
      <c r="N51" s="13">
        <f>VLOOKUP(A:A,[1]TDSheet!$A:$X,24,0)</f>
        <v>100</v>
      </c>
      <c r="O51" s="13"/>
      <c r="P51" s="13"/>
      <c r="Q51" s="13"/>
      <c r="R51" s="13"/>
      <c r="S51" s="13"/>
      <c r="T51" s="13"/>
      <c r="U51" s="13"/>
      <c r="V51" s="15">
        <v>400</v>
      </c>
      <c r="W51" s="13">
        <f t="shared" si="12"/>
        <v>310.39999999999998</v>
      </c>
      <c r="X51" s="15">
        <v>300</v>
      </c>
      <c r="Y51" s="16">
        <f t="shared" si="13"/>
        <v>9.7164948453608257</v>
      </c>
      <c r="Z51" s="13">
        <f t="shared" si="14"/>
        <v>4.5618556701030935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292.60000000000002</v>
      </c>
      <c r="AF51" s="13">
        <f>VLOOKUP(A:A,[1]TDSheet!$A:$AF,32,0)</f>
        <v>355.8</v>
      </c>
      <c r="AG51" s="13">
        <f>VLOOKUP(A:A,[1]TDSheet!$A:$AG,33,0)</f>
        <v>323.60000000000002</v>
      </c>
      <c r="AH51" s="13">
        <f>VLOOKUP(A:A,[3]TDSheet!$A:$D,4,0)</f>
        <v>302</v>
      </c>
      <c r="AI51" s="13">
        <f>VLOOKUP(A:A,[1]TDSheet!$A:$AI,35,0)</f>
        <v>0</v>
      </c>
      <c r="AJ51" s="13">
        <f t="shared" si="15"/>
        <v>140</v>
      </c>
      <c r="AK51" s="13">
        <f t="shared" si="16"/>
        <v>105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12</v>
      </c>
      <c r="C52" s="8">
        <v>730</v>
      </c>
      <c r="D52" s="8">
        <v>1142</v>
      </c>
      <c r="E52" s="8">
        <v>917</v>
      </c>
      <c r="F52" s="8">
        <v>900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1071</v>
      </c>
      <c r="K52" s="13">
        <f t="shared" si="11"/>
        <v>-154</v>
      </c>
      <c r="L52" s="13">
        <f>VLOOKUP(A:A,[1]TDSheet!$A:$M,13,0)</f>
        <v>200</v>
      </c>
      <c r="M52" s="13">
        <f>VLOOKUP(A:A,[1]TDSheet!$A:$N,14,0)</f>
        <v>300</v>
      </c>
      <c r="N52" s="13">
        <f>VLOOKUP(A:A,[1]TDSheet!$A:$X,24,0)</f>
        <v>0</v>
      </c>
      <c r="O52" s="13"/>
      <c r="P52" s="13"/>
      <c r="Q52" s="13"/>
      <c r="R52" s="13"/>
      <c r="S52" s="13"/>
      <c r="T52" s="13"/>
      <c r="U52" s="13"/>
      <c r="V52" s="15">
        <v>160</v>
      </c>
      <c r="W52" s="13">
        <f t="shared" si="12"/>
        <v>183.4</v>
      </c>
      <c r="X52" s="15">
        <v>180</v>
      </c>
      <c r="Y52" s="16">
        <f t="shared" si="13"/>
        <v>9.4874591057797169</v>
      </c>
      <c r="Z52" s="13">
        <f t="shared" si="14"/>
        <v>4.9073064340239911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175.4</v>
      </c>
      <c r="AF52" s="13">
        <f>VLOOKUP(A:A,[1]TDSheet!$A:$AF,32,0)</f>
        <v>220</v>
      </c>
      <c r="AG52" s="13">
        <f>VLOOKUP(A:A,[1]TDSheet!$A:$AG,33,0)</f>
        <v>210.8</v>
      </c>
      <c r="AH52" s="13">
        <f>VLOOKUP(A:A,[3]TDSheet!$A:$D,4,0)</f>
        <v>151</v>
      </c>
      <c r="AI52" s="13">
        <f>VLOOKUP(A:A,[1]TDSheet!$A:$AI,35,0)</f>
        <v>0</v>
      </c>
      <c r="AJ52" s="13">
        <f t="shared" si="15"/>
        <v>64</v>
      </c>
      <c r="AK52" s="13">
        <f t="shared" si="16"/>
        <v>72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326.88200000000001</v>
      </c>
      <c r="D53" s="8">
        <v>801.96100000000001</v>
      </c>
      <c r="E53" s="17">
        <v>698</v>
      </c>
      <c r="F53" s="18">
        <v>467</v>
      </c>
      <c r="G53" s="1" t="str">
        <f>VLOOKUP(A:A,[1]TDSheet!$A:$G,7,0)</f>
        <v>ак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254.643</v>
      </c>
      <c r="K53" s="13">
        <f t="shared" si="11"/>
        <v>443.35699999999997</v>
      </c>
      <c r="L53" s="13">
        <f>VLOOKUP(A:A,[1]TDSheet!$A:$M,13,0)</f>
        <v>300</v>
      </c>
      <c r="M53" s="13">
        <f>VLOOKUP(A:A,[1]TDSheet!$A:$N,14,0)</f>
        <v>150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>
        <v>100</v>
      </c>
      <c r="W53" s="13">
        <f t="shared" si="12"/>
        <v>139.6</v>
      </c>
      <c r="X53" s="15">
        <v>220</v>
      </c>
      <c r="Y53" s="16">
        <f t="shared" si="13"/>
        <v>9.5773638968481372</v>
      </c>
      <c r="Z53" s="13">
        <f t="shared" si="14"/>
        <v>3.3452722063037252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50.935199999999995</v>
      </c>
      <c r="AF53" s="13">
        <f>VLOOKUP(A:A,[1]TDSheet!$A:$AF,32,0)</f>
        <v>118</v>
      </c>
      <c r="AG53" s="13">
        <f>VLOOKUP(A:A,[1]TDSheet!$A:$AG,33,0)</f>
        <v>116.2</v>
      </c>
      <c r="AH53" s="13">
        <f>VLOOKUP(A:A,[3]TDSheet!$A:$D,4,0)</f>
        <v>44.264000000000003</v>
      </c>
      <c r="AI53" s="13" t="str">
        <f>VLOOKUP(A:A,[1]TDSheet!$A:$AI,35,0)</f>
        <v>склад</v>
      </c>
      <c r="AJ53" s="13">
        <f t="shared" si="15"/>
        <v>100</v>
      </c>
      <c r="AK53" s="13">
        <f t="shared" si="16"/>
        <v>220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382.59</v>
      </c>
      <c r="D54" s="8">
        <v>989.56</v>
      </c>
      <c r="E54" s="8">
        <v>641.73900000000003</v>
      </c>
      <c r="F54" s="8">
        <v>699.17399999999998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693.43799999999999</v>
      </c>
      <c r="K54" s="13">
        <f t="shared" si="11"/>
        <v>-51.698999999999955</v>
      </c>
      <c r="L54" s="13">
        <f>VLOOKUP(A:A,[1]TDSheet!$A:$M,13,0)</f>
        <v>200</v>
      </c>
      <c r="M54" s="13">
        <f>VLOOKUP(A:A,[1]TDSheet!$A:$N,14,0)</f>
        <v>120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>
        <v>100</v>
      </c>
      <c r="W54" s="13">
        <f t="shared" si="12"/>
        <v>128.34780000000001</v>
      </c>
      <c r="X54" s="15">
        <v>200</v>
      </c>
      <c r="Y54" s="16">
        <f t="shared" si="13"/>
        <v>10.278119297720723</v>
      </c>
      <c r="Z54" s="13">
        <f t="shared" si="14"/>
        <v>5.4474950096534567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94.745000000000005</v>
      </c>
      <c r="AF54" s="13">
        <f>VLOOKUP(A:A,[1]TDSheet!$A:$AF,32,0)</f>
        <v>127.4008</v>
      </c>
      <c r="AG54" s="13">
        <f>VLOOKUP(A:A,[1]TDSheet!$A:$AG,33,0)</f>
        <v>141.4376</v>
      </c>
      <c r="AH54" s="13">
        <f>VLOOKUP(A:A,[3]TDSheet!$A:$D,4,0)</f>
        <v>162.268</v>
      </c>
      <c r="AI54" s="13">
        <f>VLOOKUP(A:A,[1]TDSheet!$A:$AI,35,0)</f>
        <v>0</v>
      </c>
      <c r="AJ54" s="13">
        <f t="shared" si="15"/>
        <v>100</v>
      </c>
      <c r="AK54" s="13">
        <f t="shared" si="16"/>
        <v>200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61.598999999999997</v>
      </c>
      <c r="D55" s="8">
        <v>79.319999999999993</v>
      </c>
      <c r="E55" s="8">
        <v>43.558</v>
      </c>
      <c r="F55" s="8">
        <v>89.850999999999999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54</v>
      </c>
      <c r="K55" s="13">
        <f t="shared" si="11"/>
        <v>-10.442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5"/>
      <c r="W55" s="13">
        <f t="shared" si="12"/>
        <v>8.7116000000000007</v>
      </c>
      <c r="X55" s="15"/>
      <c r="Y55" s="16">
        <f t="shared" si="13"/>
        <v>10.313949217135772</v>
      </c>
      <c r="Z55" s="13">
        <f t="shared" si="14"/>
        <v>10.313949217135772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10.5954</v>
      </c>
      <c r="AF55" s="13">
        <f>VLOOKUP(A:A,[1]TDSheet!$A:$AF,32,0)</f>
        <v>14.4162</v>
      </c>
      <c r="AG55" s="13">
        <f>VLOOKUP(A:A,[1]TDSheet!$A:$AG,33,0)</f>
        <v>13.2096</v>
      </c>
      <c r="AH55" s="13">
        <f>VLOOKUP(A:A,[3]TDSheet!$A:$D,4,0)</f>
        <v>6.008</v>
      </c>
      <c r="AI55" s="13">
        <f>VLOOKUP(A:A,[1]TDSheet!$A:$AI,35,0)</f>
        <v>0</v>
      </c>
      <c r="AJ55" s="13">
        <f t="shared" si="15"/>
        <v>0</v>
      </c>
      <c r="AK55" s="13">
        <f t="shared" si="16"/>
        <v>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1659.3710000000001</v>
      </c>
      <c r="D56" s="8">
        <v>4983.4440000000004</v>
      </c>
      <c r="E56" s="8">
        <v>3621.297</v>
      </c>
      <c r="F56" s="8">
        <v>2913.893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3635.741</v>
      </c>
      <c r="K56" s="13">
        <f t="shared" si="11"/>
        <v>-14.44399999999996</v>
      </c>
      <c r="L56" s="13">
        <f>VLOOKUP(A:A,[1]TDSheet!$A:$M,13,0)</f>
        <v>400</v>
      </c>
      <c r="M56" s="13">
        <f>VLOOKUP(A:A,[1]TDSheet!$A:$N,14,0)</f>
        <v>1000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5">
        <v>1200</v>
      </c>
      <c r="W56" s="13">
        <f t="shared" si="12"/>
        <v>724.25940000000003</v>
      </c>
      <c r="X56" s="15">
        <v>1000</v>
      </c>
      <c r="Y56" s="16">
        <f t="shared" si="13"/>
        <v>8.9938673906061837</v>
      </c>
      <c r="Z56" s="13">
        <f t="shared" si="14"/>
        <v>4.023272600949328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595.28620000000001</v>
      </c>
      <c r="AF56" s="13">
        <f>VLOOKUP(A:A,[1]TDSheet!$A:$AF,32,0)</f>
        <v>646.14859999999999</v>
      </c>
      <c r="AG56" s="13">
        <f>VLOOKUP(A:A,[1]TDSheet!$A:$AG,33,0)</f>
        <v>709.03140000000008</v>
      </c>
      <c r="AH56" s="13">
        <f>VLOOKUP(A:A,[3]TDSheet!$A:$D,4,0)</f>
        <v>1099.521</v>
      </c>
      <c r="AI56" s="22" t="s">
        <v>152</v>
      </c>
      <c r="AJ56" s="13">
        <f t="shared" si="15"/>
        <v>1200</v>
      </c>
      <c r="AK56" s="13">
        <f t="shared" si="16"/>
        <v>1000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1377</v>
      </c>
      <c r="D57" s="8">
        <v>5186</v>
      </c>
      <c r="E57" s="8">
        <v>4098</v>
      </c>
      <c r="F57" s="8">
        <v>2354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4223</v>
      </c>
      <c r="K57" s="13">
        <f t="shared" si="11"/>
        <v>-125</v>
      </c>
      <c r="L57" s="13">
        <f>VLOOKUP(A:A,[1]TDSheet!$A:$M,13,0)</f>
        <v>1200</v>
      </c>
      <c r="M57" s="13">
        <f>VLOOKUP(A:A,[1]TDSheet!$A:$N,14,0)</f>
        <v>1000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>
        <v>800</v>
      </c>
      <c r="W57" s="13">
        <f t="shared" si="12"/>
        <v>661.6</v>
      </c>
      <c r="X57" s="15">
        <v>800</v>
      </c>
      <c r="Y57" s="16">
        <f t="shared" si="13"/>
        <v>9.3016928657799269</v>
      </c>
      <c r="Z57" s="13">
        <f t="shared" si="14"/>
        <v>3.5580411124546552</v>
      </c>
      <c r="AA57" s="13"/>
      <c r="AB57" s="13"/>
      <c r="AC57" s="13"/>
      <c r="AD57" s="13">
        <f>VLOOKUP(A:A,[1]TDSheet!$A:$AD,30,0)</f>
        <v>790</v>
      </c>
      <c r="AE57" s="13">
        <f>VLOOKUP(A:A,[1]TDSheet!$A:$AE,31,0)</f>
        <v>506</v>
      </c>
      <c r="AF57" s="13">
        <f>VLOOKUP(A:A,[1]TDSheet!$A:$AF,32,0)</f>
        <v>555.4</v>
      </c>
      <c r="AG57" s="13">
        <f>VLOOKUP(A:A,[1]TDSheet!$A:$AG,33,0)</f>
        <v>616.6</v>
      </c>
      <c r="AH57" s="13">
        <f>VLOOKUP(A:A,[3]TDSheet!$A:$D,4,0)</f>
        <v>762</v>
      </c>
      <c r="AI57" s="22" t="s">
        <v>152</v>
      </c>
      <c r="AJ57" s="13">
        <f t="shared" si="15"/>
        <v>360</v>
      </c>
      <c r="AK57" s="13">
        <f t="shared" si="16"/>
        <v>360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1977</v>
      </c>
      <c r="D58" s="8">
        <v>3741</v>
      </c>
      <c r="E58" s="8">
        <v>2910</v>
      </c>
      <c r="F58" s="8">
        <v>2672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3048</v>
      </c>
      <c r="K58" s="13">
        <f t="shared" si="11"/>
        <v>-138</v>
      </c>
      <c r="L58" s="13">
        <f>VLOOKUP(A:A,[1]TDSheet!$A:$M,13,0)</f>
        <v>500</v>
      </c>
      <c r="M58" s="13">
        <f>VLOOKUP(A:A,[1]TDSheet!$A:$N,14,0)</f>
        <v>800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3"/>
      <c r="V58" s="15">
        <v>1500</v>
      </c>
      <c r="W58" s="13">
        <f t="shared" si="12"/>
        <v>582</v>
      </c>
      <c r="X58" s="15">
        <v>1000</v>
      </c>
      <c r="Y58" s="16">
        <f t="shared" si="13"/>
        <v>11.120274914089347</v>
      </c>
      <c r="Z58" s="13">
        <f t="shared" si="14"/>
        <v>4.5910652920962196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662.2</v>
      </c>
      <c r="AF58" s="13">
        <f>VLOOKUP(A:A,[1]TDSheet!$A:$AF,32,0)</f>
        <v>621.4</v>
      </c>
      <c r="AG58" s="13">
        <f>VLOOKUP(A:A,[1]TDSheet!$A:$AG,33,0)</f>
        <v>601.4</v>
      </c>
      <c r="AH58" s="13">
        <f>VLOOKUP(A:A,[3]TDSheet!$A:$D,4,0)</f>
        <v>613</v>
      </c>
      <c r="AI58" s="20" t="s">
        <v>150</v>
      </c>
      <c r="AJ58" s="13">
        <f t="shared" si="15"/>
        <v>675</v>
      </c>
      <c r="AK58" s="13">
        <f t="shared" si="16"/>
        <v>450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430</v>
      </c>
      <c r="D59" s="8">
        <v>1769</v>
      </c>
      <c r="E59" s="8">
        <v>965</v>
      </c>
      <c r="F59" s="8">
        <v>1188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1027</v>
      </c>
      <c r="K59" s="13">
        <f t="shared" si="11"/>
        <v>-62</v>
      </c>
      <c r="L59" s="13">
        <f>VLOOKUP(A:A,[1]TDSheet!$A:$M,13,0)</f>
        <v>200</v>
      </c>
      <c r="M59" s="13">
        <f>VLOOKUP(A:A,[1]TDSheet!$A:$N,14,0)</f>
        <v>150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3"/>
      <c r="V59" s="15">
        <v>150</v>
      </c>
      <c r="W59" s="13">
        <f t="shared" si="12"/>
        <v>193</v>
      </c>
      <c r="X59" s="15">
        <v>250</v>
      </c>
      <c r="Y59" s="16">
        <f t="shared" si="13"/>
        <v>10.041450777202073</v>
      </c>
      <c r="Z59" s="13">
        <f t="shared" si="14"/>
        <v>6.1554404145077717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180.2</v>
      </c>
      <c r="AF59" s="13">
        <f>VLOOKUP(A:A,[1]TDSheet!$A:$AF,32,0)</f>
        <v>193</v>
      </c>
      <c r="AG59" s="13">
        <f>VLOOKUP(A:A,[1]TDSheet!$A:$AG,33,0)</f>
        <v>232.4</v>
      </c>
      <c r="AH59" s="13">
        <f>VLOOKUP(A:A,[3]TDSheet!$A:$D,4,0)</f>
        <v>193</v>
      </c>
      <c r="AI59" s="13">
        <f>VLOOKUP(A:A,[1]TDSheet!$A:$AI,35,0)</f>
        <v>0</v>
      </c>
      <c r="AJ59" s="13">
        <f t="shared" si="15"/>
        <v>67.5</v>
      </c>
      <c r="AK59" s="13">
        <f t="shared" si="16"/>
        <v>112.5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381</v>
      </c>
      <c r="D60" s="8">
        <v>425</v>
      </c>
      <c r="E60" s="8">
        <v>364</v>
      </c>
      <c r="F60" s="8">
        <v>408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428</v>
      </c>
      <c r="K60" s="13">
        <f t="shared" si="11"/>
        <v>-64</v>
      </c>
      <c r="L60" s="13">
        <f>VLOOKUP(A:A,[1]TDSheet!$A:$M,13,0)</f>
        <v>0</v>
      </c>
      <c r="M60" s="13">
        <f>VLOOKUP(A:A,[1]TDSheet!$A:$N,14,0)</f>
        <v>120</v>
      </c>
      <c r="N60" s="13">
        <f>VLOOKUP(A:A,[1]TDSheet!$A:$X,24,0)</f>
        <v>0</v>
      </c>
      <c r="O60" s="13"/>
      <c r="P60" s="13"/>
      <c r="Q60" s="13"/>
      <c r="R60" s="13"/>
      <c r="S60" s="13"/>
      <c r="T60" s="13"/>
      <c r="U60" s="13"/>
      <c r="V60" s="15">
        <v>100</v>
      </c>
      <c r="W60" s="13">
        <f t="shared" si="12"/>
        <v>72.8</v>
      </c>
      <c r="X60" s="15">
        <v>80</v>
      </c>
      <c r="Y60" s="16">
        <f t="shared" si="13"/>
        <v>9.7252747252747263</v>
      </c>
      <c r="Z60" s="13">
        <f t="shared" si="14"/>
        <v>5.6043956043956049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67.400000000000006</v>
      </c>
      <c r="AF60" s="13">
        <f>VLOOKUP(A:A,[1]TDSheet!$A:$AF,32,0)</f>
        <v>97</v>
      </c>
      <c r="AG60" s="13">
        <f>VLOOKUP(A:A,[1]TDSheet!$A:$AG,33,0)</f>
        <v>83.4</v>
      </c>
      <c r="AH60" s="13">
        <f>VLOOKUP(A:A,[3]TDSheet!$A:$D,4,0)</f>
        <v>72</v>
      </c>
      <c r="AI60" s="13" t="e">
        <f>VLOOKUP(A:A,[1]TDSheet!$A:$AI,35,0)</f>
        <v>#N/A</v>
      </c>
      <c r="AJ60" s="13">
        <f t="shared" si="15"/>
        <v>40</v>
      </c>
      <c r="AK60" s="13">
        <f t="shared" si="16"/>
        <v>32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174</v>
      </c>
      <c r="D61" s="8">
        <v>482</v>
      </c>
      <c r="E61" s="8">
        <v>276</v>
      </c>
      <c r="F61" s="8">
        <v>353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323</v>
      </c>
      <c r="K61" s="13">
        <f t="shared" si="11"/>
        <v>-47</v>
      </c>
      <c r="L61" s="13">
        <f>VLOOKUP(A:A,[1]TDSheet!$A:$M,13,0)</f>
        <v>0</v>
      </c>
      <c r="M61" s="13">
        <f>VLOOKUP(A:A,[1]TDSheet!$A:$N,14,0)</f>
        <v>90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5">
        <v>30</v>
      </c>
      <c r="W61" s="13">
        <f t="shared" si="12"/>
        <v>55.2</v>
      </c>
      <c r="X61" s="15">
        <v>60</v>
      </c>
      <c r="Y61" s="16">
        <f t="shared" si="13"/>
        <v>9.6557971014492754</v>
      </c>
      <c r="Z61" s="13">
        <f t="shared" si="14"/>
        <v>6.3949275362318838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54</v>
      </c>
      <c r="AF61" s="13">
        <f>VLOOKUP(A:A,[1]TDSheet!$A:$AF,32,0)</f>
        <v>64</v>
      </c>
      <c r="AG61" s="13">
        <f>VLOOKUP(A:A,[1]TDSheet!$A:$AG,33,0)</f>
        <v>64.8</v>
      </c>
      <c r="AH61" s="13">
        <f>VLOOKUP(A:A,[3]TDSheet!$A:$D,4,0)</f>
        <v>40</v>
      </c>
      <c r="AI61" s="13" t="e">
        <f>VLOOKUP(A:A,[1]TDSheet!$A:$AI,35,0)</f>
        <v>#N/A</v>
      </c>
      <c r="AJ61" s="13">
        <f t="shared" si="15"/>
        <v>12</v>
      </c>
      <c r="AK61" s="13">
        <f t="shared" si="16"/>
        <v>24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603.03300000000002</v>
      </c>
      <c r="D62" s="8">
        <v>1368.1980000000001</v>
      </c>
      <c r="E62" s="8">
        <v>771.78099999999995</v>
      </c>
      <c r="F62" s="8">
        <v>1082.069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793.00800000000004</v>
      </c>
      <c r="K62" s="13">
        <f t="shared" si="11"/>
        <v>-21.227000000000089</v>
      </c>
      <c r="L62" s="13">
        <f>VLOOKUP(A:A,[1]TDSheet!$A:$M,13,0)</f>
        <v>0</v>
      </c>
      <c r="M62" s="13">
        <f>VLOOKUP(A:A,[1]TDSheet!$A:$N,14,0)</f>
        <v>90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>
        <v>200</v>
      </c>
      <c r="W62" s="13">
        <f t="shared" si="12"/>
        <v>154.3562</v>
      </c>
      <c r="X62" s="15">
        <v>200</v>
      </c>
      <c r="Y62" s="16">
        <f t="shared" si="13"/>
        <v>10.184683219721656</v>
      </c>
      <c r="Z62" s="13">
        <f t="shared" si="14"/>
        <v>7.0102075588800448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172.93900000000002</v>
      </c>
      <c r="AF62" s="13">
        <f>VLOOKUP(A:A,[1]TDSheet!$A:$AF,32,0)</f>
        <v>188.82419999999999</v>
      </c>
      <c r="AG62" s="13">
        <f>VLOOKUP(A:A,[1]TDSheet!$A:$AG,33,0)</f>
        <v>193.25719999999998</v>
      </c>
      <c r="AH62" s="13">
        <f>VLOOKUP(A:A,[3]TDSheet!$A:$D,4,0)</f>
        <v>157.136</v>
      </c>
      <c r="AI62" s="13">
        <v>0</v>
      </c>
      <c r="AJ62" s="13">
        <f t="shared" si="15"/>
        <v>200</v>
      </c>
      <c r="AK62" s="13">
        <f t="shared" si="16"/>
        <v>200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853</v>
      </c>
      <c r="D63" s="8">
        <v>814</v>
      </c>
      <c r="E63" s="8">
        <v>280</v>
      </c>
      <c r="F63" s="8">
        <v>1379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287</v>
      </c>
      <c r="K63" s="13">
        <f t="shared" si="11"/>
        <v>-7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5"/>
      <c r="W63" s="13">
        <f t="shared" si="12"/>
        <v>56</v>
      </c>
      <c r="X63" s="15"/>
      <c r="Y63" s="16">
        <f t="shared" si="13"/>
        <v>24.625</v>
      </c>
      <c r="Z63" s="13">
        <f t="shared" si="14"/>
        <v>24.625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61.6</v>
      </c>
      <c r="AF63" s="13">
        <f>VLOOKUP(A:A,[1]TDSheet!$A:$AF,32,0)</f>
        <v>81.400000000000006</v>
      </c>
      <c r="AG63" s="13">
        <f>VLOOKUP(A:A,[1]TDSheet!$A:$AG,33,0)</f>
        <v>67.2</v>
      </c>
      <c r="AH63" s="13">
        <f>VLOOKUP(A:A,[3]TDSheet!$A:$D,4,0)</f>
        <v>37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218.96100000000001</v>
      </c>
      <c r="D64" s="8">
        <v>304.86200000000002</v>
      </c>
      <c r="E64" s="8">
        <v>236.19399999999999</v>
      </c>
      <c r="F64" s="8">
        <v>278.10199999999998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288.47800000000001</v>
      </c>
      <c r="K64" s="13">
        <f t="shared" si="11"/>
        <v>-52.28400000000002</v>
      </c>
      <c r="L64" s="13">
        <f>VLOOKUP(A:A,[1]TDSheet!$A:$M,13,0)</f>
        <v>0</v>
      </c>
      <c r="M64" s="13">
        <f>VLOOKUP(A:A,[1]TDSheet!$A:$N,14,0)</f>
        <v>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3"/>
      <c r="V64" s="15">
        <v>120</v>
      </c>
      <c r="W64" s="13">
        <f t="shared" si="12"/>
        <v>47.238799999999998</v>
      </c>
      <c r="X64" s="15">
        <v>60</v>
      </c>
      <c r="Y64" s="16">
        <f t="shared" si="13"/>
        <v>9.6975791086987808</v>
      </c>
      <c r="Z64" s="13">
        <f t="shared" si="14"/>
        <v>5.8871520868438658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61.304400000000001</v>
      </c>
      <c r="AF64" s="13">
        <f>VLOOKUP(A:A,[1]TDSheet!$A:$AF,32,0)</f>
        <v>49.831800000000001</v>
      </c>
      <c r="AG64" s="13">
        <f>VLOOKUP(A:A,[1]TDSheet!$A:$AG,33,0)</f>
        <v>52.533200000000001</v>
      </c>
      <c r="AH64" s="13">
        <f>VLOOKUP(A:A,[3]TDSheet!$A:$D,4,0)</f>
        <v>70.772000000000006</v>
      </c>
      <c r="AI64" s="13" t="e">
        <f>VLOOKUP(A:A,[1]TDSheet!$A:$AI,35,0)</f>
        <v>#N/A</v>
      </c>
      <c r="AJ64" s="13">
        <f t="shared" si="15"/>
        <v>120</v>
      </c>
      <c r="AK64" s="13">
        <f t="shared" si="16"/>
        <v>60</v>
      </c>
      <c r="AL64" s="13"/>
      <c r="AM64" s="13"/>
      <c r="AN64" s="13"/>
    </row>
    <row r="65" spans="1:40" s="1" customFormat="1" ht="11.1" customHeight="1" outlineLevel="1" x14ac:dyDescent="0.2">
      <c r="A65" s="19" t="s">
        <v>68</v>
      </c>
      <c r="B65" s="7" t="s">
        <v>8</v>
      </c>
      <c r="C65" s="8">
        <v>83.35</v>
      </c>
      <c r="D65" s="8">
        <v>6.88</v>
      </c>
      <c r="E65" s="8">
        <v>28.896000000000001</v>
      </c>
      <c r="F65" s="8">
        <v>51.636000000000003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41.701000000000001</v>
      </c>
      <c r="K65" s="13">
        <f t="shared" si="11"/>
        <v>-12.805</v>
      </c>
      <c r="L65" s="13">
        <f>VLOOKUP(A:A,[1]TDSheet!$A:$M,13,0)</f>
        <v>0</v>
      </c>
      <c r="M65" s="13">
        <f>VLOOKUP(A:A,[1]TDSheet!$A:$N,14,0)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5"/>
      <c r="W65" s="13">
        <f t="shared" si="12"/>
        <v>5.7792000000000003</v>
      </c>
      <c r="X65" s="15"/>
      <c r="Y65" s="16">
        <f t="shared" si="13"/>
        <v>8.9348006644518279</v>
      </c>
      <c r="Z65" s="13">
        <f t="shared" si="14"/>
        <v>8.9348006644518279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2.202</v>
      </c>
      <c r="AF65" s="13">
        <f>VLOOKUP(A:A,[1]TDSheet!$A:$AF,32,0)</f>
        <v>1.9108000000000001</v>
      </c>
      <c r="AG65" s="13">
        <f>VLOOKUP(A:A,[1]TDSheet!$A:$AG,33,0)</f>
        <v>0.5504</v>
      </c>
      <c r="AH65" s="13">
        <f>VLOOKUP(A:A,[3]TDSheet!$A:$D,4,0)</f>
        <v>9.6319999999999997</v>
      </c>
      <c r="AI65" s="23" t="str">
        <f>VLOOKUP(A:A,[1]TDSheet!$A:$AI,35,0)</f>
        <v>увел</v>
      </c>
      <c r="AJ65" s="13">
        <f t="shared" si="15"/>
        <v>0</v>
      </c>
      <c r="AK65" s="13">
        <f t="shared" si="16"/>
        <v>0</v>
      </c>
      <c r="AL65" s="13"/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12</v>
      </c>
      <c r="C66" s="8">
        <v>1827</v>
      </c>
      <c r="D66" s="8">
        <v>3689</v>
      </c>
      <c r="E66" s="8">
        <v>3011</v>
      </c>
      <c r="F66" s="8">
        <v>2387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3154</v>
      </c>
      <c r="K66" s="13">
        <f t="shared" si="11"/>
        <v>-143</v>
      </c>
      <c r="L66" s="13">
        <f>VLOOKUP(A:A,[1]TDSheet!$A:$M,13,0)</f>
        <v>300</v>
      </c>
      <c r="M66" s="13">
        <f>VLOOKUP(A:A,[1]TDSheet!$A:$N,14,0)</f>
        <v>900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5">
        <v>700</v>
      </c>
      <c r="W66" s="13">
        <f t="shared" si="12"/>
        <v>505</v>
      </c>
      <c r="X66" s="15">
        <v>600</v>
      </c>
      <c r="Y66" s="16">
        <f t="shared" si="13"/>
        <v>9.6772277227722778</v>
      </c>
      <c r="Z66" s="13">
        <f t="shared" si="14"/>
        <v>4.7267326732673265</v>
      </c>
      <c r="AA66" s="13"/>
      <c r="AB66" s="13"/>
      <c r="AC66" s="13"/>
      <c r="AD66" s="13">
        <f>VLOOKUP(A:A,[1]TDSheet!$A:$AD,30,0)</f>
        <v>486</v>
      </c>
      <c r="AE66" s="13">
        <f>VLOOKUP(A:A,[1]TDSheet!$A:$AE,31,0)</f>
        <v>423.2</v>
      </c>
      <c r="AF66" s="13">
        <f>VLOOKUP(A:A,[1]TDSheet!$A:$AF,32,0)</f>
        <v>563.79999999999995</v>
      </c>
      <c r="AG66" s="13">
        <f>VLOOKUP(A:A,[1]TDSheet!$A:$AG,33,0)</f>
        <v>534.20000000000005</v>
      </c>
      <c r="AH66" s="13">
        <f>VLOOKUP(A:A,[3]TDSheet!$A:$D,4,0)</f>
        <v>524</v>
      </c>
      <c r="AI66" s="13">
        <f>VLOOKUP(A:A,[1]TDSheet!$A:$AI,35,0)</f>
        <v>0</v>
      </c>
      <c r="AJ66" s="13">
        <f t="shared" si="15"/>
        <v>280</v>
      </c>
      <c r="AK66" s="13">
        <f t="shared" si="16"/>
        <v>240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12</v>
      </c>
      <c r="C67" s="8">
        <v>1750</v>
      </c>
      <c r="D67" s="8">
        <v>2433</v>
      </c>
      <c r="E67" s="8">
        <v>2133</v>
      </c>
      <c r="F67" s="8">
        <v>1978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2205</v>
      </c>
      <c r="K67" s="13">
        <f t="shared" si="11"/>
        <v>-72</v>
      </c>
      <c r="L67" s="13">
        <f>VLOOKUP(A:A,[1]TDSheet!$A:$M,13,0)</f>
        <v>300</v>
      </c>
      <c r="M67" s="13">
        <f>VLOOKUP(A:A,[1]TDSheet!$A:$N,14,0)</f>
        <v>800</v>
      </c>
      <c r="N67" s="13">
        <f>VLOOKUP(A:A,[1]TDSheet!$A:$X,24,0)</f>
        <v>0</v>
      </c>
      <c r="O67" s="13"/>
      <c r="P67" s="13"/>
      <c r="Q67" s="13"/>
      <c r="R67" s="13"/>
      <c r="S67" s="13"/>
      <c r="T67" s="13"/>
      <c r="U67" s="13"/>
      <c r="V67" s="15">
        <v>600</v>
      </c>
      <c r="W67" s="13">
        <f t="shared" si="12"/>
        <v>426.6</v>
      </c>
      <c r="X67" s="15">
        <v>500</v>
      </c>
      <c r="Y67" s="16">
        <f t="shared" si="13"/>
        <v>9.7937177684013115</v>
      </c>
      <c r="Z67" s="13">
        <f t="shared" si="14"/>
        <v>4.6366619784341303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402.8</v>
      </c>
      <c r="AF67" s="13">
        <f>VLOOKUP(A:A,[1]TDSheet!$A:$AF,32,0)</f>
        <v>494.4</v>
      </c>
      <c r="AG67" s="13">
        <f>VLOOKUP(A:A,[1]TDSheet!$A:$AG,33,0)</f>
        <v>445</v>
      </c>
      <c r="AH67" s="13">
        <f>VLOOKUP(A:A,[3]TDSheet!$A:$D,4,0)</f>
        <v>447</v>
      </c>
      <c r="AI67" s="13">
        <f>VLOOKUP(A:A,[1]TDSheet!$A:$AI,35,0)</f>
        <v>0</v>
      </c>
      <c r="AJ67" s="13">
        <f t="shared" si="15"/>
        <v>240</v>
      </c>
      <c r="AK67" s="13">
        <f t="shared" si="16"/>
        <v>200</v>
      </c>
      <c r="AL67" s="13"/>
      <c r="AM67" s="13"/>
      <c r="AN67" s="13"/>
    </row>
    <row r="68" spans="1:40" s="1" customFormat="1" ht="21.95" customHeight="1" outlineLevel="1" x14ac:dyDescent="0.2">
      <c r="A68" s="7" t="s">
        <v>71</v>
      </c>
      <c r="B68" s="7" t="s">
        <v>8</v>
      </c>
      <c r="C68" s="8">
        <v>360.05599999999998</v>
      </c>
      <c r="D68" s="8">
        <v>594.82100000000003</v>
      </c>
      <c r="E68" s="8">
        <v>458.209</v>
      </c>
      <c r="F68" s="8">
        <v>487.68900000000002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480.23099999999999</v>
      </c>
      <c r="K68" s="13">
        <f t="shared" si="11"/>
        <v>-22.021999999999991</v>
      </c>
      <c r="L68" s="13">
        <f>VLOOKUP(A:A,[1]TDSheet!$A:$M,13,0)</f>
        <v>100</v>
      </c>
      <c r="M68" s="13">
        <f>VLOOKUP(A:A,[1]TDSheet!$A:$N,14,0)</f>
        <v>50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5">
        <v>150</v>
      </c>
      <c r="W68" s="13">
        <f t="shared" si="12"/>
        <v>91.641800000000003</v>
      </c>
      <c r="X68" s="15">
        <v>100</v>
      </c>
      <c r="Y68" s="16">
        <f t="shared" si="13"/>
        <v>9.6865076853575562</v>
      </c>
      <c r="Z68" s="13">
        <f t="shared" si="14"/>
        <v>5.3216872649817004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87.913399999999996</v>
      </c>
      <c r="AF68" s="13">
        <f>VLOOKUP(A:A,[1]TDSheet!$A:$AF,32,0)</f>
        <v>104.9958</v>
      </c>
      <c r="AG68" s="13">
        <f>VLOOKUP(A:A,[1]TDSheet!$A:$AG,33,0)</f>
        <v>98.902200000000008</v>
      </c>
      <c r="AH68" s="13">
        <f>VLOOKUP(A:A,[3]TDSheet!$A:$D,4,0)</f>
        <v>106.41800000000001</v>
      </c>
      <c r="AI68" s="13" t="e">
        <f>VLOOKUP(A:A,[1]TDSheet!$A:$AI,35,0)</f>
        <v>#N/A</v>
      </c>
      <c r="AJ68" s="13">
        <f t="shared" si="15"/>
        <v>150</v>
      </c>
      <c r="AK68" s="13">
        <f t="shared" si="16"/>
        <v>100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211.54400000000001</v>
      </c>
      <c r="D69" s="8">
        <v>302.09199999999998</v>
      </c>
      <c r="E69" s="8">
        <v>302.70100000000002</v>
      </c>
      <c r="F69" s="8">
        <v>201.14400000000001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309.16399999999999</v>
      </c>
      <c r="K69" s="13">
        <f t="shared" si="11"/>
        <v>-6.4629999999999654</v>
      </c>
      <c r="L69" s="13">
        <f>VLOOKUP(A:A,[1]TDSheet!$A:$M,13,0)</f>
        <v>110</v>
      </c>
      <c r="M69" s="13">
        <f>VLOOKUP(A:A,[1]TDSheet!$A:$N,14,0)</f>
        <v>100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5">
        <v>120</v>
      </c>
      <c r="W69" s="13">
        <f t="shared" si="12"/>
        <v>60.540200000000006</v>
      </c>
      <c r="X69" s="15">
        <v>60</v>
      </c>
      <c r="Y69" s="16">
        <f t="shared" si="13"/>
        <v>9.7644870680968996</v>
      </c>
      <c r="Z69" s="13">
        <f t="shared" si="14"/>
        <v>3.3224865461296789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53.110199999999999</v>
      </c>
      <c r="AF69" s="13">
        <f>VLOOKUP(A:A,[1]TDSheet!$A:$AF,32,0)</f>
        <v>58.749800000000008</v>
      </c>
      <c r="AG69" s="13">
        <f>VLOOKUP(A:A,[1]TDSheet!$A:$AG,33,0)</f>
        <v>53.333799999999997</v>
      </c>
      <c r="AH69" s="13">
        <f>VLOOKUP(A:A,[3]TDSheet!$A:$D,4,0)</f>
        <v>57.933999999999997</v>
      </c>
      <c r="AI69" s="13" t="e">
        <f>VLOOKUP(A:A,[1]TDSheet!$A:$AI,35,0)</f>
        <v>#N/A</v>
      </c>
      <c r="AJ69" s="13">
        <f t="shared" si="15"/>
        <v>120</v>
      </c>
      <c r="AK69" s="13">
        <f t="shared" si="16"/>
        <v>60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517.28099999999995</v>
      </c>
      <c r="D70" s="8">
        <v>547.28899999999999</v>
      </c>
      <c r="E70" s="8">
        <v>759.09199999999998</v>
      </c>
      <c r="F70" s="8">
        <v>287.50700000000001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788.34699999999998</v>
      </c>
      <c r="K70" s="13">
        <f t="shared" si="11"/>
        <v>-29.254999999999995</v>
      </c>
      <c r="L70" s="13">
        <f>VLOOKUP(A:A,[1]TDSheet!$A:$M,13,0)</f>
        <v>400</v>
      </c>
      <c r="M70" s="13">
        <f>VLOOKUP(A:A,[1]TDSheet!$A:$N,14,0)</f>
        <v>220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3"/>
      <c r="V70" s="15">
        <v>400</v>
      </c>
      <c r="W70" s="13">
        <f t="shared" si="12"/>
        <v>151.8184</v>
      </c>
      <c r="X70" s="15">
        <v>150</v>
      </c>
      <c r="Y70" s="16">
        <f t="shared" si="13"/>
        <v>9.6003317120981393</v>
      </c>
      <c r="Z70" s="13">
        <f t="shared" si="14"/>
        <v>1.8937559610692776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131.441</v>
      </c>
      <c r="AF70" s="13">
        <f>VLOOKUP(A:A,[1]TDSheet!$A:$AF,32,0)</f>
        <v>134.28440000000001</v>
      </c>
      <c r="AG70" s="13">
        <f>VLOOKUP(A:A,[1]TDSheet!$A:$AG,33,0)</f>
        <v>112.36659999999999</v>
      </c>
      <c r="AH70" s="13">
        <f>VLOOKUP(A:A,[3]TDSheet!$A:$D,4,0)</f>
        <v>193.03</v>
      </c>
      <c r="AI70" s="13" t="e">
        <f>VLOOKUP(A:A,[1]TDSheet!$A:$AI,35,0)</f>
        <v>#N/A</v>
      </c>
      <c r="AJ70" s="13">
        <f t="shared" si="15"/>
        <v>400</v>
      </c>
      <c r="AK70" s="13">
        <f t="shared" si="16"/>
        <v>150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262.24700000000001</v>
      </c>
      <c r="D71" s="8">
        <v>399.755</v>
      </c>
      <c r="E71" s="8">
        <v>356.315</v>
      </c>
      <c r="F71" s="8">
        <v>274.495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381.53899999999999</v>
      </c>
      <c r="K71" s="13">
        <f t="shared" si="11"/>
        <v>-25.22399999999999</v>
      </c>
      <c r="L71" s="13">
        <f>VLOOKUP(A:A,[1]TDSheet!$A:$M,13,0)</f>
        <v>100</v>
      </c>
      <c r="M71" s="13">
        <f>VLOOKUP(A:A,[1]TDSheet!$A:$N,14,0)</f>
        <v>80</v>
      </c>
      <c r="N71" s="13">
        <f>VLOOKUP(A:A,[1]TDSheet!$A:$X,24,0)</f>
        <v>0</v>
      </c>
      <c r="O71" s="13"/>
      <c r="P71" s="13"/>
      <c r="Q71" s="13"/>
      <c r="R71" s="13"/>
      <c r="S71" s="13"/>
      <c r="T71" s="13"/>
      <c r="U71" s="13"/>
      <c r="V71" s="15">
        <v>160</v>
      </c>
      <c r="W71" s="13">
        <f t="shared" si="12"/>
        <v>71.263000000000005</v>
      </c>
      <c r="X71" s="15">
        <v>70</v>
      </c>
      <c r="Y71" s="16">
        <f t="shared" si="13"/>
        <v>9.6051948416429269</v>
      </c>
      <c r="Z71" s="13">
        <f t="shared" si="14"/>
        <v>3.8518586082539326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68.814800000000005</v>
      </c>
      <c r="AF71" s="13">
        <f>VLOOKUP(A:A,[1]TDSheet!$A:$AF,32,0)</f>
        <v>73.662599999999998</v>
      </c>
      <c r="AG71" s="13">
        <f>VLOOKUP(A:A,[1]TDSheet!$A:$AG,33,0)</f>
        <v>66.365600000000001</v>
      </c>
      <c r="AH71" s="13">
        <f>VLOOKUP(A:A,[3]TDSheet!$A:$D,4,0)</f>
        <v>90.849000000000004</v>
      </c>
      <c r="AI71" s="13" t="e">
        <f>VLOOKUP(A:A,[1]TDSheet!$A:$AI,35,0)</f>
        <v>#N/A</v>
      </c>
      <c r="AJ71" s="13">
        <f t="shared" si="15"/>
        <v>160</v>
      </c>
      <c r="AK71" s="13">
        <f t="shared" si="16"/>
        <v>70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76</v>
      </c>
      <c r="D72" s="8">
        <v>146</v>
      </c>
      <c r="E72" s="8">
        <v>116</v>
      </c>
      <c r="F72" s="8">
        <v>95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144</v>
      </c>
      <c r="K72" s="13">
        <f t="shared" ref="K72:K121" si="17">E72-J72</f>
        <v>-28</v>
      </c>
      <c r="L72" s="13">
        <f>VLOOKUP(A:A,[1]TDSheet!$A:$M,13,0)</f>
        <v>60</v>
      </c>
      <c r="M72" s="13">
        <f>VLOOKUP(A:A,[1]TDSheet!$A:$N,14,0)</f>
        <v>40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5"/>
      <c r="W72" s="13">
        <f t="shared" ref="W72:W121" si="18">(E72-AD72)/5</f>
        <v>23.2</v>
      </c>
      <c r="X72" s="15">
        <v>30</v>
      </c>
      <c r="Y72" s="16">
        <f t="shared" ref="Y72:Y121" si="19">(F72+L72+M72+N72+V72+X72)/W72</f>
        <v>9.6982758620689662</v>
      </c>
      <c r="Z72" s="13">
        <f t="shared" ref="Z72:Z121" si="20">F72/W72</f>
        <v>4.0948275862068968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17.399999999999999</v>
      </c>
      <c r="AF72" s="13">
        <f>VLOOKUP(A:A,[1]TDSheet!$A:$AF,32,0)</f>
        <v>25.2</v>
      </c>
      <c r="AG72" s="13">
        <f>VLOOKUP(A:A,[1]TDSheet!$A:$AG,33,0)</f>
        <v>22.8</v>
      </c>
      <c r="AH72" s="13">
        <f>VLOOKUP(A:A,[3]TDSheet!$A:$D,4,0)</f>
        <v>21</v>
      </c>
      <c r="AI72" s="13">
        <f>VLOOKUP(A:A,[1]TDSheet!$A:$AI,35,0)</f>
        <v>0</v>
      </c>
      <c r="AJ72" s="13">
        <f t="shared" ref="AJ72:AJ121" si="21">V72*H72</f>
        <v>0</v>
      </c>
      <c r="AK72" s="13">
        <f t="shared" ref="AK72:AK121" si="22">X72*H72</f>
        <v>18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12</v>
      </c>
      <c r="C73" s="8">
        <v>230</v>
      </c>
      <c r="D73" s="8">
        <v>342</v>
      </c>
      <c r="E73" s="8">
        <v>267</v>
      </c>
      <c r="F73" s="8">
        <v>298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279</v>
      </c>
      <c r="K73" s="13">
        <f t="shared" si="17"/>
        <v>-12</v>
      </c>
      <c r="L73" s="13">
        <f>VLOOKUP(A:A,[1]TDSheet!$A:$M,13,0)</f>
        <v>150</v>
      </c>
      <c r="M73" s="13">
        <f>VLOOKUP(A:A,[1]TDSheet!$A:$N,14,0)</f>
        <v>100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5"/>
      <c r="W73" s="13">
        <f t="shared" si="18"/>
        <v>53.4</v>
      </c>
      <c r="X73" s="15"/>
      <c r="Y73" s="16">
        <f t="shared" si="19"/>
        <v>10.262172284644196</v>
      </c>
      <c r="Z73" s="13">
        <f t="shared" si="20"/>
        <v>5.5805243445692883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50.2</v>
      </c>
      <c r="AF73" s="13">
        <f>VLOOKUP(A:A,[1]TDSheet!$A:$AF,32,0)</f>
        <v>65.8</v>
      </c>
      <c r="AG73" s="13">
        <f>VLOOKUP(A:A,[1]TDSheet!$A:$AG,33,0)</f>
        <v>60.6</v>
      </c>
      <c r="AH73" s="13">
        <f>VLOOKUP(A:A,[3]TDSheet!$A:$D,4,0)</f>
        <v>40</v>
      </c>
      <c r="AI73" s="13">
        <v>0</v>
      </c>
      <c r="AJ73" s="13">
        <f t="shared" si="21"/>
        <v>0</v>
      </c>
      <c r="AK73" s="13">
        <f t="shared" si="22"/>
        <v>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298</v>
      </c>
      <c r="D74" s="8">
        <v>502</v>
      </c>
      <c r="E74" s="8">
        <v>414</v>
      </c>
      <c r="F74" s="8">
        <v>373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472</v>
      </c>
      <c r="K74" s="13">
        <f t="shared" si="17"/>
        <v>-58</v>
      </c>
      <c r="L74" s="13">
        <f>VLOOKUP(A:A,[1]TDSheet!$A:$M,13,0)</f>
        <v>80</v>
      </c>
      <c r="M74" s="13">
        <f>VLOOKUP(A:A,[1]TDSheet!$A:$N,14,0)</f>
        <v>120</v>
      </c>
      <c r="N74" s="13">
        <f>VLOOKUP(A:A,[1]TDSheet!$A:$X,24,0)</f>
        <v>0</v>
      </c>
      <c r="O74" s="13"/>
      <c r="P74" s="13"/>
      <c r="Q74" s="13"/>
      <c r="R74" s="13"/>
      <c r="S74" s="13"/>
      <c r="T74" s="13"/>
      <c r="U74" s="13"/>
      <c r="V74" s="15">
        <v>250</v>
      </c>
      <c r="W74" s="13">
        <f t="shared" si="18"/>
        <v>82.8</v>
      </c>
      <c r="X74" s="15">
        <v>120</v>
      </c>
      <c r="Y74" s="16">
        <f t="shared" si="19"/>
        <v>11.388888888888889</v>
      </c>
      <c r="Z74" s="13">
        <f t="shared" si="20"/>
        <v>4.5048309178743962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82.8</v>
      </c>
      <c r="AF74" s="13">
        <f>VLOOKUP(A:A,[1]TDSheet!$A:$AF,32,0)</f>
        <v>91</v>
      </c>
      <c r="AG74" s="13">
        <f>VLOOKUP(A:A,[1]TDSheet!$A:$AG,33,0)</f>
        <v>84</v>
      </c>
      <c r="AH74" s="13">
        <f>VLOOKUP(A:A,[3]TDSheet!$A:$D,4,0)</f>
        <v>90</v>
      </c>
      <c r="AI74" s="20" t="s">
        <v>150</v>
      </c>
      <c r="AJ74" s="13">
        <f t="shared" si="21"/>
        <v>150</v>
      </c>
      <c r="AK74" s="13">
        <f t="shared" si="22"/>
        <v>72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92.68</v>
      </c>
      <c r="D75" s="8">
        <v>65.762</v>
      </c>
      <c r="E75" s="8">
        <v>117.245</v>
      </c>
      <c r="F75" s="8">
        <v>27.242000000000001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125.569</v>
      </c>
      <c r="K75" s="13">
        <f t="shared" si="17"/>
        <v>-8.3239999999999981</v>
      </c>
      <c r="L75" s="13">
        <f>VLOOKUP(A:A,[1]TDSheet!$A:$M,13,0)</f>
        <v>60</v>
      </c>
      <c r="M75" s="13">
        <f>VLOOKUP(A:A,[1]TDSheet!$A:$N,14,0)</f>
        <v>30</v>
      </c>
      <c r="N75" s="13">
        <f>VLOOKUP(A:A,[1]TDSheet!$A:$X,24,0)</f>
        <v>20</v>
      </c>
      <c r="O75" s="13"/>
      <c r="P75" s="13"/>
      <c r="Q75" s="13"/>
      <c r="R75" s="13"/>
      <c r="S75" s="13"/>
      <c r="T75" s="13"/>
      <c r="U75" s="13"/>
      <c r="V75" s="15">
        <v>40</v>
      </c>
      <c r="W75" s="13">
        <f t="shared" si="18"/>
        <v>23.449000000000002</v>
      </c>
      <c r="X75" s="15">
        <v>20</v>
      </c>
      <c r="Y75" s="16">
        <f t="shared" si="19"/>
        <v>8.4115314085888517</v>
      </c>
      <c r="Z75" s="13">
        <f t="shared" si="20"/>
        <v>1.1617552987334214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20.459600000000002</v>
      </c>
      <c r="AF75" s="13">
        <f>VLOOKUP(A:A,[1]TDSheet!$A:$AF,32,0)</f>
        <v>23.679200000000002</v>
      </c>
      <c r="AG75" s="13">
        <f>VLOOKUP(A:A,[1]TDSheet!$A:$AG,33,0)</f>
        <v>18.450399999999998</v>
      </c>
      <c r="AH75" s="13">
        <f>VLOOKUP(A:A,[3]TDSheet!$A:$D,4,0)</f>
        <v>17.239999999999998</v>
      </c>
      <c r="AI75" s="13">
        <f>VLOOKUP(A:A,[1]TDSheet!$A:$AI,35,0)</f>
        <v>0</v>
      </c>
      <c r="AJ75" s="13">
        <f t="shared" si="21"/>
        <v>40</v>
      </c>
      <c r="AK75" s="13">
        <f t="shared" si="22"/>
        <v>20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344</v>
      </c>
      <c r="D76" s="8">
        <v>716</v>
      </c>
      <c r="E76" s="8">
        <v>658</v>
      </c>
      <c r="F76" s="8">
        <v>377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694</v>
      </c>
      <c r="K76" s="13">
        <f t="shared" si="17"/>
        <v>-36</v>
      </c>
      <c r="L76" s="13">
        <f>VLOOKUP(A:A,[1]TDSheet!$A:$M,13,0)</f>
        <v>180</v>
      </c>
      <c r="M76" s="13">
        <f>VLOOKUP(A:A,[1]TDSheet!$A:$N,14,0)</f>
        <v>220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5">
        <v>300</v>
      </c>
      <c r="W76" s="13">
        <f t="shared" si="18"/>
        <v>131.6</v>
      </c>
      <c r="X76" s="15">
        <v>200</v>
      </c>
      <c r="Y76" s="16">
        <f t="shared" si="19"/>
        <v>9.703647416413375</v>
      </c>
      <c r="Z76" s="13">
        <f t="shared" si="20"/>
        <v>2.8647416413373863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95.2</v>
      </c>
      <c r="AF76" s="13">
        <f>VLOOKUP(A:A,[1]TDSheet!$A:$AF,32,0)</f>
        <v>113</v>
      </c>
      <c r="AG76" s="13">
        <f>VLOOKUP(A:A,[1]TDSheet!$A:$AG,33,0)</f>
        <v>113</v>
      </c>
      <c r="AH76" s="13">
        <f>VLOOKUP(A:A,[3]TDSheet!$A:$D,4,0)</f>
        <v>204</v>
      </c>
      <c r="AI76" s="22" t="s">
        <v>152</v>
      </c>
      <c r="AJ76" s="13">
        <f t="shared" si="21"/>
        <v>180</v>
      </c>
      <c r="AK76" s="13">
        <f t="shared" si="22"/>
        <v>120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648</v>
      </c>
      <c r="D77" s="8">
        <v>569</v>
      </c>
      <c r="E77" s="8">
        <v>667</v>
      </c>
      <c r="F77" s="8">
        <v>526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695</v>
      </c>
      <c r="K77" s="13">
        <f t="shared" si="17"/>
        <v>-28</v>
      </c>
      <c r="L77" s="13">
        <f>VLOOKUP(A:A,[1]TDSheet!$A:$M,13,0)</f>
        <v>60</v>
      </c>
      <c r="M77" s="13">
        <f>VLOOKUP(A:A,[1]TDSheet!$A:$N,14,0)</f>
        <v>220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3"/>
      <c r="V77" s="15">
        <v>350</v>
      </c>
      <c r="W77" s="13">
        <f t="shared" si="18"/>
        <v>133.4</v>
      </c>
      <c r="X77" s="15">
        <v>150</v>
      </c>
      <c r="Y77" s="16">
        <f t="shared" si="19"/>
        <v>9.7901049475262365</v>
      </c>
      <c r="Z77" s="13">
        <f t="shared" si="20"/>
        <v>3.9430284857571212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145.80000000000001</v>
      </c>
      <c r="AF77" s="13">
        <f>VLOOKUP(A:A,[1]TDSheet!$A:$AF,32,0)</f>
        <v>160.19999999999999</v>
      </c>
      <c r="AG77" s="13">
        <f>VLOOKUP(A:A,[1]TDSheet!$A:$AG,33,0)</f>
        <v>129.4</v>
      </c>
      <c r="AH77" s="13">
        <f>VLOOKUP(A:A,[3]TDSheet!$A:$D,4,0)</f>
        <v>172</v>
      </c>
      <c r="AI77" s="13">
        <v>0</v>
      </c>
      <c r="AJ77" s="13">
        <f t="shared" si="21"/>
        <v>210</v>
      </c>
      <c r="AK77" s="13">
        <f t="shared" si="22"/>
        <v>90</v>
      </c>
      <c r="AL77" s="13"/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84</v>
      </c>
      <c r="D78" s="8">
        <v>923</v>
      </c>
      <c r="E78" s="8">
        <v>613</v>
      </c>
      <c r="F78" s="8">
        <v>360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690</v>
      </c>
      <c r="K78" s="13">
        <f t="shared" si="17"/>
        <v>-77</v>
      </c>
      <c r="L78" s="13">
        <f>VLOOKUP(A:A,[1]TDSheet!$A:$M,13,0)</f>
        <v>280</v>
      </c>
      <c r="M78" s="13">
        <f>VLOOKUP(A:A,[1]TDSheet!$A:$N,14,0)</f>
        <v>200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5">
        <v>200</v>
      </c>
      <c r="W78" s="13">
        <f t="shared" si="18"/>
        <v>122.6</v>
      </c>
      <c r="X78" s="15">
        <v>150</v>
      </c>
      <c r="Y78" s="16">
        <f t="shared" si="19"/>
        <v>9.7063621533442088</v>
      </c>
      <c r="Z78" s="13">
        <f t="shared" si="20"/>
        <v>2.9363784665579122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121.4</v>
      </c>
      <c r="AF78" s="13">
        <f>VLOOKUP(A:A,[1]TDSheet!$A:$AF,32,0)</f>
        <v>121.2</v>
      </c>
      <c r="AG78" s="13">
        <f>VLOOKUP(A:A,[1]TDSheet!$A:$AG,33,0)</f>
        <v>114.6</v>
      </c>
      <c r="AH78" s="13">
        <f>VLOOKUP(A:A,[3]TDSheet!$A:$D,4,0)</f>
        <v>90</v>
      </c>
      <c r="AI78" s="13">
        <f>VLOOKUP(A:A,[1]TDSheet!$A:$AI,35,0)</f>
        <v>0</v>
      </c>
      <c r="AJ78" s="13">
        <f t="shared" si="21"/>
        <v>80</v>
      </c>
      <c r="AK78" s="13">
        <f t="shared" si="22"/>
        <v>60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12</v>
      </c>
      <c r="D79" s="8">
        <v>2015</v>
      </c>
      <c r="E79" s="8">
        <v>210</v>
      </c>
      <c r="F79" s="8">
        <v>228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478</v>
      </c>
      <c r="K79" s="13">
        <f t="shared" si="17"/>
        <v>-268</v>
      </c>
      <c r="L79" s="13">
        <f>VLOOKUP(A:A,[1]TDSheet!$A:$M,13,0)</f>
        <v>150</v>
      </c>
      <c r="M79" s="13">
        <f>VLOOKUP(A:A,[1]TDSheet!$A:$N,14,0)</f>
        <v>120</v>
      </c>
      <c r="N79" s="13">
        <f>VLOOKUP(A:A,[1]TDSheet!$A:$X,24,0)</f>
        <v>100</v>
      </c>
      <c r="O79" s="13"/>
      <c r="P79" s="13"/>
      <c r="Q79" s="13"/>
      <c r="R79" s="13"/>
      <c r="S79" s="13"/>
      <c r="T79" s="13"/>
      <c r="U79" s="13"/>
      <c r="V79" s="15">
        <v>100</v>
      </c>
      <c r="W79" s="13">
        <f t="shared" si="18"/>
        <v>42</v>
      </c>
      <c r="X79" s="15">
        <v>100</v>
      </c>
      <c r="Y79" s="16">
        <f t="shared" si="19"/>
        <v>19</v>
      </c>
      <c r="Z79" s="13">
        <f t="shared" si="20"/>
        <v>5.4285714285714288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142.4</v>
      </c>
      <c r="AF79" s="13">
        <f>VLOOKUP(A:A,[1]TDSheet!$A:$AF,32,0)</f>
        <v>96.4</v>
      </c>
      <c r="AG79" s="13">
        <f>VLOOKUP(A:A,[1]TDSheet!$A:$AG,33,0)</f>
        <v>30.4</v>
      </c>
      <c r="AH79" s="13">
        <f>VLOOKUP(A:A,[3]TDSheet!$A:$D,4,0)</f>
        <v>29</v>
      </c>
      <c r="AI79" s="23" t="str">
        <f>VLOOKUP(A:A,[1]TDSheet!$A:$AI,35,0)</f>
        <v>завод</v>
      </c>
      <c r="AJ79" s="13">
        <f t="shared" si="21"/>
        <v>33</v>
      </c>
      <c r="AK79" s="13">
        <f t="shared" si="22"/>
        <v>33</v>
      </c>
      <c r="AL79" s="13"/>
      <c r="AM79" s="13"/>
      <c r="AN79" s="13"/>
    </row>
    <row r="80" spans="1:40" s="1" customFormat="1" ht="21.95" customHeight="1" outlineLevel="1" x14ac:dyDescent="0.2">
      <c r="A80" s="7" t="s">
        <v>83</v>
      </c>
      <c r="B80" s="7" t="s">
        <v>12</v>
      </c>
      <c r="C80" s="8">
        <v>448</v>
      </c>
      <c r="D80" s="8">
        <v>363</v>
      </c>
      <c r="E80" s="8">
        <v>449</v>
      </c>
      <c r="F80" s="8">
        <v>342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479</v>
      </c>
      <c r="K80" s="13">
        <f t="shared" si="17"/>
        <v>-30</v>
      </c>
      <c r="L80" s="13">
        <f>VLOOKUP(A:A,[1]TDSheet!$A:$M,13,0)</f>
        <v>100</v>
      </c>
      <c r="M80" s="13">
        <f>VLOOKUP(A:A,[1]TDSheet!$A:$N,14,0)</f>
        <v>120</v>
      </c>
      <c r="N80" s="13">
        <f>VLOOKUP(A:A,[1]TDSheet!$A:$X,24,0)</f>
        <v>100</v>
      </c>
      <c r="O80" s="13"/>
      <c r="P80" s="13"/>
      <c r="Q80" s="13"/>
      <c r="R80" s="13"/>
      <c r="S80" s="13"/>
      <c r="T80" s="13"/>
      <c r="U80" s="13"/>
      <c r="V80" s="15">
        <v>100</v>
      </c>
      <c r="W80" s="13">
        <f t="shared" si="18"/>
        <v>89.8</v>
      </c>
      <c r="X80" s="15">
        <v>120</v>
      </c>
      <c r="Y80" s="16">
        <f t="shared" si="19"/>
        <v>9.8218262806236076</v>
      </c>
      <c r="Z80" s="13">
        <f t="shared" si="20"/>
        <v>3.8084632516703789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87</v>
      </c>
      <c r="AF80" s="13">
        <f>VLOOKUP(A:A,[1]TDSheet!$A:$AF,32,0)</f>
        <v>107.6</v>
      </c>
      <c r="AG80" s="13">
        <f>VLOOKUP(A:A,[1]TDSheet!$A:$AG,33,0)</f>
        <v>84.6</v>
      </c>
      <c r="AH80" s="13">
        <f>VLOOKUP(A:A,[3]TDSheet!$A:$D,4,0)</f>
        <v>80</v>
      </c>
      <c r="AI80" s="13">
        <f>VLOOKUP(A:A,[1]TDSheet!$A:$AI,35,0)</f>
        <v>0</v>
      </c>
      <c r="AJ80" s="13">
        <f t="shared" si="21"/>
        <v>35</v>
      </c>
      <c r="AK80" s="13">
        <f t="shared" si="22"/>
        <v>42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130</v>
      </c>
      <c r="D81" s="8">
        <v>267</v>
      </c>
      <c r="E81" s="8">
        <v>227</v>
      </c>
      <c r="F81" s="8">
        <v>167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255</v>
      </c>
      <c r="K81" s="13">
        <f t="shared" si="17"/>
        <v>-28</v>
      </c>
      <c r="L81" s="13">
        <f>VLOOKUP(A:A,[1]TDSheet!$A:$M,13,0)</f>
        <v>80</v>
      </c>
      <c r="M81" s="13">
        <f>VLOOKUP(A:A,[1]TDSheet!$A:$N,14,0)</f>
        <v>80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5">
        <v>60</v>
      </c>
      <c r="W81" s="13">
        <f t="shared" si="18"/>
        <v>45.4</v>
      </c>
      <c r="X81" s="15">
        <v>110</v>
      </c>
      <c r="Y81" s="16">
        <f t="shared" si="19"/>
        <v>10.947136563876652</v>
      </c>
      <c r="Z81" s="13">
        <f t="shared" si="20"/>
        <v>3.6784140969162995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46.4</v>
      </c>
      <c r="AF81" s="13">
        <f>VLOOKUP(A:A,[1]TDSheet!$A:$AF,32,0)</f>
        <v>42.6</v>
      </c>
      <c r="AG81" s="13">
        <f>VLOOKUP(A:A,[1]TDSheet!$A:$AG,33,0)</f>
        <v>41.6</v>
      </c>
      <c r="AH81" s="13">
        <f>VLOOKUP(A:A,[3]TDSheet!$A:$D,4,0)</f>
        <v>81</v>
      </c>
      <c r="AI81" s="20" t="s">
        <v>150</v>
      </c>
      <c r="AJ81" s="13">
        <f t="shared" si="21"/>
        <v>19.8</v>
      </c>
      <c r="AK81" s="13">
        <f t="shared" si="22"/>
        <v>36.300000000000004</v>
      </c>
      <c r="AL81" s="13"/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1920</v>
      </c>
      <c r="D82" s="8">
        <v>5699</v>
      </c>
      <c r="E82" s="8">
        <v>4848</v>
      </c>
      <c r="F82" s="8">
        <v>2618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5002</v>
      </c>
      <c r="K82" s="13">
        <f t="shared" si="17"/>
        <v>-154</v>
      </c>
      <c r="L82" s="13">
        <f>VLOOKUP(A:A,[1]TDSheet!$A:$M,13,0)</f>
        <v>1500</v>
      </c>
      <c r="M82" s="13">
        <f>VLOOKUP(A:A,[1]TDSheet!$A:$N,14,0)</f>
        <v>1200</v>
      </c>
      <c r="N82" s="13">
        <f>VLOOKUP(A:A,[1]TDSheet!$A:$X,24,0)</f>
        <v>0</v>
      </c>
      <c r="O82" s="13"/>
      <c r="P82" s="13"/>
      <c r="Q82" s="13"/>
      <c r="R82" s="13"/>
      <c r="S82" s="13"/>
      <c r="T82" s="13"/>
      <c r="U82" s="13"/>
      <c r="V82" s="15">
        <v>1000</v>
      </c>
      <c r="W82" s="13">
        <f t="shared" si="18"/>
        <v>816</v>
      </c>
      <c r="X82" s="15">
        <v>1200</v>
      </c>
      <c r="Y82" s="16">
        <f t="shared" si="19"/>
        <v>9.2132352941176467</v>
      </c>
      <c r="Z82" s="13">
        <f t="shared" si="20"/>
        <v>3.2083333333333335</v>
      </c>
      <c r="AA82" s="13"/>
      <c r="AB82" s="13"/>
      <c r="AC82" s="13"/>
      <c r="AD82" s="13">
        <f>VLOOKUP(A:A,[1]TDSheet!$A:$AD,30,0)</f>
        <v>768</v>
      </c>
      <c r="AE82" s="13">
        <f>VLOOKUP(A:A,[1]TDSheet!$A:$AE,31,0)</f>
        <v>569</v>
      </c>
      <c r="AF82" s="13">
        <f>VLOOKUP(A:A,[1]TDSheet!$A:$AF,32,0)</f>
        <v>677.6</v>
      </c>
      <c r="AG82" s="13">
        <f>VLOOKUP(A:A,[1]TDSheet!$A:$AG,33,0)</f>
        <v>714.6</v>
      </c>
      <c r="AH82" s="13">
        <f>VLOOKUP(A:A,[3]TDSheet!$A:$D,4,0)</f>
        <v>919</v>
      </c>
      <c r="AI82" s="22" t="s">
        <v>152</v>
      </c>
      <c r="AJ82" s="13">
        <f t="shared" si="21"/>
        <v>350</v>
      </c>
      <c r="AK82" s="13">
        <f t="shared" si="22"/>
        <v>420</v>
      </c>
      <c r="AL82" s="13"/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4514</v>
      </c>
      <c r="D83" s="8">
        <v>4798</v>
      </c>
      <c r="E83" s="8">
        <v>4989</v>
      </c>
      <c r="F83" s="8">
        <v>4147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5207</v>
      </c>
      <c r="K83" s="13">
        <f t="shared" si="17"/>
        <v>-218</v>
      </c>
      <c r="L83" s="13">
        <f>VLOOKUP(A:A,[1]TDSheet!$A:$M,13,0)</f>
        <v>1200</v>
      </c>
      <c r="M83" s="13">
        <f>VLOOKUP(A:A,[1]TDSheet!$A:$N,14,0)</f>
        <v>1500</v>
      </c>
      <c r="N83" s="13">
        <f>VLOOKUP(A:A,[1]TDSheet!$A:$X,24,0)</f>
        <v>350</v>
      </c>
      <c r="O83" s="13"/>
      <c r="P83" s="13"/>
      <c r="Q83" s="13"/>
      <c r="R83" s="13"/>
      <c r="S83" s="13"/>
      <c r="T83" s="13"/>
      <c r="U83" s="13"/>
      <c r="V83" s="15">
        <v>2200</v>
      </c>
      <c r="W83" s="13">
        <f t="shared" si="18"/>
        <v>997.8</v>
      </c>
      <c r="X83" s="15">
        <v>1700</v>
      </c>
      <c r="Y83" s="16">
        <f t="shared" si="19"/>
        <v>11.121467227901384</v>
      </c>
      <c r="Z83" s="13">
        <f t="shared" si="20"/>
        <v>4.156143515734616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1597.8</v>
      </c>
      <c r="AF83" s="13">
        <f>VLOOKUP(A:A,[1]TDSheet!$A:$AF,32,0)</f>
        <v>1189.2</v>
      </c>
      <c r="AG83" s="13">
        <f>VLOOKUP(A:A,[1]TDSheet!$A:$AG,33,0)</f>
        <v>988</v>
      </c>
      <c r="AH83" s="13">
        <f>VLOOKUP(A:A,[3]TDSheet!$A:$D,4,0)</f>
        <v>938</v>
      </c>
      <c r="AI83" s="20" t="s">
        <v>150</v>
      </c>
      <c r="AJ83" s="13">
        <f t="shared" si="21"/>
        <v>770</v>
      </c>
      <c r="AK83" s="13">
        <f t="shared" si="22"/>
        <v>595</v>
      </c>
      <c r="AL83" s="13"/>
      <c r="AM83" s="13"/>
      <c r="AN83" s="13"/>
    </row>
    <row r="84" spans="1:40" s="1" customFormat="1" ht="11.1" customHeight="1" outlineLevel="1" x14ac:dyDescent="0.2">
      <c r="A84" s="19" t="s">
        <v>87</v>
      </c>
      <c r="B84" s="7" t="s">
        <v>12</v>
      </c>
      <c r="C84" s="8">
        <v>68</v>
      </c>
      <c r="D84" s="8">
        <v>8</v>
      </c>
      <c r="E84" s="8">
        <v>12</v>
      </c>
      <c r="F84" s="8">
        <v>57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21</v>
      </c>
      <c r="K84" s="13">
        <f t="shared" si="17"/>
        <v>-9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5"/>
      <c r="W84" s="13">
        <f t="shared" si="18"/>
        <v>2.4</v>
      </c>
      <c r="X84" s="15"/>
      <c r="Y84" s="16">
        <f t="shared" si="19"/>
        <v>23.75</v>
      </c>
      <c r="Z84" s="13">
        <f t="shared" si="20"/>
        <v>23.75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3</v>
      </c>
      <c r="AF84" s="13">
        <f>VLOOKUP(A:A,[1]TDSheet!$A:$AF,32,0)</f>
        <v>2.2000000000000002</v>
      </c>
      <c r="AG84" s="13">
        <f>VLOOKUP(A:A,[1]TDSheet!$A:$AG,33,0)</f>
        <v>1.4</v>
      </c>
      <c r="AH84" s="13">
        <f>VLOOKUP(A:A,[3]TDSheet!$A:$D,4,0)</f>
        <v>3</v>
      </c>
      <c r="AI84" s="23" t="str">
        <f>VLOOKUP(A:A,[1]TDSheet!$A:$AI,35,0)</f>
        <v>увел</v>
      </c>
      <c r="AJ84" s="13">
        <f t="shared" si="21"/>
        <v>0</v>
      </c>
      <c r="AK84" s="13">
        <f t="shared" si="22"/>
        <v>0</v>
      </c>
      <c r="AL84" s="13"/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12</v>
      </c>
      <c r="C85" s="8">
        <v>346</v>
      </c>
      <c r="D85" s="8">
        <v>664</v>
      </c>
      <c r="E85" s="8">
        <v>379</v>
      </c>
      <c r="F85" s="8">
        <v>616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397</v>
      </c>
      <c r="K85" s="13">
        <f t="shared" si="17"/>
        <v>-18</v>
      </c>
      <c r="L85" s="13">
        <f>VLOOKUP(A:A,[1]TDSheet!$A:$M,13,0)</f>
        <v>100</v>
      </c>
      <c r="M85" s="13">
        <f>VLOOKUP(A:A,[1]TDSheet!$A:$N,14,0)</f>
        <v>100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/>
      <c r="W85" s="13">
        <f t="shared" si="18"/>
        <v>75.8</v>
      </c>
      <c r="X85" s="15"/>
      <c r="Y85" s="16">
        <f t="shared" si="19"/>
        <v>10.765171503957784</v>
      </c>
      <c r="Z85" s="13">
        <f t="shared" si="20"/>
        <v>8.1266490765171504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92.6</v>
      </c>
      <c r="AF85" s="13">
        <f>VLOOKUP(A:A,[1]TDSheet!$A:$AF,32,0)</f>
        <v>109.8</v>
      </c>
      <c r="AG85" s="13">
        <f>VLOOKUP(A:A,[1]TDSheet!$A:$AG,33,0)</f>
        <v>107.8</v>
      </c>
      <c r="AH85" s="13">
        <f>VLOOKUP(A:A,[3]TDSheet!$A:$D,4,0)</f>
        <v>59</v>
      </c>
      <c r="AI85" s="13">
        <f>VLOOKUP(A:A,[1]TDSheet!$A:$AI,35,0)</f>
        <v>0</v>
      </c>
      <c r="AJ85" s="13">
        <f t="shared" si="21"/>
        <v>0</v>
      </c>
      <c r="AK85" s="13">
        <f t="shared" si="22"/>
        <v>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198.702</v>
      </c>
      <c r="D86" s="8">
        <v>76.162999999999997</v>
      </c>
      <c r="E86" s="8">
        <v>102.95</v>
      </c>
      <c r="F86" s="8">
        <v>164.66499999999999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105.55200000000001</v>
      </c>
      <c r="K86" s="13">
        <f t="shared" si="17"/>
        <v>-2.6020000000000039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18"/>
        <v>20.59</v>
      </c>
      <c r="X86" s="15">
        <v>30</v>
      </c>
      <c r="Y86" s="16">
        <f t="shared" si="19"/>
        <v>9.4543467702768336</v>
      </c>
      <c r="Z86" s="13">
        <f t="shared" si="20"/>
        <v>7.9973288003885381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26.072000000000003</v>
      </c>
      <c r="AF86" s="13">
        <f>VLOOKUP(A:A,[1]TDSheet!$A:$AF,32,0)</f>
        <v>37.452600000000004</v>
      </c>
      <c r="AG86" s="13">
        <f>VLOOKUP(A:A,[1]TDSheet!$A:$AG,33,0)</f>
        <v>24.368199999999998</v>
      </c>
      <c r="AH86" s="13">
        <f>VLOOKUP(A:A,[3]TDSheet!$A:$D,4,0)</f>
        <v>15.95</v>
      </c>
      <c r="AI86" s="13">
        <f>VLOOKUP(A:A,[1]TDSheet!$A:$AI,35,0)</f>
        <v>0</v>
      </c>
      <c r="AJ86" s="13">
        <f t="shared" si="21"/>
        <v>0</v>
      </c>
      <c r="AK86" s="13">
        <f t="shared" si="22"/>
        <v>30</v>
      </c>
      <c r="AL86" s="13"/>
      <c r="AM86" s="13"/>
      <c r="AN86" s="13"/>
    </row>
    <row r="87" spans="1:40" s="1" customFormat="1" ht="21.95" customHeight="1" outlineLevel="1" x14ac:dyDescent="0.2">
      <c r="A87" s="19" t="s">
        <v>90</v>
      </c>
      <c r="B87" s="7" t="s">
        <v>8</v>
      </c>
      <c r="C87" s="8">
        <v>35.762999999999998</v>
      </c>
      <c r="D87" s="8">
        <v>11.486000000000001</v>
      </c>
      <c r="E87" s="8">
        <v>13.05</v>
      </c>
      <c r="F87" s="8">
        <v>32.756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13.95</v>
      </c>
      <c r="K87" s="13">
        <f t="shared" si="17"/>
        <v>-0.89999999999999858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5"/>
      <c r="W87" s="13">
        <f t="shared" si="18"/>
        <v>2.6100000000000003</v>
      </c>
      <c r="X87" s="15"/>
      <c r="Y87" s="16">
        <f t="shared" si="19"/>
        <v>12.550191570881225</v>
      </c>
      <c r="Z87" s="13">
        <f t="shared" si="20"/>
        <v>12.550191570881225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2.0249999999999999</v>
      </c>
      <c r="AF87" s="13">
        <f>VLOOKUP(A:A,[1]TDSheet!$A:$AF,32,0)</f>
        <v>4.3584000000000005</v>
      </c>
      <c r="AG87" s="13">
        <f>VLOOKUP(A:A,[1]TDSheet!$A:$AG,33,0)</f>
        <v>2.3199999999999998</v>
      </c>
      <c r="AH87" s="13">
        <v>0</v>
      </c>
      <c r="AI87" s="21" t="str">
        <f>VLOOKUP(A:A,[1]TDSheet!$A:$AI,35,0)</f>
        <v>увел</v>
      </c>
      <c r="AJ87" s="13">
        <f t="shared" si="21"/>
        <v>0</v>
      </c>
      <c r="AK87" s="13">
        <f t="shared" si="22"/>
        <v>0</v>
      </c>
      <c r="AL87" s="13"/>
      <c r="AM87" s="13"/>
      <c r="AN87" s="13"/>
    </row>
    <row r="88" spans="1:40" s="1" customFormat="1" ht="21.95" customHeight="1" outlineLevel="1" x14ac:dyDescent="0.2">
      <c r="A88" s="7" t="s">
        <v>91</v>
      </c>
      <c r="B88" s="7" t="s">
        <v>12</v>
      </c>
      <c r="C88" s="8">
        <v>288</v>
      </c>
      <c r="D88" s="8">
        <v>406</v>
      </c>
      <c r="E88" s="8">
        <v>340</v>
      </c>
      <c r="F88" s="8">
        <v>336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365</v>
      </c>
      <c r="K88" s="13">
        <f t="shared" si="17"/>
        <v>-25</v>
      </c>
      <c r="L88" s="13">
        <f>VLOOKUP(A:A,[1]TDSheet!$A:$M,13,0)</f>
        <v>0</v>
      </c>
      <c r="M88" s="13">
        <f>VLOOKUP(A:A,[1]TDSheet!$A:$N,14,0)</f>
        <v>30</v>
      </c>
      <c r="N88" s="13">
        <f>VLOOKUP(A:A,[1]TDSheet!$A:$X,24,0)</f>
        <v>60</v>
      </c>
      <c r="O88" s="13"/>
      <c r="P88" s="13"/>
      <c r="Q88" s="13"/>
      <c r="R88" s="13"/>
      <c r="S88" s="13"/>
      <c r="T88" s="13"/>
      <c r="U88" s="13"/>
      <c r="V88" s="15">
        <v>120</v>
      </c>
      <c r="W88" s="13">
        <f t="shared" si="18"/>
        <v>68</v>
      </c>
      <c r="X88" s="15">
        <v>100</v>
      </c>
      <c r="Y88" s="16">
        <f t="shared" si="19"/>
        <v>9.5</v>
      </c>
      <c r="Z88" s="13">
        <f t="shared" si="20"/>
        <v>4.9411764705882355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61.2</v>
      </c>
      <c r="AF88" s="13">
        <f>VLOOKUP(A:A,[1]TDSheet!$A:$AF,32,0)</f>
        <v>62.4</v>
      </c>
      <c r="AG88" s="13">
        <f>VLOOKUP(A:A,[1]TDSheet!$A:$AG,33,0)</f>
        <v>73</v>
      </c>
      <c r="AH88" s="13">
        <f>VLOOKUP(A:A,[3]TDSheet!$A:$D,4,0)</f>
        <v>109</v>
      </c>
      <c r="AI88" s="22" t="s">
        <v>152</v>
      </c>
      <c r="AJ88" s="13">
        <f t="shared" si="21"/>
        <v>48</v>
      </c>
      <c r="AK88" s="13">
        <f t="shared" si="22"/>
        <v>40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99.834999999999994</v>
      </c>
      <c r="D89" s="8">
        <v>82.293000000000006</v>
      </c>
      <c r="E89" s="8">
        <v>87.046999999999997</v>
      </c>
      <c r="F89" s="8">
        <v>93.626999999999995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88.350999999999999</v>
      </c>
      <c r="K89" s="13">
        <f t="shared" si="17"/>
        <v>-1.304000000000002</v>
      </c>
      <c r="L89" s="13">
        <f>VLOOKUP(A:A,[1]TDSheet!$A:$M,13,0)</f>
        <v>0</v>
      </c>
      <c r="M89" s="13">
        <f>VLOOKUP(A:A,[1]TDSheet!$A:$N,14,0)</f>
        <v>10</v>
      </c>
      <c r="N89" s="13">
        <f>VLOOKUP(A:A,[1]TDSheet!$A:$X,24,0)</f>
        <v>30</v>
      </c>
      <c r="O89" s="13"/>
      <c r="P89" s="13"/>
      <c r="Q89" s="13"/>
      <c r="R89" s="13"/>
      <c r="S89" s="13"/>
      <c r="T89" s="13"/>
      <c r="U89" s="13"/>
      <c r="V89" s="15">
        <v>10</v>
      </c>
      <c r="W89" s="13">
        <f t="shared" si="18"/>
        <v>17.409399999999998</v>
      </c>
      <c r="X89" s="15">
        <v>20</v>
      </c>
      <c r="Y89" s="16">
        <f t="shared" si="19"/>
        <v>9.3987730766137858</v>
      </c>
      <c r="Z89" s="13">
        <f t="shared" si="20"/>
        <v>5.3779567360161753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16.233799999999999</v>
      </c>
      <c r="AF89" s="13">
        <f>VLOOKUP(A:A,[1]TDSheet!$A:$AF,32,0)</f>
        <v>22.3142</v>
      </c>
      <c r="AG89" s="13">
        <f>VLOOKUP(A:A,[1]TDSheet!$A:$AG,33,0)</f>
        <v>18.2836</v>
      </c>
      <c r="AH89" s="13">
        <f>VLOOKUP(A:A,[3]TDSheet!$A:$D,4,0)</f>
        <v>14.5</v>
      </c>
      <c r="AI89" s="13">
        <f>VLOOKUP(A:A,[1]TDSheet!$A:$AI,35,0)</f>
        <v>0</v>
      </c>
      <c r="AJ89" s="13">
        <f t="shared" si="21"/>
        <v>10</v>
      </c>
      <c r="AK89" s="13">
        <f t="shared" si="22"/>
        <v>20</v>
      </c>
      <c r="AL89" s="13"/>
      <c r="AM89" s="13"/>
      <c r="AN89" s="13"/>
    </row>
    <row r="90" spans="1:40" s="1" customFormat="1" ht="21.95" customHeight="1" outlineLevel="1" x14ac:dyDescent="0.2">
      <c r="A90" s="7" t="s">
        <v>93</v>
      </c>
      <c r="B90" s="7" t="s">
        <v>12</v>
      </c>
      <c r="C90" s="8">
        <v>36</v>
      </c>
      <c r="D90" s="8">
        <v>54</v>
      </c>
      <c r="E90" s="8">
        <v>26</v>
      </c>
      <c r="F90" s="8">
        <v>61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58</v>
      </c>
      <c r="K90" s="13">
        <f t="shared" si="17"/>
        <v>-32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5"/>
      <c r="W90" s="13">
        <f t="shared" si="18"/>
        <v>5.2</v>
      </c>
      <c r="X90" s="15"/>
      <c r="Y90" s="16">
        <f t="shared" si="19"/>
        <v>11.73076923076923</v>
      </c>
      <c r="Z90" s="13">
        <f t="shared" si="20"/>
        <v>11.73076923076923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10.6</v>
      </c>
      <c r="AF90" s="13">
        <f>VLOOKUP(A:A,[1]TDSheet!$A:$AF,32,0)</f>
        <v>8</v>
      </c>
      <c r="AG90" s="13">
        <f>VLOOKUP(A:A,[1]TDSheet!$A:$AG,33,0)</f>
        <v>8</v>
      </c>
      <c r="AH90" s="13">
        <f>VLOOKUP(A:A,[3]TDSheet!$A:$D,4,0)</f>
        <v>2</v>
      </c>
      <c r="AI90" s="13">
        <f>VLOOKUP(A:A,[1]TDSheet!$A:$AI,35,0)</f>
        <v>0</v>
      </c>
      <c r="AJ90" s="13">
        <f t="shared" si="21"/>
        <v>0</v>
      </c>
      <c r="AK90" s="13">
        <f t="shared" si="22"/>
        <v>0</v>
      </c>
      <c r="AL90" s="13"/>
      <c r="AM90" s="13"/>
      <c r="AN90" s="13"/>
    </row>
    <row r="91" spans="1:40" s="1" customFormat="1" ht="21.95" customHeight="1" outlineLevel="1" x14ac:dyDescent="0.2">
      <c r="A91" s="19" t="s">
        <v>94</v>
      </c>
      <c r="B91" s="7" t="s">
        <v>12</v>
      </c>
      <c r="C91" s="8">
        <v>53</v>
      </c>
      <c r="D91" s="8">
        <v>24</v>
      </c>
      <c r="E91" s="8">
        <v>22</v>
      </c>
      <c r="F91" s="8">
        <v>46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55</v>
      </c>
      <c r="K91" s="13">
        <f t="shared" si="17"/>
        <v>-33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5"/>
      <c r="W91" s="13">
        <f t="shared" si="18"/>
        <v>4.4000000000000004</v>
      </c>
      <c r="X91" s="15"/>
      <c r="Y91" s="16">
        <f t="shared" si="19"/>
        <v>10.454545454545453</v>
      </c>
      <c r="Z91" s="13">
        <f t="shared" si="20"/>
        <v>10.454545454545453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10.6</v>
      </c>
      <c r="AF91" s="13">
        <f>VLOOKUP(A:A,[1]TDSheet!$A:$AF,32,0)</f>
        <v>6.4</v>
      </c>
      <c r="AG91" s="13">
        <f>VLOOKUP(A:A,[1]TDSheet!$A:$AG,33,0)</f>
        <v>5.2</v>
      </c>
      <c r="AH91" s="13">
        <f>VLOOKUP(A:A,[3]TDSheet!$A:$D,4,0)</f>
        <v>7</v>
      </c>
      <c r="AI91" s="13" t="str">
        <f>VLOOKUP(A:A,[1]TDSheet!$A:$AI,35,0)</f>
        <v>склад</v>
      </c>
      <c r="AJ91" s="13">
        <f t="shared" si="21"/>
        <v>0</v>
      </c>
      <c r="AK91" s="13">
        <f t="shared" si="22"/>
        <v>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12</v>
      </c>
      <c r="C92" s="8">
        <v>121</v>
      </c>
      <c r="D92" s="8">
        <v>57</v>
      </c>
      <c r="E92" s="8">
        <v>97</v>
      </c>
      <c r="F92" s="8">
        <v>74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196</v>
      </c>
      <c r="K92" s="13">
        <f t="shared" si="17"/>
        <v>-99</v>
      </c>
      <c r="L92" s="13">
        <f>VLOOKUP(A:A,[1]TDSheet!$A:$M,13,0)</f>
        <v>80</v>
      </c>
      <c r="M92" s="13">
        <f>VLOOKUP(A:A,[1]TDSheet!$A:$N,14,0)</f>
        <v>50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5"/>
      <c r="W92" s="13">
        <f t="shared" si="18"/>
        <v>19.399999999999999</v>
      </c>
      <c r="X92" s="15"/>
      <c r="Y92" s="16">
        <f t="shared" si="19"/>
        <v>10.515463917525773</v>
      </c>
      <c r="Z92" s="13">
        <f t="shared" si="20"/>
        <v>3.8144329896907219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19.8</v>
      </c>
      <c r="AF92" s="13">
        <f>VLOOKUP(A:A,[1]TDSheet!$A:$AF,32,0)</f>
        <v>24.2</v>
      </c>
      <c r="AG92" s="13">
        <f>VLOOKUP(A:A,[1]TDSheet!$A:$AG,33,0)</f>
        <v>15.8</v>
      </c>
      <c r="AH92" s="13">
        <f>VLOOKUP(A:A,[3]TDSheet!$A:$D,4,0)</f>
        <v>5</v>
      </c>
      <c r="AI92" s="13">
        <f>VLOOKUP(A:A,[1]TDSheet!$A:$AI,35,0)</f>
        <v>0</v>
      </c>
      <c r="AJ92" s="13">
        <f t="shared" si="21"/>
        <v>0</v>
      </c>
      <c r="AK92" s="13">
        <f t="shared" si="22"/>
        <v>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158</v>
      </c>
      <c r="D93" s="8">
        <v>1631</v>
      </c>
      <c r="E93" s="8">
        <v>1030</v>
      </c>
      <c r="F93" s="8">
        <v>700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1182</v>
      </c>
      <c r="K93" s="13">
        <f t="shared" si="17"/>
        <v>-152</v>
      </c>
      <c r="L93" s="13">
        <f>VLOOKUP(A:A,[1]TDSheet!$A:$M,13,0)</f>
        <v>400</v>
      </c>
      <c r="M93" s="13">
        <f>VLOOKUP(A:A,[1]TDSheet!$A:$N,14,0)</f>
        <v>350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5">
        <v>300</v>
      </c>
      <c r="W93" s="13">
        <f t="shared" si="18"/>
        <v>206</v>
      </c>
      <c r="X93" s="15">
        <v>250</v>
      </c>
      <c r="Y93" s="16">
        <f t="shared" si="19"/>
        <v>9.7087378640776691</v>
      </c>
      <c r="Z93" s="13">
        <f t="shared" si="20"/>
        <v>3.3980582524271843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102</v>
      </c>
      <c r="AF93" s="13">
        <f>VLOOKUP(A:A,[1]TDSheet!$A:$AF,32,0)</f>
        <v>151.19999999999999</v>
      </c>
      <c r="AG93" s="13">
        <f>VLOOKUP(A:A,[1]TDSheet!$A:$AG,33,0)</f>
        <v>186.6</v>
      </c>
      <c r="AH93" s="13">
        <f>VLOOKUP(A:A,[3]TDSheet!$A:$D,4,0)</f>
        <v>276</v>
      </c>
      <c r="AI93" s="20" t="s">
        <v>151</v>
      </c>
      <c r="AJ93" s="13">
        <f t="shared" si="21"/>
        <v>90</v>
      </c>
      <c r="AK93" s="13">
        <f t="shared" si="22"/>
        <v>75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262.45400000000001</v>
      </c>
      <c r="D94" s="8">
        <v>313.27699999999999</v>
      </c>
      <c r="E94" s="8">
        <v>296.13499999999999</v>
      </c>
      <c r="F94" s="8">
        <v>263.45999999999998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315.47199999999998</v>
      </c>
      <c r="K94" s="13">
        <f t="shared" si="17"/>
        <v>-19.336999999999989</v>
      </c>
      <c r="L94" s="13">
        <f>VLOOKUP(A:A,[1]TDSheet!$A:$M,13,0)</f>
        <v>50</v>
      </c>
      <c r="M94" s="13">
        <f>VLOOKUP(A:A,[1]TDSheet!$A:$N,14,0)</f>
        <v>60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3"/>
      <c r="V94" s="15">
        <v>100</v>
      </c>
      <c r="W94" s="13">
        <f t="shared" si="18"/>
        <v>59.226999999999997</v>
      </c>
      <c r="X94" s="15">
        <v>70</v>
      </c>
      <c r="Y94" s="16">
        <f t="shared" si="19"/>
        <v>10.020092187684671</v>
      </c>
      <c r="Z94" s="13">
        <f t="shared" si="20"/>
        <v>4.4483090482381344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62.041200000000003</v>
      </c>
      <c r="AF94" s="13">
        <f>VLOOKUP(A:A,[1]TDSheet!$A:$AF,32,0)</f>
        <v>64.945000000000007</v>
      </c>
      <c r="AG94" s="13">
        <f>VLOOKUP(A:A,[1]TDSheet!$A:$AG,33,0)</f>
        <v>55.916600000000003</v>
      </c>
      <c r="AH94" s="13">
        <f>VLOOKUP(A:A,[3]TDSheet!$A:$D,4,0)</f>
        <v>77.111999999999995</v>
      </c>
      <c r="AI94" s="13" t="e">
        <f>VLOOKUP(A:A,[1]TDSheet!$A:$AI,35,0)</f>
        <v>#N/A</v>
      </c>
      <c r="AJ94" s="13">
        <f t="shared" si="21"/>
        <v>100</v>
      </c>
      <c r="AK94" s="13">
        <f t="shared" si="22"/>
        <v>70</v>
      </c>
      <c r="AL94" s="13"/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2460.953</v>
      </c>
      <c r="D95" s="8">
        <v>3890.8490000000002</v>
      </c>
      <c r="E95" s="8">
        <v>3379.4490000000001</v>
      </c>
      <c r="F95" s="8">
        <v>2883.2280000000001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3534.0709999999999</v>
      </c>
      <c r="K95" s="13">
        <f t="shared" si="17"/>
        <v>-154.62199999999984</v>
      </c>
      <c r="L95" s="13">
        <f>VLOOKUP(A:A,[1]TDSheet!$A:$M,13,0)</f>
        <v>1000</v>
      </c>
      <c r="M95" s="13">
        <f>VLOOKUP(A:A,[1]TDSheet!$A:$N,14,0)</f>
        <v>1300</v>
      </c>
      <c r="N95" s="13">
        <f>VLOOKUP(A:A,[1]TDSheet!$A:$X,24,0)</f>
        <v>500</v>
      </c>
      <c r="O95" s="13"/>
      <c r="P95" s="13"/>
      <c r="Q95" s="13"/>
      <c r="R95" s="13"/>
      <c r="S95" s="13"/>
      <c r="T95" s="13"/>
      <c r="U95" s="13"/>
      <c r="V95" s="15">
        <v>600</v>
      </c>
      <c r="W95" s="13">
        <f t="shared" si="18"/>
        <v>675.88980000000004</v>
      </c>
      <c r="X95" s="15">
        <v>700</v>
      </c>
      <c r="Y95" s="16">
        <f t="shared" si="19"/>
        <v>10.331903218542431</v>
      </c>
      <c r="Z95" s="13">
        <f t="shared" si="20"/>
        <v>4.2658255828095051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599.56819999999993</v>
      </c>
      <c r="AF95" s="13">
        <f>VLOOKUP(A:A,[1]TDSheet!$A:$AF,32,0)</f>
        <v>667.53639999999996</v>
      </c>
      <c r="AG95" s="13">
        <f>VLOOKUP(A:A,[1]TDSheet!$A:$AG,33,0)</f>
        <v>664.91639999999995</v>
      </c>
      <c r="AH95" s="13">
        <f>VLOOKUP(A:A,[3]TDSheet!$A:$D,4,0)</f>
        <v>720.45600000000002</v>
      </c>
      <c r="AI95" s="22" t="s">
        <v>152</v>
      </c>
      <c r="AJ95" s="13">
        <f t="shared" si="21"/>
        <v>600</v>
      </c>
      <c r="AK95" s="13">
        <f t="shared" si="22"/>
        <v>700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3804.2750000000001</v>
      </c>
      <c r="D96" s="8">
        <v>5698.3360000000002</v>
      </c>
      <c r="E96" s="8">
        <v>4660.5959999999995</v>
      </c>
      <c r="F96" s="8">
        <v>4673.6959999999999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4945.174</v>
      </c>
      <c r="K96" s="13">
        <f t="shared" si="17"/>
        <v>-284.57800000000043</v>
      </c>
      <c r="L96" s="13">
        <f>VLOOKUP(A:A,[1]TDSheet!$A:$M,13,0)</f>
        <v>1000</v>
      </c>
      <c r="M96" s="13">
        <f>VLOOKUP(A:A,[1]TDSheet!$A:$N,14,0)</f>
        <v>1900</v>
      </c>
      <c r="N96" s="13">
        <f>VLOOKUP(A:A,[1]TDSheet!$A:$X,24,0)</f>
        <v>500</v>
      </c>
      <c r="O96" s="13"/>
      <c r="P96" s="13"/>
      <c r="Q96" s="13"/>
      <c r="R96" s="13"/>
      <c r="S96" s="13"/>
      <c r="T96" s="13"/>
      <c r="U96" s="13"/>
      <c r="V96" s="15">
        <v>1100</v>
      </c>
      <c r="W96" s="13">
        <f t="shared" si="18"/>
        <v>932.11919999999986</v>
      </c>
      <c r="X96" s="15">
        <v>2600</v>
      </c>
      <c r="Y96" s="16">
        <f t="shared" si="19"/>
        <v>12.631105549590655</v>
      </c>
      <c r="Z96" s="13">
        <f t="shared" si="20"/>
        <v>5.0140539965274833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1139.6928</v>
      </c>
      <c r="AF96" s="13">
        <f>VLOOKUP(A:A,[1]TDSheet!$A:$AF,32,0)</f>
        <v>1035.4072000000001</v>
      </c>
      <c r="AG96" s="13">
        <f>VLOOKUP(A:A,[1]TDSheet!$A:$AG,33,0)</f>
        <v>989.18999999999994</v>
      </c>
      <c r="AH96" s="13">
        <f>VLOOKUP(A:A,[3]TDSheet!$A:$D,4,0)</f>
        <v>906.71299999999997</v>
      </c>
      <c r="AI96" s="13">
        <v>0</v>
      </c>
      <c r="AJ96" s="13">
        <f t="shared" si="21"/>
        <v>1100</v>
      </c>
      <c r="AK96" s="13">
        <f t="shared" si="22"/>
        <v>2600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8</v>
      </c>
      <c r="C97" s="8">
        <v>2024.829</v>
      </c>
      <c r="D97" s="8">
        <v>6961.6769999999997</v>
      </c>
      <c r="E97" s="17">
        <v>4655</v>
      </c>
      <c r="F97" s="17">
        <v>4254</v>
      </c>
      <c r="G97" s="1" t="str">
        <f>VLOOKUP(A:A,[1]TDSheet!$A:$G,7,0)</f>
        <v>акк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3947.9650000000001</v>
      </c>
      <c r="K97" s="13">
        <f t="shared" si="17"/>
        <v>707.03499999999985</v>
      </c>
      <c r="L97" s="13">
        <f>VLOOKUP(A:A,[1]TDSheet!$A:$M,13,0)</f>
        <v>1100</v>
      </c>
      <c r="M97" s="13">
        <f>VLOOKUP(A:A,[1]TDSheet!$A:$N,14,0)</f>
        <v>1900</v>
      </c>
      <c r="N97" s="13">
        <f>VLOOKUP(A:A,[1]TDSheet!$A:$X,24,0)</f>
        <v>400</v>
      </c>
      <c r="O97" s="13"/>
      <c r="P97" s="13"/>
      <c r="Q97" s="13"/>
      <c r="R97" s="13"/>
      <c r="S97" s="13"/>
      <c r="T97" s="13"/>
      <c r="U97" s="13"/>
      <c r="V97" s="15">
        <v>1000</v>
      </c>
      <c r="W97" s="13">
        <f t="shared" si="18"/>
        <v>931</v>
      </c>
      <c r="X97" s="15">
        <v>900</v>
      </c>
      <c r="Y97" s="16">
        <f t="shared" si="19"/>
        <v>10.262083780880774</v>
      </c>
      <c r="Z97" s="13">
        <f t="shared" si="20"/>
        <v>4.569280343716434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659.4</v>
      </c>
      <c r="AF97" s="13">
        <f>VLOOKUP(A:A,[1]TDSheet!$A:$AF,32,0)</f>
        <v>919.8</v>
      </c>
      <c r="AG97" s="13">
        <f>VLOOKUP(A:A,[1]TDSheet!$A:$AG,33,0)</f>
        <v>948.4</v>
      </c>
      <c r="AH97" s="13">
        <f>VLOOKUP(A:A,[3]TDSheet!$A:$D,4,0)</f>
        <v>940.22900000000004</v>
      </c>
      <c r="AI97" s="22" t="s">
        <v>152</v>
      </c>
      <c r="AJ97" s="13">
        <f t="shared" si="21"/>
        <v>1000</v>
      </c>
      <c r="AK97" s="13">
        <f t="shared" si="22"/>
        <v>900</v>
      </c>
      <c r="AL97" s="13"/>
      <c r="AM97" s="13"/>
      <c r="AN97" s="13"/>
    </row>
    <row r="98" spans="1:40" s="1" customFormat="1" ht="21.95" customHeight="1" outlineLevel="1" x14ac:dyDescent="0.2">
      <c r="A98" s="7" t="s">
        <v>101</v>
      </c>
      <c r="B98" s="7" t="s">
        <v>8</v>
      </c>
      <c r="C98" s="8">
        <v>16.257000000000001</v>
      </c>
      <c r="D98" s="8"/>
      <c r="E98" s="8">
        <v>10.736000000000001</v>
      </c>
      <c r="F98" s="8">
        <v>5.5209999999999999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13.25</v>
      </c>
      <c r="K98" s="13">
        <f t="shared" si="17"/>
        <v>-2.5139999999999993</v>
      </c>
      <c r="L98" s="13">
        <f>VLOOKUP(A:A,[1]TDSheet!$A:$M,13,0)</f>
        <v>0</v>
      </c>
      <c r="M98" s="13">
        <f>VLOOKUP(A:A,[1]TDSheet!$A:$N,14,0)</f>
        <v>10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5"/>
      <c r="W98" s="13">
        <f t="shared" si="18"/>
        <v>2.1472000000000002</v>
      </c>
      <c r="X98" s="15">
        <v>10</v>
      </c>
      <c r="Y98" s="16">
        <f t="shared" si="19"/>
        <v>11.885711624441132</v>
      </c>
      <c r="Z98" s="13">
        <f t="shared" si="20"/>
        <v>2.5712555886736213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1.0736000000000001</v>
      </c>
      <c r="AF98" s="13">
        <f>VLOOKUP(A:A,[1]TDSheet!$A:$AF,32,0)</f>
        <v>2.4178000000000002</v>
      </c>
      <c r="AG98" s="13">
        <f>VLOOKUP(A:A,[1]TDSheet!$A:$AG,33,0)</f>
        <v>0.53680000000000005</v>
      </c>
      <c r="AH98" s="13">
        <f>VLOOKUP(A:A,[3]TDSheet!$A:$D,4,0)</f>
        <v>1.3420000000000001</v>
      </c>
      <c r="AI98" s="13">
        <f>VLOOKUP(A:A,[1]TDSheet!$A:$AI,35,0)</f>
        <v>0</v>
      </c>
      <c r="AJ98" s="13">
        <f t="shared" si="21"/>
        <v>0</v>
      </c>
      <c r="AK98" s="13">
        <f t="shared" si="22"/>
        <v>10</v>
      </c>
      <c r="AL98" s="13"/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8</v>
      </c>
      <c r="C99" s="8">
        <v>187.851</v>
      </c>
      <c r="D99" s="8">
        <v>201.435</v>
      </c>
      <c r="E99" s="8">
        <v>199.33600000000001</v>
      </c>
      <c r="F99" s="8">
        <v>182.59700000000001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204.059</v>
      </c>
      <c r="K99" s="13">
        <f t="shared" si="17"/>
        <v>-4.7229999999999848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VLOOKUP(A:A,[1]TDSheet!$A:$X,24,0)</f>
        <v>80</v>
      </c>
      <c r="O99" s="13"/>
      <c r="P99" s="13"/>
      <c r="Q99" s="13"/>
      <c r="R99" s="13"/>
      <c r="S99" s="13"/>
      <c r="T99" s="13"/>
      <c r="U99" s="13"/>
      <c r="V99" s="15">
        <v>80</v>
      </c>
      <c r="W99" s="13">
        <f t="shared" si="18"/>
        <v>39.867200000000004</v>
      </c>
      <c r="X99" s="15">
        <v>50</v>
      </c>
      <c r="Y99" s="16">
        <f t="shared" si="19"/>
        <v>9.8476190953967162</v>
      </c>
      <c r="Z99" s="13">
        <f t="shared" si="20"/>
        <v>4.5801310350363202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28.754399999999997</v>
      </c>
      <c r="AF99" s="13">
        <f>VLOOKUP(A:A,[1]TDSheet!$A:$AF,32,0)</f>
        <v>44.070599999999999</v>
      </c>
      <c r="AG99" s="13">
        <f>VLOOKUP(A:A,[1]TDSheet!$A:$AG,33,0)</f>
        <v>38.702999999999996</v>
      </c>
      <c r="AH99" s="13">
        <f>VLOOKUP(A:A,[3]TDSheet!$A:$D,4,0)</f>
        <v>54.738999999999997</v>
      </c>
      <c r="AI99" s="13">
        <f>VLOOKUP(A:A,[1]TDSheet!$A:$AI,35,0)</f>
        <v>0</v>
      </c>
      <c r="AJ99" s="13">
        <f t="shared" si="21"/>
        <v>80</v>
      </c>
      <c r="AK99" s="13">
        <f t="shared" si="22"/>
        <v>50</v>
      </c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115</v>
      </c>
      <c r="D100" s="8">
        <v>70</v>
      </c>
      <c r="E100" s="8">
        <v>115</v>
      </c>
      <c r="F100" s="8">
        <v>66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183</v>
      </c>
      <c r="K100" s="13">
        <f t="shared" si="17"/>
        <v>-68</v>
      </c>
      <c r="L100" s="13">
        <f>VLOOKUP(A:A,[1]TDSheet!$A:$M,13,0)</f>
        <v>50</v>
      </c>
      <c r="M100" s="13">
        <f>VLOOKUP(A:A,[1]TDSheet!$A:$N,14,0)</f>
        <v>30</v>
      </c>
      <c r="N100" s="13">
        <f>VLOOKUP(A:A,[1]TDSheet!$A:$X,24,0)</f>
        <v>50</v>
      </c>
      <c r="O100" s="13"/>
      <c r="P100" s="13"/>
      <c r="Q100" s="13"/>
      <c r="R100" s="13"/>
      <c r="S100" s="13"/>
      <c r="T100" s="13"/>
      <c r="U100" s="13"/>
      <c r="V100" s="15">
        <v>30</v>
      </c>
      <c r="W100" s="13">
        <f t="shared" si="18"/>
        <v>23</v>
      </c>
      <c r="X100" s="15">
        <v>20</v>
      </c>
      <c r="Y100" s="16">
        <f t="shared" si="19"/>
        <v>10.695652173913043</v>
      </c>
      <c r="Z100" s="13">
        <f t="shared" si="20"/>
        <v>2.8695652173913042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19.8</v>
      </c>
      <c r="AF100" s="13">
        <f>VLOOKUP(A:A,[1]TDSheet!$A:$AF,32,0)</f>
        <v>22.6</v>
      </c>
      <c r="AG100" s="13">
        <f>VLOOKUP(A:A,[1]TDSheet!$A:$AG,33,0)</f>
        <v>18.399999999999999</v>
      </c>
      <c r="AH100" s="13">
        <f>VLOOKUP(A:A,[3]TDSheet!$A:$D,4,0)</f>
        <v>9</v>
      </c>
      <c r="AI100" s="13" t="e">
        <f>VLOOKUP(A:A,[1]TDSheet!$A:$AI,35,0)</f>
        <v>#N/A</v>
      </c>
      <c r="AJ100" s="13">
        <f t="shared" si="21"/>
        <v>15</v>
      </c>
      <c r="AK100" s="13">
        <f t="shared" si="22"/>
        <v>10</v>
      </c>
      <c r="AL100" s="13"/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12</v>
      </c>
      <c r="C101" s="8">
        <v>6</v>
      </c>
      <c r="D101" s="8">
        <v>7</v>
      </c>
      <c r="E101" s="8">
        <v>3</v>
      </c>
      <c r="F101" s="8"/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3</v>
      </c>
      <c r="K101" s="13">
        <f t="shared" si="17"/>
        <v>0</v>
      </c>
      <c r="L101" s="13">
        <f>VLOOKUP(A:A,[1]TDSheet!$A:$M,13,0)</f>
        <v>10</v>
      </c>
      <c r="M101" s="13">
        <f>VLOOKUP(A:A,[1]TDSheet!$A:$N,14,0)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8"/>
        <v>0.6</v>
      </c>
      <c r="X101" s="15"/>
      <c r="Y101" s="16">
        <f t="shared" si="19"/>
        <v>16.666666666666668</v>
      </c>
      <c r="Z101" s="13">
        <f t="shared" si="20"/>
        <v>0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1.8</v>
      </c>
      <c r="AF101" s="13">
        <f>VLOOKUP(A:A,[1]TDSheet!$A:$AF,32,0)</f>
        <v>0.8</v>
      </c>
      <c r="AG101" s="13">
        <f>VLOOKUP(A:A,[1]TDSheet!$A:$AG,33,0)</f>
        <v>0.8</v>
      </c>
      <c r="AH101" s="13">
        <v>0</v>
      </c>
      <c r="AI101" s="13">
        <f>VLOOKUP(A:A,[1]TDSheet!$A:$AI,35,0)</f>
        <v>0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8</v>
      </c>
      <c r="C102" s="8">
        <v>145.28700000000001</v>
      </c>
      <c r="D102" s="8">
        <v>2.6659999999999999</v>
      </c>
      <c r="E102" s="8">
        <v>120.062</v>
      </c>
      <c r="F102" s="8">
        <v>23.891999999999999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150.15700000000001</v>
      </c>
      <c r="K102" s="13">
        <f t="shared" si="17"/>
        <v>-30.095000000000013</v>
      </c>
      <c r="L102" s="13">
        <f>VLOOKUP(A:A,[1]TDSheet!$A:$M,13,0)</f>
        <v>60</v>
      </c>
      <c r="M102" s="13">
        <f>VLOOKUP(A:A,[1]TDSheet!$A:$N,14,0)</f>
        <v>40</v>
      </c>
      <c r="N102" s="13">
        <f>VLOOKUP(A:A,[1]TDSheet!$A:$X,24,0)</f>
        <v>30</v>
      </c>
      <c r="O102" s="13"/>
      <c r="P102" s="13"/>
      <c r="Q102" s="13"/>
      <c r="R102" s="13"/>
      <c r="S102" s="13"/>
      <c r="T102" s="13"/>
      <c r="U102" s="13"/>
      <c r="V102" s="15">
        <v>40</v>
      </c>
      <c r="W102" s="13">
        <f t="shared" si="18"/>
        <v>24.0124</v>
      </c>
      <c r="X102" s="15">
        <v>20</v>
      </c>
      <c r="Y102" s="16">
        <f t="shared" si="19"/>
        <v>8.9075644250470596</v>
      </c>
      <c r="Z102" s="13">
        <f t="shared" si="20"/>
        <v>0.99498592393929808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VLOOKUP(A:A,[1]TDSheet!$A:$AG,33,0)</f>
        <v>11.463800000000001</v>
      </c>
      <c r="AH102" s="13">
        <f>VLOOKUP(A:A,[3]TDSheet!$A:$D,4,0)</f>
        <v>14.663</v>
      </c>
      <c r="AI102" s="13">
        <f>VLOOKUP(A:A,[1]TDSheet!$A:$AI,35,0)</f>
        <v>0</v>
      </c>
      <c r="AJ102" s="13">
        <f t="shared" si="21"/>
        <v>40</v>
      </c>
      <c r="AK102" s="13">
        <f t="shared" si="22"/>
        <v>20</v>
      </c>
      <c r="AL102" s="13"/>
      <c r="AM102" s="13"/>
      <c r="AN102" s="13"/>
    </row>
    <row r="103" spans="1:40" s="1" customFormat="1" ht="11.1" customHeight="1" outlineLevel="1" x14ac:dyDescent="0.2">
      <c r="A103" s="19" t="s">
        <v>106</v>
      </c>
      <c r="B103" s="7" t="s">
        <v>12</v>
      </c>
      <c r="C103" s="8">
        <v>65</v>
      </c>
      <c r="D103" s="8">
        <v>75</v>
      </c>
      <c r="E103" s="8">
        <v>37</v>
      </c>
      <c r="F103" s="8">
        <v>19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64</v>
      </c>
      <c r="K103" s="13">
        <f t="shared" si="17"/>
        <v>-27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>
        <v>10</v>
      </c>
      <c r="W103" s="13">
        <f t="shared" si="18"/>
        <v>7.4</v>
      </c>
      <c r="X103" s="15">
        <v>10</v>
      </c>
      <c r="Y103" s="16">
        <f t="shared" si="19"/>
        <v>5.2702702702702702</v>
      </c>
      <c r="Z103" s="13">
        <f t="shared" si="20"/>
        <v>2.5675675675675675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13.2</v>
      </c>
      <c r="AF103" s="13">
        <f>VLOOKUP(A:A,[1]TDSheet!$A:$AF,32,0)</f>
        <v>8.8000000000000007</v>
      </c>
      <c r="AG103" s="13">
        <f>VLOOKUP(A:A,[1]TDSheet!$A:$AG,33,0)</f>
        <v>5.8</v>
      </c>
      <c r="AH103" s="13">
        <f>VLOOKUP(A:A,[3]TDSheet!$A:$D,4,0)</f>
        <v>19</v>
      </c>
      <c r="AI103" s="13" t="str">
        <f>VLOOKUP(A:A,[1]TDSheet!$A:$AI,35,0)</f>
        <v>увел</v>
      </c>
      <c r="AJ103" s="13">
        <f t="shared" si="21"/>
        <v>3</v>
      </c>
      <c r="AK103" s="13">
        <f t="shared" si="22"/>
        <v>3</v>
      </c>
      <c r="AL103" s="13"/>
      <c r="AM103" s="13"/>
      <c r="AN103" s="13"/>
    </row>
    <row r="104" spans="1:40" s="1" customFormat="1" ht="11.1" customHeight="1" outlineLevel="1" x14ac:dyDescent="0.2">
      <c r="A104" s="19" t="s">
        <v>107</v>
      </c>
      <c r="B104" s="7" t="s">
        <v>12</v>
      </c>
      <c r="C104" s="8">
        <v>144</v>
      </c>
      <c r="D104" s="8">
        <v>143</v>
      </c>
      <c r="E104" s="8">
        <v>53</v>
      </c>
      <c r="F104" s="8">
        <v>79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95</v>
      </c>
      <c r="K104" s="13">
        <f t="shared" si="17"/>
        <v>-42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>
        <v>10</v>
      </c>
      <c r="W104" s="13">
        <f t="shared" si="18"/>
        <v>10.6</v>
      </c>
      <c r="X104" s="15">
        <v>10</v>
      </c>
      <c r="Y104" s="16">
        <f t="shared" si="19"/>
        <v>9.3396226415094343</v>
      </c>
      <c r="Z104" s="13">
        <f t="shared" si="20"/>
        <v>7.4528301886792452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28</v>
      </c>
      <c r="AF104" s="13">
        <f>VLOOKUP(A:A,[1]TDSheet!$A:$AF,32,0)</f>
        <v>15</v>
      </c>
      <c r="AG104" s="13">
        <f>VLOOKUP(A:A,[1]TDSheet!$A:$AG,33,0)</f>
        <v>7.8</v>
      </c>
      <c r="AH104" s="13">
        <f>VLOOKUP(A:A,[3]TDSheet!$A:$D,4,0)</f>
        <v>14</v>
      </c>
      <c r="AI104" s="13" t="str">
        <f>VLOOKUP(A:A,[1]TDSheet!$A:$AI,35,0)</f>
        <v>увел</v>
      </c>
      <c r="AJ104" s="13">
        <f t="shared" si="21"/>
        <v>3</v>
      </c>
      <c r="AK104" s="13">
        <f t="shared" si="22"/>
        <v>3</v>
      </c>
      <c r="AL104" s="13"/>
      <c r="AM104" s="13"/>
      <c r="AN104" s="13"/>
    </row>
    <row r="105" spans="1:40" s="1" customFormat="1" ht="11.1" customHeight="1" outlineLevel="1" x14ac:dyDescent="0.2">
      <c r="A105" s="19" t="s">
        <v>108</v>
      </c>
      <c r="B105" s="7" t="s">
        <v>12</v>
      </c>
      <c r="C105" s="8">
        <v>113</v>
      </c>
      <c r="D105" s="8">
        <v>193</v>
      </c>
      <c r="E105" s="8">
        <v>36</v>
      </c>
      <c r="F105" s="8">
        <v>11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77</v>
      </c>
      <c r="K105" s="13">
        <f t="shared" si="17"/>
        <v>-41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>
        <v>10</v>
      </c>
      <c r="W105" s="13">
        <f t="shared" si="18"/>
        <v>7.2</v>
      </c>
      <c r="X105" s="15">
        <v>10</v>
      </c>
      <c r="Y105" s="16">
        <f t="shared" si="19"/>
        <v>4.3055555555555554</v>
      </c>
      <c r="Z105" s="13">
        <f t="shared" si="20"/>
        <v>1.5277777777777777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24.8</v>
      </c>
      <c r="AF105" s="13">
        <f>VLOOKUP(A:A,[1]TDSheet!$A:$AF,32,0)</f>
        <v>15.6</v>
      </c>
      <c r="AG105" s="13">
        <f>VLOOKUP(A:A,[1]TDSheet!$A:$AG,33,0)</f>
        <v>8.8000000000000007</v>
      </c>
      <c r="AH105" s="13">
        <f>VLOOKUP(A:A,[3]TDSheet!$A:$D,4,0)</f>
        <v>13</v>
      </c>
      <c r="AI105" s="13" t="str">
        <f>VLOOKUP(A:A,[1]TDSheet!$A:$AI,35,0)</f>
        <v>увел</v>
      </c>
      <c r="AJ105" s="13">
        <f t="shared" si="21"/>
        <v>3</v>
      </c>
      <c r="AK105" s="13">
        <f t="shared" si="22"/>
        <v>3</v>
      </c>
      <c r="AL105" s="13"/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12</v>
      </c>
      <c r="C106" s="8">
        <v>308</v>
      </c>
      <c r="D106" s="8">
        <v>1411</v>
      </c>
      <c r="E106" s="8">
        <v>773</v>
      </c>
      <c r="F106" s="8">
        <v>904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998</v>
      </c>
      <c r="K106" s="13">
        <f t="shared" si="17"/>
        <v>-225</v>
      </c>
      <c r="L106" s="13">
        <f>VLOOKUP(A:A,[1]TDSheet!$A:$M,13,0)</f>
        <v>200</v>
      </c>
      <c r="M106" s="13">
        <f>VLOOKUP(A:A,[1]TDSheet!$A:$N,14,0)</f>
        <v>200</v>
      </c>
      <c r="N106" s="13">
        <f>VLOOKUP(A:A,[1]TDSheet!$A:$X,24,0)</f>
        <v>150</v>
      </c>
      <c r="O106" s="13"/>
      <c r="P106" s="13"/>
      <c r="Q106" s="13"/>
      <c r="R106" s="13"/>
      <c r="S106" s="13"/>
      <c r="T106" s="13"/>
      <c r="U106" s="13"/>
      <c r="V106" s="15">
        <v>150</v>
      </c>
      <c r="W106" s="13">
        <f t="shared" si="18"/>
        <v>154.6</v>
      </c>
      <c r="X106" s="15">
        <v>150</v>
      </c>
      <c r="Y106" s="16">
        <f t="shared" si="19"/>
        <v>11.345407503234153</v>
      </c>
      <c r="Z106" s="13">
        <f t="shared" si="20"/>
        <v>5.8473479948253564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135.4</v>
      </c>
      <c r="AF106" s="13">
        <f>VLOOKUP(A:A,[1]TDSheet!$A:$AF,32,0)</f>
        <v>113.4</v>
      </c>
      <c r="AG106" s="13">
        <f>VLOOKUP(A:A,[1]TDSheet!$A:$AG,33,0)</f>
        <v>177.6</v>
      </c>
      <c r="AH106" s="13">
        <f>VLOOKUP(A:A,[3]TDSheet!$A:$D,4,0)</f>
        <v>146</v>
      </c>
      <c r="AI106" s="13" t="e">
        <f>VLOOKUP(A:A,[1]TDSheet!$A:$AI,35,0)</f>
        <v>#N/A</v>
      </c>
      <c r="AJ106" s="13">
        <f t="shared" si="21"/>
        <v>45</v>
      </c>
      <c r="AK106" s="13">
        <f t="shared" si="22"/>
        <v>45</v>
      </c>
      <c r="AL106" s="13"/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242</v>
      </c>
      <c r="D107" s="8">
        <v>891</v>
      </c>
      <c r="E107" s="8">
        <v>526</v>
      </c>
      <c r="F107" s="8">
        <v>569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575</v>
      </c>
      <c r="K107" s="13">
        <f t="shared" si="17"/>
        <v>-49</v>
      </c>
      <c r="L107" s="13">
        <f>VLOOKUP(A:A,[1]TDSheet!$A:$M,13,0)</f>
        <v>0</v>
      </c>
      <c r="M107" s="13">
        <f>VLOOKUP(A:A,[1]TDSheet!$A:$N,14,0)</f>
        <v>200</v>
      </c>
      <c r="N107" s="13">
        <f>VLOOKUP(A:A,[1]TDSheet!$A:$X,24,0)</f>
        <v>100</v>
      </c>
      <c r="O107" s="13"/>
      <c r="P107" s="13"/>
      <c r="Q107" s="13"/>
      <c r="R107" s="13"/>
      <c r="S107" s="13"/>
      <c r="T107" s="13"/>
      <c r="U107" s="13"/>
      <c r="V107" s="15">
        <v>50</v>
      </c>
      <c r="W107" s="13">
        <f t="shared" si="18"/>
        <v>105.2</v>
      </c>
      <c r="X107" s="15">
        <v>100</v>
      </c>
      <c r="Y107" s="16">
        <f t="shared" si="19"/>
        <v>9.6863117870722437</v>
      </c>
      <c r="Z107" s="13">
        <f t="shared" si="20"/>
        <v>5.4087452471482891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82</v>
      </c>
      <c r="AF107" s="13">
        <f>VLOOKUP(A:A,[1]TDSheet!$A:$AF,32,0)</f>
        <v>100.6</v>
      </c>
      <c r="AG107" s="13">
        <f>VLOOKUP(A:A,[1]TDSheet!$A:$AG,33,0)</f>
        <v>114.8</v>
      </c>
      <c r="AH107" s="13">
        <f>VLOOKUP(A:A,[3]TDSheet!$A:$D,4,0)</f>
        <v>76</v>
      </c>
      <c r="AI107" s="13" t="e">
        <f>VLOOKUP(A:A,[1]TDSheet!$A:$AI,35,0)</f>
        <v>#N/A</v>
      </c>
      <c r="AJ107" s="13">
        <f t="shared" si="21"/>
        <v>15</v>
      </c>
      <c r="AK107" s="13">
        <f t="shared" si="22"/>
        <v>30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305</v>
      </c>
      <c r="D108" s="8">
        <v>734</v>
      </c>
      <c r="E108" s="8">
        <v>592</v>
      </c>
      <c r="F108" s="8">
        <v>411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638</v>
      </c>
      <c r="K108" s="13">
        <f t="shared" si="17"/>
        <v>-46</v>
      </c>
      <c r="L108" s="13">
        <f>VLOOKUP(A:A,[1]TDSheet!$A:$M,13,0)</f>
        <v>100</v>
      </c>
      <c r="M108" s="13">
        <f>VLOOKUP(A:A,[1]TDSheet!$A:$N,14,0)</f>
        <v>150</v>
      </c>
      <c r="N108" s="13">
        <f>VLOOKUP(A:A,[1]TDSheet!$A:$X,24,0)</f>
        <v>200</v>
      </c>
      <c r="O108" s="13"/>
      <c r="P108" s="13"/>
      <c r="Q108" s="13"/>
      <c r="R108" s="13"/>
      <c r="S108" s="13"/>
      <c r="T108" s="13"/>
      <c r="U108" s="13"/>
      <c r="V108" s="15">
        <v>150</v>
      </c>
      <c r="W108" s="13">
        <f t="shared" si="18"/>
        <v>118.4</v>
      </c>
      <c r="X108" s="15">
        <v>150</v>
      </c>
      <c r="Y108" s="16">
        <f t="shared" si="19"/>
        <v>9.8057432432432421</v>
      </c>
      <c r="Z108" s="13">
        <f t="shared" si="20"/>
        <v>3.4712837837837838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92</v>
      </c>
      <c r="AF108" s="13">
        <f>VLOOKUP(A:A,[1]TDSheet!$A:$AF,32,0)</f>
        <v>104.2</v>
      </c>
      <c r="AG108" s="13">
        <f>VLOOKUP(A:A,[1]TDSheet!$A:$AG,33,0)</f>
        <v>107</v>
      </c>
      <c r="AH108" s="13">
        <f>VLOOKUP(A:A,[3]TDSheet!$A:$D,4,0)</f>
        <v>102</v>
      </c>
      <c r="AI108" s="13" t="e">
        <f>VLOOKUP(A:A,[1]TDSheet!$A:$AI,35,0)</f>
        <v>#N/A</v>
      </c>
      <c r="AJ108" s="13">
        <f t="shared" si="21"/>
        <v>45</v>
      </c>
      <c r="AK108" s="13">
        <f t="shared" si="22"/>
        <v>45</v>
      </c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216</v>
      </c>
      <c r="D109" s="8">
        <v>609</v>
      </c>
      <c r="E109" s="8">
        <v>409</v>
      </c>
      <c r="F109" s="8">
        <v>397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446</v>
      </c>
      <c r="K109" s="13">
        <f t="shared" si="17"/>
        <v>-37</v>
      </c>
      <c r="L109" s="13">
        <f>VLOOKUP(A:A,[1]TDSheet!$A:$M,13,0)</f>
        <v>100</v>
      </c>
      <c r="M109" s="13">
        <f>VLOOKUP(A:A,[1]TDSheet!$A:$N,14,0)</f>
        <v>150</v>
      </c>
      <c r="N109" s="13">
        <f>VLOOKUP(A:A,[1]TDSheet!$A:$X,24,0)</f>
        <v>50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18"/>
        <v>81.8</v>
      </c>
      <c r="X109" s="15">
        <v>100</v>
      </c>
      <c r="Y109" s="16">
        <f t="shared" si="19"/>
        <v>9.7432762836185827</v>
      </c>
      <c r="Z109" s="13">
        <f t="shared" si="20"/>
        <v>4.853300733496333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63.4</v>
      </c>
      <c r="AF109" s="13">
        <f>VLOOKUP(A:A,[1]TDSheet!$A:$AF,32,0)</f>
        <v>78.599999999999994</v>
      </c>
      <c r="AG109" s="13">
        <f>VLOOKUP(A:A,[1]TDSheet!$A:$AG,33,0)</f>
        <v>84.6</v>
      </c>
      <c r="AH109" s="13">
        <f>VLOOKUP(A:A,[3]TDSheet!$A:$D,4,0)</f>
        <v>42</v>
      </c>
      <c r="AI109" s="13" t="e">
        <f>VLOOKUP(A:A,[1]TDSheet!$A:$AI,35,0)</f>
        <v>#N/A</v>
      </c>
      <c r="AJ109" s="13">
        <f t="shared" si="21"/>
        <v>0</v>
      </c>
      <c r="AK109" s="13">
        <f t="shared" si="22"/>
        <v>30</v>
      </c>
      <c r="AL109" s="13"/>
      <c r="AM109" s="13"/>
      <c r="AN109" s="13"/>
    </row>
    <row r="110" spans="1:40" s="1" customFormat="1" ht="21.95" customHeight="1" outlineLevel="1" x14ac:dyDescent="0.2">
      <c r="A110" s="19" t="s">
        <v>113</v>
      </c>
      <c r="B110" s="7" t="s">
        <v>8</v>
      </c>
      <c r="C110" s="8">
        <v>29.079000000000001</v>
      </c>
      <c r="D110" s="8">
        <v>32.9</v>
      </c>
      <c r="E110" s="8">
        <v>27.532</v>
      </c>
      <c r="F110" s="8">
        <v>13.58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34.351999999999997</v>
      </c>
      <c r="K110" s="13">
        <f t="shared" si="17"/>
        <v>-6.8199999999999967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>
        <v>10</v>
      </c>
      <c r="W110" s="13">
        <f t="shared" si="18"/>
        <v>5.5064000000000002</v>
      </c>
      <c r="X110" s="15">
        <v>10</v>
      </c>
      <c r="Y110" s="16">
        <f t="shared" si="19"/>
        <v>6.0983582740084259</v>
      </c>
      <c r="Z110" s="13">
        <f t="shared" si="20"/>
        <v>2.4662211245096612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9.5169999999999995</v>
      </c>
      <c r="AF110" s="13">
        <f>VLOOKUP(A:A,[1]TDSheet!$A:$AF,32,0)</f>
        <v>4.1196000000000002</v>
      </c>
      <c r="AG110" s="13">
        <f>VLOOKUP(A:A,[1]TDSheet!$A:$AG,33,0)</f>
        <v>0.82799999999999996</v>
      </c>
      <c r="AH110" s="13">
        <f>VLOOKUP(A:A,[3]TDSheet!$A:$D,4,0)</f>
        <v>5.52</v>
      </c>
      <c r="AI110" s="13" t="str">
        <f>VLOOKUP(A:A,[1]TDSheet!$A:$AI,35,0)</f>
        <v>увел</v>
      </c>
      <c r="AJ110" s="13">
        <f t="shared" si="21"/>
        <v>10</v>
      </c>
      <c r="AK110" s="13">
        <f t="shared" si="22"/>
        <v>10</v>
      </c>
      <c r="AL110" s="13"/>
      <c r="AM110" s="13"/>
      <c r="AN110" s="13"/>
    </row>
    <row r="111" spans="1:40" s="1" customFormat="1" ht="21.95" customHeight="1" outlineLevel="1" x14ac:dyDescent="0.2">
      <c r="A111" s="7" t="s">
        <v>114</v>
      </c>
      <c r="B111" s="7" t="s">
        <v>12</v>
      </c>
      <c r="C111" s="8">
        <v>552</v>
      </c>
      <c r="D111" s="8">
        <v>466</v>
      </c>
      <c r="E111" s="8">
        <v>504</v>
      </c>
      <c r="F111" s="8">
        <v>465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661</v>
      </c>
      <c r="K111" s="13">
        <f t="shared" si="17"/>
        <v>-157</v>
      </c>
      <c r="L111" s="13">
        <f>VLOOKUP(A:A,[1]TDSheet!$A:$M,13,0)</f>
        <v>150</v>
      </c>
      <c r="M111" s="13">
        <f>VLOOKUP(A:A,[1]TDSheet!$A:$N,14,0)</f>
        <v>150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>
        <v>100</v>
      </c>
      <c r="W111" s="13">
        <f t="shared" si="18"/>
        <v>100.8</v>
      </c>
      <c r="X111" s="15">
        <v>100</v>
      </c>
      <c r="Y111" s="16">
        <f t="shared" si="19"/>
        <v>9.5734126984126995</v>
      </c>
      <c r="Z111" s="13">
        <f t="shared" si="20"/>
        <v>4.6130952380952381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111.8</v>
      </c>
      <c r="AF111" s="13">
        <f>VLOOKUP(A:A,[1]TDSheet!$A:$AF,32,0)</f>
        <v>123.6</v>
      </c>
      <c r="AG111" s="13">
        <f>VLOOKUP(A:A,[1]TDSheet!$A:$AG,33,0)</f>
        <v>104</v>
      </c>
      <c r="AH111" s="13">
        <f>VLOOKUP(A:A,[3]TDSheet!$A:$D,4,0)</f>
        <v>92</v>
      </c>
      <c r="AI111" s="13">
        <f>VLOOKUP(A:A,[1]TDSheet!$A:$AI,35,0)</f>
        <v>0</v>
      </c>
      <c r="AJ111" s="13">
        <f t="shared" si="21"/>
        <v>28.000000000000004</v>
      </c>
      <c r="AK111" s="13">
        <f t="shared" si="22"/>
        <v>28.000000000000004</v>
      </c>
      <c r="AL111" s="13"/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12</v>
      </c>
      <c r="C112" s="8">
        <v>11</v>
      </c>
      <c r="D112" s="8">
        <v>5</v>
      </c>
      <c r="E112" s="8">
        <v>1</v>
      </c>
      <c r="F112" s="8">
        <v>10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23</v>
      </c>
      <c r="K112" s="13">
        <f t="shared" si="17"/>
        <v>-22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5">
        <v>10</v>
      </c>
      <c r="W112" s="13">
        <f t="shared" si="18"/>
        <v>0.2</v>
      </c>
      <c r="X112" s="15"/>
      <c r="Y112" s="16">
        <f t="shared" si="19"/>
        <v>100</v>
      </c>
      <c r="Z112" s="13">
        <f t="shared" si="20"/>
        <v>50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2.6</v>
      </c>
      <c r="AF112" s="13">
        <f>VLOOKUP(A:A,[1]TDSheet!$A:$AF,32,0)</f>
        <v>0.8</v>
      </c>
      <c r="AG112" s="13">
        <f>VLOOKUP(A:A,[1]TDSheet!$A:$AG,33,0)</f>
        <v>1.2</v>
      </c>
      <c r="AH112" s="13">
        <v>0</v>
      </c>
      <c r="AI112" s="21" t="str">
        <f>VLOOKUP(A:A,[1]TDSheet!$A:$AI,35,0)</f>
        <v>склад</v>
      </c>
      <c r="AJ112" s="13">
        <f t="shared" si="21"/>
        <v>3.3000000000000003</v>
      </c>
      <c r="AK112" s="13">
        <f t="shared" si="22"/>
        <v>0</v>
      </c>
      <c r="AL112" s="13"/>
      <c r="AM112" s="13"/>
      <c r="AN112" s="13"/>
    </row>
    <row r="113" spans="1:40" s="1" customFormat="1" ht="21.95" customHeight="1" outlineLevel="1" x14ac:dyDescent="0.2">
      <c r="A113" s="7" t="s">
        <v>116</v>
      </c>
      <c r="B113" s="7" t="s">
        <v>8</v>
      </c>
      <c r="C113" s="8">
        <v>22.882999999999999</v>
      </c>
      <c r="D113" s="8">
        <v>27</v>
      </c>
      <c r="E113" s="8">
        <v>33.991999999999997</v>
      </c>
      <c r="F113" s="8">
        <v>10.311999999999999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41.451999999999998</v>
      </c>
      <c r="K113" s="13">
        <f t="shared" si="17"/>
        <v>-7.4600000000000009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10</v>
      </c>
      <c r="O113" s="13"/>
      <c r="P113" s="13"/>
      <c r="Q113" s="13"/>
      <c r="R113" s="13"/>
      <c r="S113" s="13"/>
      <c r="T113" s="13"/>
      <c r="U113" s="13"/>
      <c r="V113" s="15">
        <v>10</v>
      </c>
      <c r="W113" s="13">
        <f t="shared" si="18"/>
        <v>6.7983999999999991</v>
      </c>
      <c r="X113" s="15">
        <v>10</v>
      </c>
      <c r="Y113" s="16">
        <f t="shared" si="19"/>
        <v>5.9296305012944224</v>
      </c>
      <c r="Z113" s="13">
        <f t="shared" si="20"/>
        <v>1.5168274888208992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8.9385999999999992</v>
      </c>
      <c r="AF113" s="13">
        <f>VLOOKUP(A:A,[1]TDSheet!$A:$AF,32,0)</f>
        <v>4.9636000000000005</v>
      </c>
      <c r="AG113" s="13">
        <f>VLOOKUP(A:A,[1]TDSheet!$A:$AG,33,0)</f>
        <v>0.81600000000000006</v>
      </c>
      <c r="AH113" s="13">
        <f>VLOOKUP(A:A,[3]TDSheet!$A:$D,4,0)</f>
        <v>2.72</v>
      </c>
      <c r="AI113" s="13" t="str">
        <f>VLOOKUP(A:A,[1]TDSheet!$A:$AI,35,0)</f>
        <v>увел</v>
      </c>
      <c r="AJ113" s="13">
        <f t="shared" si="21"/>
        <v>10</v>
      </c>
      <c r="AK113" s="13">
        <f t="shared" si="22"/>
        <v>10</v>
      </c>
      <c r="AL113" s="13"/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8</v>
      </c>
      <c r="C114" s="8">
        <v>12.843</v>
      </c>
      <c r="D114" s="8">
        <v>16.510999999999999</v>
      </c>
      <c r="E114" s="8">
        <v>10.377000000000001</v>
      </c>
      <c r="F114" s="8">
        <v>12.385</v>
      </c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51.448</v>
      </c>
      <c r="K114" s="13">
        <f t="shared" si="17"/>
        <v>-41.070999999999998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10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18"/>
        <v>2.0754000000000001</v>
      </c>
      <c r="X114" s="15"/>
      <c r="Y114" s="16">
        <f t="shared" si="19"/>
        <v>10.785872602871734</v>
      </c>
      <c r="Z114" s="13">
        <f t="shared" si="20"/>
        <v>5.9675243326587637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10.9778</v>
      </c>
      <c r="AF114" s="13">
        <f>VLOOKUP(A:A,[1]TDSheet!$A:$AF,32,0)</f>
        <v>9.8691999999999993</v>
      </c>
      <c r="AG114" s="13">
        <f>VLOOKUP(A:A,[1]TDSheet!$A:$AG,33,0)</f>
        <v>6.5011999999999999</v>
      </c>
      <c r="AH114" s="13">
        <v>0</v>
      </c>
      <c r="AI114" s="13" t="str">
        <f>VLOOKUP(A:A,[1]TDSheet!$A:$AI,35,0)</f>
        <v>увел</v>
      </c>
      <c r="AJ114" s="13">
        <f t="shared" si="21"/>
        <v>0</v>
      </c>
      <c r="AK114" s="13">
        <f t="shared" si="22"/>
        <v>0</v>
      </c>
      <c r="AL114" s="13"/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8</v>
      </c>
      <c r="C115" s="8">
        <v>47.168999999999997</v>
      </c>
      <c r="D115" s="8"/>
      <c r="E115" s="8">
        <v>42.055999999999997</v>
      </c>
      <c r="F115" s="8">
        <v>5.1130000000000004</v>
      </c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63.761000000000003</v>
      </c>
      <c r="K115" s="13">
        <f t="shared" si="17"/>
        <v>-21.705000000000005</v>
      </c>
      <c r="L115" s="13">
        <f>VLOOKUP(A:A,[1]TDSheet!$A:$M,13,0)</f>
        <v>30</v>
      </c>
      <c r="M115" s="13">
        <f>VLOOKUP(A:A,[1]TDSheet!$A:$N,14,0)</f>
        <v>20</v>
      </c>
      <c r="N115" s="13">
        <f>VLOOKUP(A:A,[1]TDSheet!$A:$X,24,0)</f>
        <v>10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8"/>
        <v>8.4111999999999991</v>
      </c>
      <c r="X115" s="15">
        <v>10</v>
      </c>
      <c r="Y115" s="16">
        <f t="shared" si="19"/>
        <v>8.9301169868746442</v>
      </c>
      <c r="Z115" s="13">
        <f t="shared" si="20"/>
        <v>0.6078799695643905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14.806000000000001</v>
      </c>
      <c r="AF115" s="13">
        <f>VLOOKUP(A:A,[1]TDSheet!$A:$AF,32,0)</f>
        <v>11.4764</v>
      </c>
      <c r="AG115" s="13">
        <f>VLOOKUP(A:A,[1]TDSheet!$A:$AG,33,0)</f>
        <v>9.0376000000000012</v>
      </c>
      <c r="AH115" s="13">
        <f>VLOOKUP(A:A,[3]TDSheet!$A:$D,4,0)</f>
        <v>2.0270000000000001</v>
      </c>
      <c r="AI115" s="13">
        <f>VLOOKUP(A:A,[1]TDSheet!$A:$AI,35,0)</f>
        <v>0</v>
      </c>
      <c r="AJ115" s="13">
        <f t="shared" si="21"/>
        <v>0</v>
      </c>
      <c r="AK115" s="13">
        <f t="shared" si="22"/>
        <v>10</v>
      </c>
      <c r="AL115" s="13"/>
      <c r="AM115" s="13"/>
      <c r="AN115" s="13"/>
    </row>
    <row r="116" spans="1:40" s="1" customFormat="1" ht="11.1" customHeight="1" outlineLevel="1" x14ac:dyDescent="0.2">
      <c r="A116" s="7" t="s">
        <v>119</v>
      </c>
      <c r="B116" s="7" t="s">
        <v>8</v>
      </c>
      <c r="C116" s="8">
        <v>18.640999999999998</v>
      </c>
      <c r="D116" s="8">
        <v>22.501000000000001</v>
      </c>
      <c r="E116" s="8">
        <v>21.044</v>
      </c>
      <c r="F116" s="8">
        <v>1.512</v>
      </c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52.884</v>
      </c>
      <c r="K116" s="13">
        <f t="shared" si="17"/>
        <v>-31.84</v>
      </c>
      <c r="L116" s="13">
        <f>VLOOKUP(A:A,[1]TDSheet!$A:$M,13,0)</f>
        <v>30</v>
      </c>
      <c r="M116" s="13">
        <f>VLOOKUP(A:A,[1]TDSheet!$A:$N,14,0)</f>
        <v>0</v>
      </c>
      <c r="N116" s="13">
        <f>VLOOKUP(A:A,[1]TDSheet!$A:$X,24,0)</f>
        <v>10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8"/>
        <v>4.2088000000000001</v>
      </c>
      <c r="X116" s="15"/>
      <c r="Y116" s="16">
        <f t="shared" si="19"/>
        <v>9.8631438889944878</v>
      </c>
      <c r="Z116" s="13">
        <f t="shared" si="20"/>
        <v>0.3592472913894697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9.5427999999999997</v>
      </c>
      <c r="AF116" s="13">
        <f>VLOOKUP(A:A,[1]TDSheet!$A:$AF,32,0)</f>
        <v>12.968399999999999</v>
      </c>
      <c r="AG116" s="13">
        <f>VLOOKUP(A:A,[1]TDSheet!$A:$AG,33,0)</f>
        <v>5.67</v>
      </c>
      <c r="AH116" s="13">
        <v>0</v>
      </c>
      <c r="AI116" s="13">
        <f>VLOOKUP(A:A,[1]TDSheet!$A:$AI,35,0)</f>
        <v>0</v>
      </c>
      <c r="AJ116" s="13">
        <f t="shared" si="21"/>
        <v>0</v>
      </c>
      <c r="AK116" s="13">
        <f t="shared" si="22"/>
        <v>0</v>
      </c>
      <c r="AL116" s="13"/>
      <c r="AM116" s="13"/>
      <c r="AN116" s="13"/>
    </row>
    <row r="117" spans="1:40" s="1" customFormat="1" ht="11.1" customHeight="1" outlineLevel="1" x14ac:dyDescent="0.2">
      <c r="A117" s="19" t="s">
        <v>121</v>
      </c>
      <c r="B117" s="7" t="s">
        <v>12</v>
      </c>
      <c r="C117" s="8">
        <v>728</v>
      </c>
      <c r="D117" s="8">
        <v>100</v>
      </c>
      <c r="E117" s="8">
        <v>200</v>
      </c>
      <c r="F117" s="8">
        <v>508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241</v>
      </c>
      <c r="K117" s="13">
        <f t="shared" si="17"/>
        <v>-41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8"/>
        <v>40</v>
      </c>
      <c r="X117" s="15"/>
      <c r="Y117" s="16">
        <f t="shared" si="19"/>
        <v>12.7</v>
      </c>
      <c r="Z117" s="13">
        <f t="shared" si="20"/>
        <v>12.7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8.1999999999999993</v>
      </c>
      <c r="AG117" s="13">
        <f>VLOOKUP(A:A,[1]TDSheet!$A:$AG,33,0)</f>
        <v>45.4</v>
      </c>
      <c r="AH117" s="13">
        <f>VLOOKUP(A:A,[3]TDSheet!$A:$D,4,0)</f>
        <v>28</v>
      </c>
      <c r="AI117" s="23" t="str">
        <f>VLOOKUP(A:A,[1]TDSheet!$A:$AI,35,0)</f>
        <v>увел</v>
      </c>
      <c r="AJ117" s="13">
        <f t="shared" si="21"/>
        <v>0</v>
      </c>
      <c r="AK117" s="13">
        <f t="shared" si="22"/>
        <v>0</v>
      </c>
      <c r="AL117" s="13"/>
      <c r="AM117" s="13"/>
      <c r="AN117" s="13"/>
    </row>
    <row r="118" spans="1:40" s="1" customFormat="1" ht="11.1" customHeight="1" outlineLevel="1" x14ac:dyDescent="0.2">
      <c r="A118" s="7" t="s">
        <v>120</v>
      </c>
      <c r="B118" s="7" t="s">
        <v>8</v>
      </c>
      <c r="C118" s="8">
        <v>850.21199999999999</v>
      </c>
      <c r="D118" s="8">
        <v>1032.5</v>
      </c>
      <c r="E118" s="17">
        <v>877.54399999999998</v>
      </c>
      <c r="F118" s="17">
        <v>970.16800000000001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922.96699999999998</v>
      </c>
      <c r="K118" s="13">
        <f t="shared" si="17"/>
        <v>-45.423000000000002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8"/>
        <v>175.50880000000001</v>
      </c>
      <c r="X118" s="15"/>
      <c r="Y118" s="16">
        <f t="shared" si="19"/>
        <v>5.5277456173137756</v>
      </c>
      <c r="Z118" s="13">
        <f t="shared" si="20"/>
        <v>5.5277456173137756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150.72539999999998</v>
      </c>
      <c r="AF118" s="13">
        <f>VLOOKUP(A:A,[1]TDSheet!$A:$AF,32,0)</f>
        <v>161.93620000000001</v>
      </c>
      <c r="AG118" s="13">
        <f>VLOOKUP(A:A,[1]TDSheet!$A:$AG,33,0)</f>
        <v>173.49439999999998</v>
      </c>
      <c r="AH118" s="13">
        <f>VLOOKUP(A:A,[3]TDSheet!$A:$D,4,0)</f>
        <v>132.501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  <c r="AN118" s="13"/>
    </row>
    <row r="119" spans="1:40" s="1" customFormat="1" ht="11.1" customHeight="1" outlineLevel="1" x14ac:dyDescent="0.2">
      <c r="A119" s="7" t="s">
        <v>122</v>
      </c>
      <c r="B119" s="7" t="s">
        <v>12</v>
      </c>
      <c r="C119" s="8">
        <v>12</v>
      </c>
      <c r="D119" s="8">
        <v>898</v>
      </c>
      <c r="E119" s="17">
        <v>1158</v>
      </c>
      <c r="F119" s="18">
        <v>-289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1429</v>
      </c>
      <c r="K119" s="13">
        <f t="shared" si="17"/>
        <v>-271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8"/>
        <v>231.6</v>
      </c>
      <c r="X119" s="15"/>
      <c r="Y119" s="16">
        <f t="shared" si="19"/>
        <v>-1.2478411053540588</v>
      </c>
      <c r="Z119" s="13">
        <f t="shared" si="20"/>
        <v>-1.2478411053540588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96.4</v>
      </c>
      <c r="AG119" s="13">
        <f>VLOOKUP(A:A,[1]TDSheet!$A:$AG,33,0)</f>
        <v>213.4</v>
      </c>
      <c r="AH119" s="13">
        <f>VLOOKUP(A:A,[3]TDSheet!$A:$D,4,0)</f>
        <v>200</v>
      </c>
      <c r="AI119" s="13" t="e">
        <f>VLOOKUP(A:A,[1]TDSheet!$A:$AI,35,0)</f>
        <v>#N/A</v>
      </c>
      <c r="AJ119" s="13">
        <f t="shared" si="21"/>
        <v>0</v>
      </c>
      <c r="AK119" s="13">
        <f t="shared" si="22"/>
        <v>0</v>
      </c>
      <c r="AL119" s="13"/>
      <c r="AM119" s="13"/>
      <c r="AN119" s="13"/>
    </row>
    <row r="120" spans="1:40" s="1" customFormat="1" ht="11.1" customHeight="1" outlineLevel="1" x14ac:dyDescent="0.2">
      <c r="A120" s="7" t="s">
        <v>123</v>
      </c>
      <c r="B120" s="7" t="s">
        <v>12</v>
      </c>
      <c r="C120" s="8">
        <v>605</v>
      </c>
      <c r="D120" s="8">
        <v>18</v>
      </c>
      <c r="E120" s="17">
        <v>408</v>
      </c>
      <c r="F120" s="17">
        <v>199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437</v>
      </c>
      <c r="K120" s="13">
        <f t="shared" si="17"/>
        <v>-29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18"/>
        <v>81.599999999999994</v>
      </c>
      <c r="X120" s="15"/>
      <c r="Y120" s="16">
        <f t="shared" si="19"/>
        <v>2.4387254901960786</v>
      </c>
      <c r="Z120" s="13">
        <f t="shared" si="20"/>
        <v>2.4387254901960786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180.8</v>
      </c>
      <c r="AF120" s="13">
        <f>VLOOKUP(A:A,[1]TDSheet!$A:$AF,32,0)</f>
        <v>102.4</v>
      </c>
      <c r="AG120" s="13">
        <f>VLOOKUP(A:A,[1]TDSheet!$A:$AG,33,0)</f>
        <v>90.4</v>
      </c>
      <c r="AH120" s="13">
        <f>VLOOKUP(A:A,[3]TDSheet!$A:$D,4,0)</f>
        <v>54</v>
      </c>
      <c r="AI120" s="13" t="e">
        <f>VLOOKUP(A:A,[1]TDSheet!$A:$AI,35,0)</f>
        <v>#N/A</v>
      </c>
      <c r="AJ120" s="13">
        <f t="shared" si="21"/>
        <v>0</v>
      </c>
      <c r="AK120" s="13">
        <f t="shared" si="22"/>
        <v>0</v>
      </c>
      <c r="AL120" s="13"/>
      <c r="AM120" s="13"/>
      <c r="AN120" s="13"/>
    </row>
    <row r="121" spans="1:40" s="1" customFormat="1" ht="11.1" customHeight="1" outlineLevel="1" x14ac:dyDescent="0.2">
      <c r="A121" s="7" t="s">
        <v>124</v>
      </c>
      <c r="B121" s="7" t="s">
        <v>8</v>
      </c>
      <c r="C121" s="8">
        <v>63.411999999999999</v>
      </c>
      <c r="D121" s="8">
        <v>414.89499999999998</v>
      </c>
      <c r="E121" s="17">
        <v>474.13499999999999</v>
      </c>
      <c r="F121" s="17">
        <v>-1.248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521.59900000000005</v>
      </c>
      <c r="K121" s="13">
        <f t="shared" si="17"/>
        <v>-47.464000000000055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18"/>
        <v>94.826999999999998</v>
      </c>
      <c r="X121" s="15"/>
      <c r="Y121" s="16">
        <f t="shared" si="19"/>
        <v>-1.3160808630453352E-2</v>
      </c>
      <c r="Z121" s="13">
        <f t="shared" si="20"/>
        <v>-1.3160808630453352E-2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81.4636</v>
      </c>
      <c r="AG121" s="13">
        <f>VLOOKUP(A:A,[1]TDSheet!$A:$AG,33,0)</f>
        <v>82.111999999999995</v>
      </c>
      <c r="AH121" s="13">
        <f>VLOOKUP(A:A,[3]TDSheet!$A:$D,4,0)</f>
        <v>121.95</v>
      </c>
      <c r="AI121" s="13" t="e">
        <f>VLOOKUP(A:A,[1]TDSheet!$A:$AI,35,0)</f>
        <v>#N/A</v>
      </c>
      <c r="AJ121" s="13">
        <f t="shared" si="21"/>
        <v>0</v>
      </c>
      <c r="AK121" s="13">
        <f t="shared" si="22"/>
        <v>0</v>
      </c>
      <c r="AL121" s="13"/>
      <c r="AM121" s="13"/>
      <c r="AN12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2025-02-21T09:38:13Z</dcterms:modified>
</cp:coreProperties>
</file>