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000D72-1DA3-40EA-86FB-BC9ECD9733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Z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Y468" i="1" s="1"/>
  <c r="X465" i="1"/>
  <c r="X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O455" i="1"/>
  <c r="BM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O193" i="1"/>
  <c r="BN193" i="1"/>
  <c r="BM193" i="1"/>
  <c r="Z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60" i="1" s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Z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N75" i="1"/>
  <c r="BM75" i="1"/>
  <c r="Z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Z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F10" i="1" s="1"/>
  <c r="D7" i="1"/>
  <c r="Q6" i="1"/>
  <c r="P2" i="1"/>
  <c r="BP369" i="1" l="1"/>
  <c r="BN369" i="1"/>
  <c r="Z369" i="1"/>
  <c r="BP384" i="1"/>
  <c r="BN384" i="1"/>
  <c r="Z384" i="1"/>
  <c r="BP390" i="1"/>
  <c r="BN390" i="1"/>
  <c r="Z390" i="1"/>
  <c r="BP419" i="1"/>
  <c r="BN419" i="1"/>
  <c r="Z41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BP516" i="1"/>
  <c r="BN516" i="1"/>
  <c r="Z516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X668" i="1" s="1"/>
  <c r="Y34" i="1"/>
  <c r="Z36" i="1"/>
  <c r="Z37" i="1" s="1"/>
  <c r="BN36" i="1"/>
  <c r="BP36" i="1"/>
  <c r="Y37" i="1"/>
  <c r="Z42" i="1"/>
  <c r="BN42" i="1"/>
  <c r="Z57" i="1"/>
  <c r="BN57" i="1"/>
  <c r="Z67" i="1"/>
  <c r="Z85" i="1"/>
  <c r="BN85" i="1"/>
  <c r="Y95" i="1"/>
  <c r="Z106" i="1"/>
  <c r="BN106" i="1"/>
  <c r="Z116" i="1"/>
  <c r="BN116" i="1"/>
  <c r="Y126" i="1"/>
  <c r="Z132" i="1"/>
  <c r="BN132" i="1"/>
  <c r="Z211" i="1"/>
  <c r="BN211" i="1"/>
  <c r="Z221" i="1"/>
  <c r="BN221" i="1"/>
  <c r="Z229" i="1"/>
  <c r="BN229" i="1"/>
  <c r="Y240" i="1"/>
  <c r="Z236" i="1"/>
  <c r="BN236" i="1"/>
  <c r="Z247" i="1"/>
  <c r="BN247" i="1"/>
  <c r="Z260" i="1"/>
  <c r="BN260" i="1"/>
  <c r="Z277" i="1"/>
  <c r="BN277" i="1"/>
  <c r="Z300" i="1"/>
  <c r="BN300" i="1"/>
  <c r="Z335" i="1"/>
  <c r="BN335" i="1"/>
  <c r="Y338" i="1"/>
  <c r="BN345" i="1"/>
  <c r="Z345" i="1"/>
  <c r="Z346" i="1" s="1"/>
  <c r="BP357" i="1"/>
  <c r="BN357" i="1"/>
  <c r="Z357" i="1"/>
  <c r="BP383" i="1"/>
  <c r="BN383" i="1"/>
  <c r="Z383" i="1"/>
  <c r="BP389" i="1"/>
  <c r="BN389" i="1"/>
  <c r="Z389" i="1"/>
  <c r="Y404" i="1"/>
  <c r="BP403" i="1"/>
  <c r="BN403" i="1"/>
  <c r="Z403" i="1"/>
  <c r="Z404" i="1" s="1"/>
  <c r="BP407" i="1"/>
  <c r="BN407" i="1"/>
  <c r="Z407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Y518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435" i="1"/>
  <c r="Z675" i="1"/>
  <c r="Z32" i="1"/>
  <c r="BN32" i="1"/>
  <c r="Z44" i="1"/>
  <c r="BN44" i="1"/>
  <c r="Z52" i="1"/>
  <c r="BN52" i="1"/>
  <c r="Z59" i="1"/>
  <c r="BN59" i="1"/>
  <c r="Z63" i="1"/>
  <c r="BN63" i="1"/>
  <c r="Z69" i="1"/>
  <c r="BN69" i="1"/>
  <c r="Z77" i="1"/>
  <c r="BN77" i="1"/>
  <c r="Z83" i="1"/>
  <c r="BN83" i="1"/>
  <c r="BP83" i="1"/>
  <c r="Z87" i="1"/>
  <c r="BN87" i="1"/>
  <c r="Z100" i="1"/>
  <c r="BN100" i="1"/>
  <c r="Z108" i="1"/>
  <c r="BN108" i="1"/>
  <c r="Z109" i="1"/>
  <c r="BN109" i="1"/>
  <c r="Z118" i="1"/>
  <c r="BN118" i="1"/>
  <c r="Z130" i="1"/>
  <c r="BN130" i="1"/>
  <c r="Z134" i="1"/>
  <c r="BN134" i="1"/>
  <c r="Z145" i="1"/>
  <c r="BN145" i="1"/>
  <c r="Z151" i="1"/>
  <c r="BN151" i="1"/>
  <c r="BP151" i="1"/>
  <c r="Z156" i="1"/>
  <c r="BN156" i="1"/>
  <c r="BP156" i="1"/>
  <c r="Z163" i="1"/>
  <c r="Z164" i="1" s="1"/>
  <c r="BN163" i="1"/>
  <c r="BP163" i="1"/>
  <c r="Z167" i="1"/>
  <c r="BN167" i="1"/>
  <c r="BP167" i="1"/>
  <c r="Z171" i="1"/>
  <c r="BN171" i="1"/>
  <c r="Z187" i="1"/>
  <c r="BN187" i="1"/>
  <c r="Z191" i="1"/>
  <c r="BN191" i="1"/>
  <c r="Z198" i="1"/>
  <c r="BN198" i="1"/>
  <c r="Z209" i="1"/>
  <c r="BN209" i="1"/>
  <c r="Z213" i="1"/>
  <c r="BN213" i="1"/>
  <c r="Z219" i="1"/>
  <c r="BN219" i="1"/>
  <c r="BP219" i="1"/>
  <c r="Z223" i="1"/>
  <c r="BN223" i="1"/>
  <c r="Z227" i="1"/>
  <c r="BN227" i="1"/>
  <c r="Z233" i="1"/>
  <c r="BN233" i="1"/>
  <c r="BP233" i="1"/>
  <c r="Z234" i="1"/>
  <c r="BN234" i="1"/>
  <c r="Y239" i="1"/>
  <c r="Z238" i="1"/>
  <c r="BN238" i="1"/>
  <c r="Z245" i="1"/>
  <c r="BN245" i="1"/>
  <c r="Z249" i="1"/>
  <c r="BN249" i="1"/>
  <c r="L675" i="1"/>
  <c r="Z258" i="1"/>
  <c r="BN258" i="1"/>
  <c r="Z262" i="1"/>
  <c r="BN262" i="1"/>
  <c r="M675" i="1"/>
  <c r="Z275" i="1"/>
  <c r="BN275" i="1"/>
  <c r="Z279" i="1"/>
  <c r="BN279" i="1"/>
  <c r="P675" i="1"/>
  <c r="Z298" i="1"/>
  <c r="BN298" i="1"/>
  <c r="Z302" i="1"/>
  <c r="BN302" i="1"/>
  <c r="Y317" i="1"/>
  <c r="Z330" i="1"/>
  <c r="BN330" i="1"/>
  <c r="Z341" i="1"/>
  <c r="BN341" i="1"/>
  <c r="Y347" i="1"/>
  <c r="Y346" i="1"/>
  <c r="BP345" i="1"/>
  <c r="U675" i="1"/>
  <c r="Y351" i="1"/>
  <c r="BP350" i="1"/>
  <c r="BN350" i="1"/>
  <c r="Z350" i="1"/>
  <c r="Z351" i="1" s="1"/>
  <c r="BP355" i="1"/>
  <c r="BN355" i="1"/>
  <c r="Z355" i="1"/>
  <c r="BP367" i="1"/>
  <c r="BN367" i="1"/>
  <c r="Z367" i="1"/>
  <c r="BP377" i="1"/>
  <c r="BN377" i="1"/>
  <c r="Z377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N46" i="1"/>
  <c r="BN67" i="1"/>
  <c r="BP67" i="1"/>
  <c r="Z140" i="1"/>
  <c r="BN140" i="1"/>
  <c r="BN147" i="1"/>
  <c r="Z158" i="1"/>
  <c r="BN158" i="1"/>
  <c r="Z169" i="1"/>
  <c r="BN169" i="1"/>
  <c r="Z175" i="1"/>
  <c r="BN175" i="1"/>
  <c r="BP175" i="1"/>
  <c r="Z189" i="1"/>
  <c r="BN189" i="1"/>
  <c r="BP359" i="1"/>
  <c r="BN359" i="1"/>
  <c r="Z359" i="1"/>
  <c r="BP373" i="1"/>
  <c r="BN373" i="1"/>
  <c r="Z373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AB675" i="1"/>
  <c r="Z521" i="1"/>
  <c r="Z525" i="1" s="1"/>
  <c r="BP543" i="1"/>
  <c r="BN543" i="1"/>
  <c r="Z543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94" i="1"/>
  <c r="Y400" i="1"/>
  <c r="Y411" i="1"/>
  <c r="X675" i="1"/>
  <c r="Y495" i="1"/>
  <c r="BP513" i="1"/>
  <c r="BN513" i="1"/>
  <c r="BP514" i="1"/>
  <c r="BN514" i="1"/>
  <c r="Z51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BP569" i="1"/>
  <c r="BN569" i="1"/>
  <c r="Z569" i="1"/>
  <c r="BP573" i="1"/>
  <c r="BN573" i="1"/>
  <c r="Z573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H9" i="1"/>
  <c r="A10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BP210" i="1"/>
  <c r="BN210" i="1"/>
  <c r="Z210" i="1"/>
  <c r="BP214" i="1"/>
  <c r="BN214" i="1"/>
  <c r="Z214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Y217" i="1"/>
  <c r="BP208" i="1"/>
  <c r="BN208" i="1"/>
  <c r="Z208" i="1"/>
  <c r="BP212" i="1"/>
  <c r="BN212" i="1"/>
  <c r="Z212" i="1"/>
  <c r="Y216" i="1"/>
  <c r="Y230" i="1"/>
  <c r="BP220" i="1"/>
  <c r="BN220" i="1"/>
  <c r="Z220" i="1"/>
  <c r="Z222" i="1"/>
  <c r="BN222" i="1"/>
  <c r="Z224" i="1"/>
  <c r="BN224" i="1"/>
  <c r="Z226" i="1"/>
  <c r="BN226" i="1"/>
  <c r="Z228" i="1"/>
  <c r="BN228" i="1"/>
  <c r="Z235" i="1"/>
  <c r="BN235" i="1"/>
  <c r="BP235" i="1"/>
  <c r="Z237" i="1"/>
  <c r="BN237" i="1"/>
  <c r="K675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9" i="1"/>
  <c r="BP376" i="1"/>
  <c r="BN376" i="1"/>
  <c r="Z376" i="1"/>
  <c r="BP385" i="1"/>
  <c r="BN385" i="1"/>
  <c r="Z385" i="1"/>
  <c r="Y265" i="1"/>
  <c r="Y282" i="1"/>
  <c r="Y287" i="1"/>
  <c r="Y294" i="1"/>
  <c r="Y303" i="1"/>
  <c r="Y323" i="1"/>
  <c r="Y364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87" i="1"/>
  <c r="Y393" i="1"/>
  <c r="Y399" i="1"/>
  <c r="Y410" i="1"/>
  <c r="Y426" i="1"/>
  <c r="Y430" i="1"/>
  <c r="Y436" i="1"/>
  <c r="Y452" i="1"/>
  <c r="Y456" i="1"/>
  <c r="Y464" i="1"/>
  <c r="Y469" i="1"/>
  <c r="Y475" i="1"/>
  <c r="Y496" i="1"/>
  <c r="Y500" i="1"/>
  <c r="Y517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AE675" i="1"/>
  <c r="Y594" i="1"/>
  <c r="Y595" i="1"/>
  <c r="BP593" i="1"/>
  <c r="BN593" i="1"/>
  <c r="Z593" i="1"/>
  <c r="Z594" i="1" s="1"/>
  <c r="Z391" i="1"/>
  <c r="BN391" i="1"/>
  <c r="Z397" i="1"/>
  <c r="Z399" i="1" s="1"/>
  <c r="BN397" i="1"/>
  <c r="W675" i="1"/>
  <c r="Y405" i="1"/>
  <c r="Z408" i="1"/>
  <c r="BN408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3" i="1"/>
  <c r="BN433" i="1"/>
  <c r="BP433" i="1"/>
  <c r="Z434" i="1"/>
  <c r="BN434" i="1"/>
  <c r="Y675" i="1"/>
  <c r="Z444" i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8" i="1"/>
  <c r="Z500" i="1" s="1"/>
  <c r="BN498" i="1"/>
  <c r="BP498" i="1"/>
  <c r="AA675" i="1"/>
  <c r="Y510" i="1"/>
  <c r="Z512" i="1"/>
  <c r="Z517" i="1" s="1"/>
  <c r="BN512" i="1"/>
  <c r="BP512" i="1"/>
  <c r="Z515" i="1"/>
  <c r="BN515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3" i="1" l="1"/>
  <c r="Z425" i="1"/>
  <c r="Z410" i="1"/>
  <c r="Z393" i="1"/>
  <c r="Z386" i="1"/>
  <c r="Z379" i="1"/>
  <c r="Z370" i="1"/>
  <c r="Z331" i="1"/>
  <c r="Z239" i="1"/>
  <c r="Z230" i="1"/>
  <c r="Z216" i="1"/>
  <c r="Z126" i="1"/>
  <c r="Z120" i="1"/>
  <c r="Z95" i="1"/>
  <c r="Z53" i="1"/>
  <c r="Z588" i="1"/>
  <c r="Z627" i="1"/>
  <c r="Z89" i="1"/>
  <c r="Z64" i="1"/>
  <c r="Z645" i="1"/>
  <c r="Z610" i="1"/>
  <c r="Z554" i="1"/>
  <c r="Z495" i="1"/>
  <c r="Z451" i="1"/>
  <c r="Z363" i="1"/>
  <c r="Z251" i="1"/>
  <c r="Z172" i="1"/>
  <c r="Z71" i="1"/>
  <c r="Z48" i="1"/>
  <c r="Z638" i="1"/>
  <c r="Y667" i="1"/>
  <c r="Z617" i="1"/>
  <c r="Z577" i="1"/>
  <c r="Z464" i="1"/>
  <c r="Z435" i="1"/>
  <c r="Z303" i="1"/>
  <c r="Z293" i="1"/>
  <c r="Z281" i="1"/>
  <c r="Z264" i="1"/>
  <c r="Z194" i="1"/>
  <c r="Z136" i="1"/>
  <c r="Z111" i="1"/>
  <c r="Z102" i="1"/>
  <c r="Z80" i="1"/>
  <c r="Z33" i="1"/>
  <c r="Y669" i="1"/>
  <c r="Y666" i="1"/>
  <c r="Y668" i="1" s="1"/>
  <c r="Y665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<sst xmlns="http://schemas.openxmlformats.org/spreadsheetml/2006/main" count="3137" uniqueCount="1087">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</sst>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45708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250</v>
      </c>
      <c r="Y67" s="770">
        <f>IFERROR(IF(X67="",0,CEILING((X67/$H67),1)*$H67),"")</f>
        <v>259.20000000000005</v>
      </c>
      <c r="Z67" s="36">
        <f>IFERROR(IF(Y67=0,"",ROUNDUP(Y67/H67,0)*0.01898),"")</f>
        <v>0.45552000000000004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260.0694444444444</v>
      </c>
      <c r="BN67" s="64">
        <f>IFERROR(Y67*I67/H67,"0")</f>
        <v>269.64000000000004</v>
      </c>
      <c r="BO67" s="64">
        <f>IFERROR(1/J67*(X67/H67),"0")</f>
        <v>0.36168981481481477</v>
      </c>
      <c r="BP67" s="64">
        <f>IFERROR(1/J67*(Y67/H67),"0")</f>
        <v>0.37500000000000006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23.148148148148145</v>
      </c>
      <c r="Y71" s="771">
        <f>IFERROR(Y67/H67,"0")+IFERROR(Y68/H68,"0")+IFERROR(Y69/H69,"0")+IFERROR(Y70/H70,"0")</f>
        <v>24.000000000000004</v>
      </c>
      <c r="Z71" s="771">
        <f>IFERROR(IF(Z67="",0,Z67),"0")+IFERROR(IF(Z68="",0,Z68),"0")+IFERROR(IF(Z69="",0,Z69),"0")+IFERROR(IF(Z70="",0,Z70),"0")</f>
        <v>0.45552000000000004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250</v>
      </c>
      <c r="Y72" s="771">
        <f>IFERROR(SUM(Y67:Y70),"0")</f>
        <v>259.20000000000005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20</v>
      </c>
      <c r="Y99" s="770">
        <f>IFERROR(IF(X99="",0,CEILING((X99/$H99),1)*$H99),"")</f>
        <v>21.6</v>
      </c>
      <c r="Z99" s="36">
        <f>IFERROR(IF(Y99=0,"",ROUNDUP(Y99/H99,0)*0.01898),"")</f>
        <v>3.7960000000000001E-2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20.805555555555554</v>
      </c>
      <c r="BN99" s="64">
        <f>IFERROR(Y99*I99/H99,"0")</f>
        <v>22.47</v>
      </c>
      <c r="BO99" s="64">
        <f>IFERROR(1/J99*(X99/H99),"0")</f>
        <v>2.8935185185185182E-2</v>
      </c>
      <c r="BP99" s="64">
        <f>IFERROR(1/J99*(Y99/H99),"0")</f>
        <v>3.125E-2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1.8518518518518516</v>
      </c>
      <c r="Y102" s="771">
        <f>IFERROR(Y99/H99,"0")+IFERROR(Y100/H100,"0")+IFERROR(Y101/H101,"0")</f>
        <v>2</v>
      </c>
      <c r="Z102" s="771">
        <f>IFERROR(IF(Z99="",0,Z99),"0")+IFERROR(IF(Z100="",0,Z100),"0")+IFERROR(IF(Z101="",0,Z101),"0")</f>
        <v>3.7960000000000001E-2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20</v>
      </c>
      <c r="Y103" s="771">
        <f>IFERROR(SUM(Y99:Y101),"0")</f>
        <v>21.6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130</v>
      </c>
      <c r="Y105" s="770">
        <f t="shared" ref="Y105:Y110" si="26">IFERROR(IF(X105="",0,CEILING((X105/$H105),1)*$H105),"")</f>
        <v>134.4</v>
      </c>
      <c r="Z105" s="36">
        <f>IFERROR(IF(Y105=0,"",ROUNDUP(Y105/H105,0)*0.01898),"")</f>
        <v>0.30368000000000001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138.03214285714284</v>
      </c>
      <c r="BN105" s="64">
        <f t="shared" ref="BN105:BN110" si="28">IFERROR(Y105*I105/H105,"0")</f>
        <v>142.70400000000001</v>
      </c>
      <c r="BO105" s="64">
        <f t="shared" ref="BO105:BO110" si="29">IFERROR(1/J105*(X105/H105),"0")</f>
        <v>0.24181547619047619</v>
      </c>
      <c r="BP105" s="64">
        <f t="shared" ref="BP105:BP110" si="30">IFERROR(1/J105*(Y105/H105),"0")</f>
        <v>0.25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15.476190476190476</v>
      </c>
      <c r="Y111" s="771">
        <f>IFERROR(Y105/H105,"0")+IFERROR(Y106/H106,"0")+IFERROR(Y107/H107,"0")+IFERROR(Y108/H108,"0")+IFERROR(Y109/H109,"0")+IFERROR(Y110/H110,"0")</f>
        <v>16</v>
      </c>
      <c r="Z111" s="771">
        <f>IFERROR(IF(Z105="",0,Z105),"0")+IFERROR(IF(Z106="",0,Z106),"0")+IFERROR(IF(Z107="",0,Z107),"0")+IFERROR(IF(Z108="",0,Z108),"0")+IFERROR(IF(Z109="",0,Z109),"0")+IFERROR(IF(Z110="",0,Z110),"0")</f>
        <v>0.30368000000000001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130</v>
      </c>
      <c r="Y112" s="771">
        <f>IFERROR(SUM(Y105:Y110),"0")</f>
        <v>134.4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70</v>
      </c>
      <c r="Y129" s="770">
        <f t="shared" ref="Y129:Y135" si="31">IFERROR(IF(X129="",0,CEILING((X129/$H129),1)*$H129),"")</f>
        <v>75.600000000000009</v>
      </c>
      <c r="Z129" s="36">
        <f>IFERROR(IF(Y129=0,"",ROUNDUP(Y129/H129,0)*0.01898),"")</f>
        <v>0.17082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74.274999999999991</v>
      </c>
      <c r="BN129" s="64">
        <f t="shared" ref="BN129:BN135" si="33">IFERROR(Y129*I129/H129,"0")</f>
        <v>80.217000000000013</v>
      </c>
      <c r="BO129" s="64">
        <f t="shared" ref="BO129:BO135" si="34">IFERROR(1/J129*(X129/H129),"0")</f>
        <v>0.13020833333333331</v>
      </c>
      <c r="BP129" s="64">
        <f t="shared" ref="BP129:BP135" si="35">IFERROR(1/J129*(Y129/H129),"0")</f>
        <v>0.140625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8.3333333333333321</v>
      </c>
      <c r="Y136" s="771">
        <f>IFERROR(Y129/H129,"0")+IFERROR(Y130/H130,"0")+IFERROR(Y131/H131,"0")+IFERROR(Y132/H132,"0")+IFERROR(Y133/H133,"0")+IFERROR(Y134/H134,"0")+IFERROR(Y135/H135,"0")</f>
        <v>9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0.17082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70</v>
      </c>
      <c r="Y137" s="771">
        <f>IFERROR(SUM(Y129:Y135),"0")</f>
        <v>75.600000000000009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20</v>
      </c>
      <c r="Y169" s="770">
        <f>IFERROR(IF(X169="",0,CEILING((X169/$H169),1)*$H169),"")</f>
        <v>27</v>
      </c>
      <c r="Z169" s="36">
        <f>IFERROR(IF(Y169=0,"",ROUNDUP(Y169/H169,0)*0.01898),"")</f>
        <v>5.6940000000000004E-2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21.3</v>
      </c>
      <c r="BN169" s="64">
        <f>IFERROR(Y169*I169/H169,"0")</f>
        <v>28.755000000000003</v>
      </c>
      <c r="BO169" s="64">
        <f>IFERROR(1/J169*(X169/H169),"0")</f>
        <v>3.4722222222222224E-2</v>
      </c>
      <c r="BP169" s="64">
        <f>IFERROR(1/J169*(Y169/H169),"0")</f>
        <v>4.6875E-2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2.2222222222222223</v>
      </c>
      <c r="Y172" s="771">
        <f>IFERROR(Y167/H167,"0")+IFERROR(Y168/H168,"0")+IFERROR(Y169/H169,"0")+IFERROR(Y170/H170,"0")+IFERROR(Y171/H171,"0")</f>
        <v>3</v>
      </c>
      <c r="Z172" s="771">
        <f>IFERROR(IF(Z167="",0,Z167),"0")+IFERROR(IF(Z168="",0,Z168),"0")+IFERROR(IF(Z169="",0,Z169),"0")+IFERROR(IF(Z170="",0,Z170),"0")+IFERROR(IF(Z171="",0,Z171),"0")</f>
        <v>5.6940000000000004E-2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20</v>
      </c>
      <c r="Y173" s="771">
        <f>IFERROR(SUM(Y167:Y171),"0")</f>
        <v>27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140</v>
      </c>
      <c r="Y357" s="770">
        <f t="shared" si="77"/>
        <v>140.4</v>
      </c>
      <c r="Z357" s="36">
        <f>IFERROR(IF(Y357=0,"",ROUNDUP(Y357/H357,0)*0.01898),"")</f>
        <v>0.24674000000000001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145.63888888888886</v>
      </c>
      <c r="BN357" s="64">
        <f t="shared" si="79"/>
        <v>146.05499999999998</v>
      </c>
      <c r="BO357" s="64">
        <f t="shared" si="80"/>
        <v>0.20254629629629628</v>
      </c>
      <c r="BP357" s="64">
        <f t="shared" si="81"/>
        <v>0.203125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12.962962962962962</v>
      </c>
      <c r="Y363" s="771">
        <f>IFERROR(Y355/H355,"0")+IFERROR(Y356/H356,"0")+IFERROR(Y357/H357,"0")+IFERROR(Y358/H358,"0")+IFERROR(Y359/H359,"0")+IFERROR(Y360/H360,"0")+IFERROR(Y361/H361,"0")+IFERROR(Y362/H362,"0")</f>
        <v>13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0.24674000000000001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140</v>
      </c>
      <c r="Y364" s="771">
        <f>IFERROR(SUM(Y355:Y362),"0")</f>
        <v>140.4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120</v>
      </c>
      <c r="Y366" s="770">
        <f>IFERROR(IF(X366="",0,CEILING((X366/$H366),1)*$H366),"")</f>
        <v>121.80000000000001</v>
      </c>
      <c r="Z366" s="36">
        <f>IFERROR(IF(Y366=0,"",ROUNDUP(Y366/H366,0)*0.00902),"")</f>
        <v>0.26158000000000003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127.71428571428571</v>
      </c>
      <c r="BN366" s="64">
        <f>IFERROR(Y366*I366/H366,"0")</f>
        <v>129.63</v>
      </c>
      <c r="BO366" s="64">
        <f>IFERROR(1/J366*(X366/H366),"0")</f>
        <v>0.21645021645021645</v>
      </c>
      <c r="BP366" s="64">
        <f>IFERROR(1/J366*(Y366/H366),"0")</f>
        <v>0.2196969696969697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100</v>
      </c>
      <c r="Y367" s="770">
        <f>IFERROR(IF(X367="",0,CEILING((X367/$H367),1)*$H367),"")</f>
        <v>100.80000000000001</v>
      </c>
      <c r="Z367" s="36">
        <f>IFERROR(IF(Y367=0,"",ROUNDUP(Y367/H367,0)*0.00902),"")</f>
        <v>0.21648000000000001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106.42857142857143</v>
      </c>
      <c r="BN367" s="64">
        <f>IFERROR(Y367*I367/H367,"0")</f>
        <v>107.28</v>
      </c>
      <c r="BO367" s="64">
        <f>IFERROR(1/J367*(X367/H367),"0")</f>
        <v>0.18037518037518038</v>
      </c>
      <c r="BP367" s="64">
        <f>IFERROR(1/J367*(Y367/H367),"0")</f>
        <v>0.18181818181818182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52.38095238095238</v>
      </c>
      <c r="Y370" s="771">
        <f>IFERROR(Y366/H366,"0")+IFERROR(Y367/H367,"0")+IFERROR(Y368/H368,"0")+IFERROR(Y369/H369,"0")</f>
        <v>53</v>
      </c>
      <c r="Z370" s="771">
        <f>IFERROR(IF(Z366="",0,Z366),"0")+IFERROR(IF(Z367="",0,Z367),"0")+IFERROR(IF(Z368="",0,Z368),"0")+IFERROR(IF(Z369="",0,Z369),"0")</f>
        <v>0.47806000000000004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220</v>
      </c>
      <c r="Y371" s="771">
        <f>IFERROR(SUM(Y366:Y369),"0")</f>
        <v>222.60000000000002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1000</v>
      </c>
      <c r="Y373" s="770">
        <f t="shared" ref="Y373:Y378" si="82">IFERROR(IF(X373="",0,CEILING((X373/$H373),1)*$H373),"")</f>
        <v>1006.1999999999999</v>
      </c>
      <c r="Z373" s="36">
        <f>IFERROR(IF(Y373=0,"",ROUNDUP(Y373/H373,0)*0.01898),"")</f>
        <v>2.44842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1065.7692307692307</v>
      </c>
      <c r="BN373" s="64">
        <f t="shared" ref="BN373:BN378" si="84">IFERROR(Y373*I373/H373,"0")</f>
        <v>1072.377</v>
      </c>
      <c r="BO373" s="64">
        <f t="shared" ref="BO373:BO378" si="85">IFERROR(1/J373*(X373/H373),"0")</f>
        <v>2.0032051282051282</v>
      </c>
      <c r="BP373" s="64">
        <f t="shared" ref="BP373:BP378" si="86">IFERROR(1/J373*(Y373/H373),"0")</f>
        <v>2.015625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128.2051282051282</v>
      </c>
      <c r="Y379" s="771">
        <f>IFERROR(Y373/H373,"0")+IFERROR(Y374/H374,"0")+IFERROR(Y375/H375,"0")+IFERROR(Y376/H376,"0")+IFERROR(Y377/H377,"0")+IFERROR(Y378/H378,"0")</f>
        <v>129</v>
      </c>
      <c r="Z379" s="771">
        <f>IFERROR(IF(Z373="",0,Z373),"0")+IFERROR(IF(Z374="",0,Z374),"0")+IFERROR(IF(Z375="",0,Z375),"0")+IFERROR(IF(Z376="",0,Z376),"0")+IFERROR(IF(Z377="",0,Z377),"0")+IFERROR(IF(Z378="",0,Z378),"0")</f>
        <v>2.44842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1000</v>
      </c>
      <c r="Y380" s="771">
        <f>IFERROR(SUM(Y373:Y378),"0")</f>
        <v>1006.1999999999999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120</v>
      </c>
      <c r="Y415" s="770">
        <f t="shared" ref="Y415:Y424" si="87">IFERROR(IF(X415="",0,CEILING((X415/$H415),1)*$H415),"")</f>
        <v>120</v>
      </c>
      <c r="Z415" s="36">
        <f>IFERROR(IF(Y415=0,"",ROUNDUP(Y415/H415,0)*0.02175),"")</f>
        <v>0.17399999999999999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123.84</v>
      </c>
      <c r="BN415" s="64">
        <f t="shared" ref="BN415:BN424" si="89">IFERROR(Y415*I415/H415,"0")</f>
        <v>123.84</v>
      </c>
      <c r="BO415" s="64">
        <f t="shared" ref="BO415:BO424" si="90">IFERROR(1/J415*(X415/H415),"0")</f>
        <v>0.16666666666666666</v>
      </c>
      <c r="BP415" s="64">
        <f t="shared" ref="BP415:BP424" si="91">IFERROR(1/J415*(Y415/H415),"0")</f>
        <v>0.16666666666666666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30</v>
      </c>
      <c r="Y417" s="770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30.96</v>
      </c>
      <c r="BN417" s="64">
        <f t="shared" si="89"/>
        <v>30.96</v>
      </c>
      <c r="BO417" s="64">
        <f t="shared" si="90"/>
        <v>4.1666666666666664E-2</v>
      </c>
      <c r="BP417" s="64">
        <f t="shared" si="91"/>
        <v>4.1666666666666664E-2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800</v>
      </c>
      <c r="Y421" s="770">
        <f t="shared" si="87"/>
        <v>810</v>
      </c>
      <c r="Z421" s="36">
        <f>IFERROR(IF(Y421=0,"",ROUNDUP(Y421/H421,0)*0.02175),"")</f>
        <v>1.1744999999999999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825.6</v>
      </c>
      <c r="BN421" s="64">
        <f t="shared" si="89"/>
        <v>835.92000000000007</v>
      </c>
      <c r="BO421" s="64">
        <f t="shared" si="90"/>
        <v>1.1111111111111112</v>
      </c>
      <c r="BP421" s="64">
        <f t="shared" si="91"/>
        <v>1.125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63.333333333333336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1.3919999999999999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950</v>
      </c>
      <c r="Y426" s="771">
        <f>IFERROR(SUM(Y415:Y424),"0")</f>
        <v>960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70</v>
      </c>
      <c r="Y512" s="770">
        <f>IFERROR(IF(X512="",0,CEILING((X512/$H512),1)*$H512),"")</f>
        <v>70.2</v>
      </c>
      <c r="Z512" s="36">
        <f>IFERROR(IF(Y512=0,"",ROUNDUP(Y512/H512,0)*0.00902),"")</f>
        <v>0.11726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72.722222222222229</v>
      </c>
      <c r="BN512" s="64">
        <f>IFERROR(Y512*I512/H512,"0")</f>
        <v>72.930000000000007</v>
      </c>
      <c r="BO512" s="64">
        <f>IFERROR(1/J512*(X512/H512),"0")</f>
        <v>9.8204264870931535E-2</v>
      </c>
      <c r="BP512" s="64">
        <f>IFERROR(1/J512*(Y512/H512),"0")</f>
        <v>9.8484848484848481E-2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12.962962962962962</v>
      </c>
      <c r="Y517" s="771">
        <f>IFERROR(Y512/H512,"0")+IFERROR(Y513/H513,"0")+IFERROR(Y514/H514,"0")+IFERROR(Y515/H515,"0")+IFERROR(Y516/H516,"0")</f>
        <v>13</v>
      </c>
      <c r="Z517" s="771">
        <f>IFERROR(IF(Z512="",0,Z512),"0")+IFERROR(IF(Z513="",0,Z513),"0")+IFERROR(IF(Z514="",0,Z514),"0")+IFERROR(IF(Z515="",0,Z515),"0")+IFERROR(IF(Z516="",0,Z516),"0")</f>
        <v>0.11726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70</v>
      </c>
      <c r="Y518" s="771">
        <f>IFERROR(SUM(Y512:Y516),"0")</f>
        <v>70.2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90</v>
      </c>
      <c r="Y542" s="770">
        <f t="shared" si="103"/>
        <v>95.04</v>
      </c>
      <c r="Z542" s="36">
        <f t="shared" si="104"/>
        <v>0.21528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96.136363636363626</v>
      </c>
      <c r="BN542" s="64">
        <f t="shared" si="106"/>
        <v>101.52000000000001</v>
      </c>
      <c r="BO542" s="64">
        <f t="shared" si="107"/>
        <v>0.16389860139860138</v>
      </c>
      <c r="BP542" s="64">
        <f t="shared" si="108"/>
        <v>0.17307692307692307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90</v>
      </c>
      <c r="Y544" s="770">
        <f t="shared" si="103"/>
        <v>95.04</v>
      </c>
      <c r="Z544" s="36">
        <f t="shared" si="104"/>
        <v>0.21528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96.136363636363626</v>
      </c>
      <c r="BN544" s="64">
        <f t="shared" si="106"/>
        <v>101.52000000000001</v>
      </c>
      <c r="BO544" s="64">
        <f t="shared" si="107"/>
        <v>0.16389860139860138</v>
      </c>
      <c r="BP544" s="64">
        <f t="shared" si="108"/>
        <v>0.17307692307692307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34.090909090909086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0.43056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180</v>
      </c>
      <c r="Y555" s="771">
        <f>IFERROR(SUM(Y539:Y553),"0")</f>
        <v>190.08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90</v>
      </c>
      <c r="Y563" s="770">
        <f t="shared" ref="Y563:Y576" si="109">IFERROR(IF(X563="",0,CEILING((X563/$H563),1)*$H563),"")</f>
        <v>95.04</v>
      </c>
      <c r="Z563" s="36">
        <f>IFERROR(IF(Y563=0,"",ROUNDUP(Y563/H563,0)*0.01196),"")</f>
        <v>0.21528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96.136363636363626</v>
      </c>
      <c r="BN563" s="64">
        <f t="shared" ref="BN563:BN576" si="111">IFERROR(Y563*I563/H563,"0")</f>
        <v>101.52000000000001</v>
      </c>
      <c r="BO563" s="64">
        <f t="shared" ref="BO563:BO576" si="112">IFERROR(1/J563*(X563/H563),"0")</f>
        <v>0.16389860139860138</v>
      </c>
      <c r="BP563" s="64">
        <f t="shared" ref="BP563:BP576" si="113">IFERROR(1/J563*(Y563/H563),"0")</f>
        <v>0.17307692307692307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120</v>
      </c>
      <c r="Y564" s="770">
        <f t="shared" si="109"/>
        <v>121.44000000000001</v>
      </c>
      <c r="Z564" s="36">
        <f>IFERROR(IF(Y564=0,"",ROUNDUP(Y564/H564,0)*0.01196),"")</f>
        <v>0.27507999999999999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128.18181818181816</v>
      </c>
      <c r="BN564" s="64">
        <f t="shared" si="111"/>
        <v>129.72</v>
      </c>
      <c r="BO564" s="64">
        <f t="shared" si="112"/>
        <v>0.21853146853146854</v>
      </c>
      <c r="BP564" s="64">
        <f t="shared" si="113"/>
        <v>0.22115384615384617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130</v>
      </c>
      <c r="Y566" s="770">
        <f t="shared" si="109"/>
        <v>132</v>
      </c>
      <c r="Z566" s="36">
        <f>IFERROR(IF(Y566=0,"",ROUNDUP(Y566/H566,0)*0.01196),"")</f>
        <v>0.29899999999999999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138.86363636363635</v>
      </c>
      <c r="BN566" s="64">
        <f t="shared" si="111"/>
        <v>140.99999999999997</v>
      </c>
      <c r="BO566" s="64">
        <f t="shared" si="112"/>
        <v>0.23674242424242425</v>
      </c>
      <c r="BP566" s="64">
        <f t="shared" si="113"/>
        <v>0.24038461538461539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64.393939393939391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66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0.78936000000000006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340</v>
      </c>
      <c r="Y578" s="771">
        <f>IFERROR(SUM(Y563:Y576),"0")</f>
        <v>348.48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50</v>
      </c>
      <c r="Y621" s="770">
        <f t="shared" si="119"/>
        <v>50.400000000000006</v>
      </c>
      <c r="Z621" s="36">
        <f>IFERROR(IF(Y621=0,"",ROUNDUP(Y621/H621,0)*0.00902),"")</f>
        <v>0.10824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53.214285714285715</v>
      </c>
      <c r="BN621" s="64">
        <f t="shared" si="121"/>
        <v>53.64</v>
      </c>
      <c r="BO621" s="64">
        <f t="shared" si="122"/>
        <v>9.0187590187590191E-2</v>
      </c>
      <c r="BP621" s="64">
        <f t="shared" si="123"/>
        <v>9.0909090909090912E-2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11.904761904761905</v>
      </c>
      <c r="Y627" s="771">
        <f>IFERROR(Y620/H620,"0")+IFERROR(Y621/H621,"0")+IFERROR(Y622/H622,"0")+IFERROR(Y623/H623,"0")+IFERROR(Y624/H624,"0")+IFERROR(Y625/H625,"0")+IFERROR(Y626/H626,"0")</f>
        <v>12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0.10824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50</v>
      </c>
      <c r="Y628" s="771">
        <f>IFERROR(SUM(Y620:Y626),"0")</f>
        <v>50.400000000000006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40</v>
      </c>
      <c r="Y631" s="770">
        <f t="shared" si="124"/>
        <v>46.8</v>
      </c>
      <c r="Z631" s="36">
        <f>IFERROR(IF(Y631=0,"",ROUNDUP(Y631/H631,0)*0.01898),"")</f>
        <v>0.11388000000000001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42.66153846153847</v>
      </c>
      <c r="BN631" s="64">
        <f t="shared" si="126"/>
        <v>49.914000000000001</v>
      </c>
      <c r="BO631" s="64">
        <f t="shared" si="127"/>
        <v>8.0128205128205135E-2</v>
      </c>
      <c r="BP631" s="64">
        <f t="shared" si="128"/>
        <v>9.375E-2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5.1282051282051286</v>
      </c>
      <c r="Y638" s="771">
        <f>IFERROR(Y630/H630,"0")+IFERROR(Y631/H631,"0")+IFERROR(Y632/H632,"0")+IFERROR(Y633/H633,"0")+IFERROR(Y634/H634,"0")+IFERROR(Y635/H635,"0")+IFERROR(Y636/H636,"0")+IFERROR(Y637/H637,"0")</f>
        <v>6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0.11388000000000001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40</v>
      </c>
      <c r="Y639" s="771">
        <f>IFERROR(SUM(Y630:Y637),"0")</f>
        <v>46.8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4780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4864.079999999999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5015.3629842379851</v>
      </c>
      <c r="Y666" s="771">
        <f>IFERROR(SUM(BN22:BN662),"0")</f>
        <v>5104.1550000000025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8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5215.3629842379851</v>
      </c>
      <c r="Y668" s="771">
        <f>GrossWeightTotalR+PalletQtyTotalR*25</f>
        <v>5329.1550000000025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548.1373256373256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559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9.2761899999999997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259.20000000000005</v>
      </c>
      <c r="E675" s="46">
        <f>IFERROR(Y99*1,"0")+IFERROR(Y100*1,"0")+IFERROR(Y101*1,"0")+IFERROR(Y105*1,"0")+IFERROR(Y106*1,"0")+IFERROR(Y107*1,"0")+IFERROR(Y108*1,"0")+IFERROR(Y109*1,"0")+IFERROR(Y110*1,"0")</f>
        <v>156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75.600000000000009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27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1369.2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1965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70.2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691.68000000000006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97.2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85"/>
        <filter val="100,00"/>
        <filter val="11,90"/>
        <filter val="12,96"/>
        <filter val="120,00"/>
        <filter val="128,21"/>
        <filter val="130,00"/>
        <filter val="140,00"/>
        <filter val="15,48"/>
        <filter val="150,00"/>
        <filter val="16,67"/>
        <filter val="180,00"/>
        <filter val="2,22"/>
        <filter val="20,00"/>
        <filter val="220,00"/>
        <filter val="23,15"/>
        <filter val="250,00"/>
        <filter val="28,41"/>
        <filter val="30,00"/>
        <filter val="34,09"/>
        <filter val="340,00"/>
        <filter val="4 780,00"/>
        <filter val="40,00"/>
        <filter val="5 015,36"/>
        <filter val="5 215,36"/>
        <filter val="5,13"/>
        <filter val="50,00"/>
        <filter val="52,38"/>
        <filter val="548,14"/>
        <filter val="63,33"/>
        <filter val="64,39"/>
        <filter val="66,67"/>
        <filter val="70,00"/>
        <filter val="8"/>
        <filter val="8,33"/>
        <filter val="800,00"/>
        <filter val="90,00"/>
        <filter val="95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2025-02-18T10:25:34Z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