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D00C3E1-C2B4-410D-B5AE-4E89D5006E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Y440" i="1" s="1"/>
  <c r="X436" i="1"/>
  <c r="X435" i="1"/>
  <c r="BO434" i="1"/>
  <c r="BM434" i="1"/>
  <c r="Y434" i="1"/>
  <c r="BP434" i="1" s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BP428" i="1" s="1"/>
  <c r="P428" i="1"/>
  <c r="X426" i="1"/>
  <c r="X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Z373" i="1" s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BP176" i="1" s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BO156" i="1"/>
  <c r="BM156" i="1"/>
  <c r="Y156" i="1"/>
  <c r="Y159" i="1" s="1"/>
  <c r="X154" i="1"/>
  <c r="X153" i="1"/>
  <c r="BO152" i="1"/>
  <c r="BM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Y436" i="1" l="1"/>
  <c r="Y435" i="1"/>
  <c r="BP450" i="1"/>
  <c r="BN450" i="1"/>
  <c r="Z450" i="1"/>
  <c r="BP489" i="1"/>
  <c r="BN489" i="1"/>
  <c r="Z489" i="1"/>
  <c r="BP512" i="1"/>
  <c r="BN512" i="1"/>
  <c r="Z512" i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65" i="1"/>
  <c r="BN565" i="1"/>
  <c r="Z565" i="1"/>
  <c r="BP569" i="1"/>
  <c r="BN569" i="1"/>
  <c r="Z569" i="1"/>
  <c r="BP575" i="1"/>
  <c r="BN575" i="1"/>
  <c r="Z575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X665" i="1"/>
  <c r="Y33" i="1"/>
  <c r="Z43" i="1"/>
  <c r="BN43" i="1"/>
  <c r="Z58" i="1"/>
  <c r="BN58" i="1"/>
  <c r="Z70" i="1"/>
  <c r="BN70" i="1"/>
  <c r="Y80" i="1"/>
  <c r="Z84" i="1"/>
  <c r="BN84" i="1"/>
  <c r="Z94" i="1"/>
  <c r="BN94" i="1"/>
  <c r="Z107" i="1"/>
  <c r="BN107" i="1"/>
  <c r="Z115" i="1"/>
  <c r="BN115" i="1"/>
  <c r="Z125" i="1"/>
  <c r="BN125" i="1"/>
  <c r="Z135" i="1"/>
  <c r="BN135" i="1"/>
  <c r="Z176" i="1"/>
  <c r="BN176" i="1"/>
  <c r="Z192" i="1"/>
  <c r="BN192" i="1"/>
  <c r="Z211" i="1"/>
  <c r="BN211" i="1"/>
  <c r="Z221" i="1"/>
  <c r="BN221" i="1"/>
  <c r="Z229" i="1"/>
  <c r="BN229" i="1"/>
  <c r="Z238" i="1"/>
  <c r="BN238" i="1"/>
  <c r="Z249" i="1"/>
  <c r="BN249" i="1"/>
  <c r="Z262" i="1"/>
  <c r="BN262" i="1"/>
  <c r="Z279" i="1"/>
  <c r="BN279" i="1"/>
  <c r="Z302" i="1"/>
  <c r="BN302" i="1"/>
  <c r="Z356" i="1"/>
  <c r="BN356" i="1"/>
  <c r="Z366" i="1"/>
  <c r="BN366" i="1"/>
  <c r="Y371" i="1"/>
  <c r="Z378" i="1"/>
  <c r="BN378" i="1"/>
  <c r="Z391" i="1"/>
  <c r="BN391" i="1"/>
  <c r="Z418" i="1"/>
  <c r="BN418" i="1"/>
  <c r="Z428" i="1"/>
  <c r="BN428" i="1"/>
  <c r="Z433" i="1"/>
  <c r="BN433" i="1"/>
  <c r="BP433" i="1"/>
  <c r="Z434" i="1"/>
  <c r="BN434" i="1"/>
  <c r="BP488" i="1"/>
  <c r="BN488" i="1"/>
  <c r="Z488" i="1"/>
  <c r="BP498" i="1"/>
  <c r="BN498" i="1"/>
  <c r="Z498" i="1"/>
  <c r="BP515" i="1"/>
  <c r="BN515" i="1"/>
  <c r="Z515" i="1"/>
  <c r="BP550" i="1"/>
  <c r="BN550" i="1"/>
  <c r="Z550" i="1"/>
  <c r="BP552" i="1"/>
  <c r="BN552" i="1"/>
  <c r="Z552" i="1"/>
  <c r="Y560" i="1"/>
  <c r="BP558" i="1"/>
  <c r="BN558" i="1"/>
  <c r="Z558" i="1"/>
  <c r="BP566" i="1"/>
  <c r="BN566" i="1"/>
  <c r="Z566" i="1"/>
  <c r="BP570" i="1"/>
  <c r="BN570" i="1"/>
  <c r="Z570" i="1"/>
  <c r="BP576" i="1"/>
  <c r="BN576" i="1"/>
  <c r="Z576" i="1"/>
  <c r="BP621" i="1"/>
  <c r="BN621" i="1"/>
  <c r="Z621" i="1"/>
  <c r="BP623" i="1"/>
  <c r="BN623" i="1"/>
  <c r="Z623" i="1"/>
  <c r="BP625" i="1"/>
  <c r="BN625" i="1"/>
  <c r="Z625" i="1"/>
  <c r="Y675" i="1"/>
  <c r="Y501" i="1"/>
  <c r="AA675" i="1"/>
  <c r="BP117" i="1"/>
  <c r="BN117" i="1"/>
  <c r="Z117" i="1"/>
  <c r="Y137" i="1"/>
  <c r="BP129" i="1"/>
  <c r="BN129" i="1"/>
  <c r="Z129" i="1"/>
  <c r="Y141" i="1"/>
  <c r="BP139" i="1"/>
  <c r="BN139" i="1"/>
  <c r="Z139" i="1"/>
  <c r="BP157" i="1"/>
  <c r="BN157" i="1"/>
  <c r="Z157" i="1"/>
  <c r="Y183" i="1"/>
  <c r="BP182" i="1"/>
  <c r="BN182" i="1"/>
  <c r="Z182" i="1"/>
  <c r="Z183" i="1" s="1"/>
  <c r="Y194" i="1"/>
  <c r="BP186" i="1"/>
  <c r="BN186" i="1"/>
  <c r="Z186" i="1"/>
  <c r="BP199" i="1"/>
  <c r="BN199" i="1"/>
  <c r="Z199" i="1"/>
  <c r="BP213" i="1"/>
  <c r="BN213" i="1"/>
  <c r="Z213" i="1"/>
  <c r="BP223" i="1"/>
  <c r="BN223" i="1"/>
  <c r="Z223" i="1"/>
  <c r="Y240" i="1"/>
  <c r="BP233" i="1"/>
  <c r="BN233" i="1"/>
  <c r="Z233" i="1"/>
  <c r="BP243" i="1"/>
  <c r="BN243" i="1"/>
  <c r="Z243" i="1"/>
  <c r="BP256" i="1"/>
  <c r="BN256" i="1"/>
  <c r="Z256" i="1"/>
  <c r="BP273" i="1"/>
  <c r="BN273" i="1"/>
  <c r="Z273" i="1"/>
  <c r="BP291" i="1"/>
  <c r="BN291" i="1"/>
  <c r="Z291" i="1"/>
  <c r="Y308" i="1"/>
  <c r="BP307" i="1"/>
  <c r="BN307" i="1"/>
  <c r="Z307" i="1"/>
  <c r="Z308" i="1" s="1"/>
  <c r="Y313" i="1"/>
  <c r="Y312" i="1"/>
  <c r="BP311" i="1"/>
  <c r="BN311" i="1"/>
  <c r="Z311" i="1"/>
  <c r="Z312" i="1" s="1"/>
  <c r="Y317" i="1"/>
  <c r="BP315" i="1"/>
  <c r="BN315" i="1"/>
  <c r="Z315" i="1"/>
  <c r="BP358" i="1"/>
  <c r="BN358" i="1"/>
  <c r="Z358" i="1"/>
  <c r="BP368" i="1"/>
  <c r="BN368" i="1"/>
  <c r="Z368" i="1"/>
  <c r="BP382" i="1"/>
  <c r="BN382" i="1"/>
  <c r="Z382" i="1"/>
  <c r="BP397" i="1"/>
  <c r="BN397" i="1"/>
  <c r="Z397" i="1"/>
  <c r="BP420" i="1"/>
  <c r="BN420" i="1"/>
  <c r="Z420" i="1"/>
  <c r="BP444" i="1"/>
  <c r="BN444" i="1"/>
  <c r="Z444" i="1"/>
  <c r="Y456" i="1"/>
  <c r="BP454" i="1"/>
  <c r="BN454" i="1"/>
  <c r="Z454" i="1"/>
  <c r="BP460" i="1"/>
  <c r="BN460" i="1"/>
  <c r="Z460" i="1"/>
  <c r="BP483" i="1"/>
  <c r="BN483" i="1"/>
  <c r="Z483" i="1"/>
  <c r="BP491" i="1"/>
  <c r="BN491" i="1"/>
  <c r="Z491" i="1"/>
  <c r="Z22" i="1"/>
  <c r="Z23" i="1" s="1"/>
  <c r="BN22" i="1"/>
  <c r="BP22" i="1"/>
  <c r="Z26" i="1"/>
  <c r="BN26" i="1"/>
  <c r="BP26" i="1"/>
  <c r="Z31" i="1"/>
  <c r="BN31" i="1"/>
  <c r="C675" i="1"/>
  <c r="Z45" i="1"/>
  <c r="BN45" i="1"/>
  <c r="Z51" i="1"/>
  <c r="BN51" i="1"/>
  <c r="BP51" i="1"/>
  <c r="D675" i="1"/>
  <c r="Z60" i="1"/>
  <c r="BN60" i="1"/>
  <c r="Z68" i="1"/>
  <c r="BN68" i="1"/>
  <c r="Z74" i="1"/>
  <c r="BN74" i="1"/>
  <c r="BP74" i="1"/>
  <c r="Z78" i="1"/>
  <c r="BN78" i="1"/>
  <c r="Y90" i="1"/>
  <c r="Z86" i="1"/>
  <c r="BN86" i="1"/>
  <c r="Z92" i="1"/>
  <c r="BN92" i="1"/>
  <c r="BP92" i="1"/>
  <c r="Z99" i="1"/>
  <c r="BN99" i="1"/>
  <c r="Z105" i="1"/>
  <c r="BN105" i="1"/>
  <c r="BP105" i="1"/>
  <c r="Z109" i="1"/>
  <c r="BN109" i="1"/>
  <c r="Z110" i="1"/>
  <c r="BN110" i="1"/>
  <c r="Y127" i="1"/>
  <c r="BP123" i="1"/>
  <c r="BN123" i="1"/>
  <c r="Z123" i="1"/>
  <c r="BP133" i="1"/>
  <c r="BN133" i="1"/>
  <c r="Z133" i="1"/>
  <c r="BP152" i="1"/>
  <c r="BN152" i="1"/>
  <c r="Z152" i="1"/>
  <c r="BP170" i="1"/>
  <c r="BN170" i="1"/>
  <c r="Z170" i="1"/>
  <c r="BP190" i="1"/>
  <c r="BN190" i="1"/>
  <c r="Z190" i="1"/>
  <c r="BP209" i="1"/>
  <c r="BN209" i="1"/>
  <c r="Z209" i="1"/>
  <c r="BP219" i="1"/>
  <c r="BN219" i="1"/>
  <c r="Z219" i="1"/>
  <c r="BP227" i="1"/>
  <c r="BN227" i="1"/>
  <c r="Z227" i="1"/>
  <c r="BP236" i="1"/>
  <c r="BN236" i="1"/>
  <c r="Z236" i="1"/>
  <c r="BP247" i="1"/>
  <c r="BN247" i="1"/>
  <c r="Z247" i="1"/>
  <c r="BP260" i="1"/>
  <c r="BN260" i="1"/>
  <c r="Z260" i="1"/>
  <c r="BP277" i="1"/>
  <c r="BN277" i="1"/>
  <c r="Z277" i="1"/>
  <c r="BP300" i="1"/>
  <c r="BN300" i="1"/>
  <c r="Z300" i="1"/>
  <c r="Y342" i="1"/>
  <c r="BP340" i="1"/>
  <c r="BN340" i="1"/>
  <c r="Z340" i="1"/>
  <c r="BP362" i="1"/>
  <c r="BN362" i="1"/>
  <c r="Z362" i="1"/>
  <c r="BP376" i="1"/>
  <c r="BN376" i="1"/>
  <c r="Z376" i="1"/>
  <c r="BP385" i="1"/>
  <c r="BN385" i="1"/>
  <c r="Z385" i="1"/>
  <c r="Y425" i="1"/>
  <c r="BP416" i="1"/>
  <c r="BN416" i="1"/>
  <c r="Z416" i="1"/>
  <c r="BP424" i="1"/>
  <c r="BN424" i="1"/>
  <c r="Z424" i="1"/>
  <c r="BP448" i="1"/>
  <c r="BN448" i="1"/>
  <c r="Z448" i="1"/>
  <c r="Y464" i="1"/>
  <c r="BP459" i="1"/>
  <c r="BN459" i="1"/>
  <c r="Z459" i="1"/>
  <c r="Y495" i="1"/>
  <c r="BP480" i="1"/>
  <c r="BN480" i="1"/>
  <c r="Z480" i="1"/>
  <c r="BP486" i="1"/>
  <c r="BN486" i="1"/>
  <c r="Z486" i="1"/>
  <c r="BP494" i="1"/>
  <c r="BN494" i="1"/>
  <c r="Z494" i="1"/>
  <c r="BP523" i="1"/>
  <c r="BN523" i="1"/>
  <c r="Z523" i="1"/>
  <c r="BP543" i="1"/>
  <c r="BN543" i="1"/>
  <c r="Z543" i="1"/>
  <c r="BP548" i="1"/>
  <c r="BN548" i="1"/>
  <c r="Z548" i="1"/>
  <c r="BP573" i="1"/>
  <c r="BN573" i="1"/>
  <c r="Z573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G675" i="1"/>
  <c r="H675" i="1"/>
  <c r="Y172" i="1"/>
  <c r="Y343" i="1"/>
  <c r="V675" i="1"/>
  <c r="Y370" i="1"/>
  <c r="Y430" i="1"/>
  <c r="Y457" i="1"/>
  <c r="Y465" i="1"/>
  <c r="Y525" i="1"/>
  <c r="BP522" i="1"/>
  <c r="BN522" i="1"/>
  <c r="Z522" i="1"/>
  <c r="BP524" i="1"/>
  <c r="BN524" i="1"/>
  <c r="Z524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72" i="1"/>
  <c r="BN572" i="1"/>
  <c r="Z572" i="1"/>
  <c r="BP580" i="1"/>
  <c r="BN580" i="1"/>
  <c r="Z580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Z645" i="1" s="1"/>
  <c r="BP643" i="1"/>
  <c r="BN643" i="1"/>
  <c r="Z643" i="1"/>
  <c r="Y500" i="1"/>
  <c r="Y554" i="1"/>
  <c r="Y583" i="1"/>
  <c r="F9" i="1"/>
  <c r="J9" i="1"/>
  <c r="F10" i="1"/>
  <c r="Y34" i="1"/>
  <c r="Y38" i="1"/>
  <c r="Y48" i="1"/>
  <c r="Y54" i="1"/>
  <c r="Y65" i="1"/>
  <c r="Y71" i="1"/>
  <c r="Y81" i="1"/>
  <c r="Y89" i="1"/>
  <c r="Y95" i="1"/>
  <c r="Y102" i="1"/>
  <c r="Y111" i="1"/>
  <c r="Y120" i="1"/>
  <c r="Y126" i="1"/>
  <c r="Y136" i="1"/>
  <c r="Y142" i="1"/>
  <c r="Y149" i="1"/>
  <c r="Y153" i="1"/>
  <c r="Y160" i="1"/>
  <c r="Y165" i="1"/>
  <c r="Y173" i="1"/>
  <c r="Y177" i="1"/>
  <c r="Y195" i="1"/>
  <c r="J675" i="1"/>
  <c r="Y201" i="1"/>
  <c r="BP198" i="1"/>
  <c r="BN198" i="1"/>
  <c r="Y200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0" i="1"/>
  <c r="BN220" i="1"/>
  <c r="Z220" i="1"/>
  <c r="BP224" i="1"/>
  <c r="BN224" i="1"/>
  <c r="Z224" i="1"/>
  <c r="BP228" i="1"/>
  <c r="BN228" i="1"/>
  <c r="Z228" i="1"/>
  <c r="BP235" i="1"/>
  <c r="BN235" i="1"/>
  <c r="Z235" i="1"/>
  <c r="Y239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BP274" i="1"/>
  <c r="BN274" i="1"/>
  <c r="Z274" i="1"/>
  <c r="BP278" i="1"/>
  <c r="BN278" i="1"/>
  <c r="Z278" i="1"/>
  <c r="BP292" i="1"/>
  <c r="BN292" i="1"/>
  <c r="Z292" i="1"/>
  <c r="Y294" i="1"/>
  <c r="Q675" i="1"/>
  <c r="Y304" i="1"/>
  <c r="BP297" i="1"/>
  <c r="BN297" i="1"/>
  <c r="Z297" i="1"/>
  <c r="BP301" i="1"/>
  <c r="BN301" i="1"/>
  <c r="Z301" i="1"/>
  <c r="BP336" i="1"/>
  <c r="BN336" i="1"/>
  <c r="Z336" i="1"/>
  <c r="Z337" i="1" s="1"/>
  <c r="H9" i="1"/>
  <c r="B675" i="1"/>
  <c r="X666" i="1"/>
  <c r="X667" i="1"/>
  <c r="X669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2" i="1"/>
  <c r="BN42" i="1"/>
  <c r="BP42" i="1"/>
  <c r="Z44" i="1"/>
  <c r="BN44" i="1"/>
  <c r="Z46" i="1"/>
  <c r="BN46" i="1"/>
  <c r="Y49" i="1"/>
  <c r="Z52" i="1"/>
  <c r="Z53" i="1" s="1"/>
  <c r="BN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87" i="1"/>
  <c r="BN87" i="1"/>
  <c r="Z93" i="1"/>
  <c r="Z95" i="1" s="1"/>
  <c r="BN93" i="1"/>
  <c r="E675" i="1"/>
  <c r="Z100" i="1"/>
  <c r="Z102" i="1" s="1"/>
  <c r="BN100" i="1"/>
  <c r="Y103" i="1"/>
  <c r="Z106" i="1"/>
  <c r="BN106" i="1"/>
  <c r="Z108" i="1"/>
  <c r="BN108" i="1"/>
  <c r="F675" i="1"/>
  <c r="Z116" i="1"/>
  <c r="BN116" i="1"/>
  <c r="Z118" i="1"/>
  <c r="BN118" i="1"/>
  <c r="Y121" i="1"/>
  <c r="Z124" i="1"/>
  <c r="Z126" i="1" s="1"/>
  <c r="BN124" i="1"/>
  <c r="Z130" i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Z153" i="1" s="1"/>
  <c r="BN151" i="1"/>
  <c r="BP151" i="1"/>
  <c r="Z156" i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BN175" i="1"/>
  <c r="BP175" i="1"/>
  <c r="I675" i="1"/>
  <c r="Y184" i="1"/>
  <c r="Z187" i="1"/>
  <c r="BN187" i="1"/>
  <c r="Z189" i="1"/>
  <c r="BN189" i="1"/>
  <c r="Z191" i="1"/>
  <c r="BN191" i="1"/>
  <c r="Z193" i="1"/>
  <c r="BN193" i="1"/>
  <c r="Z198" i="1"/>
  <c r="Z200" i="1" s="1"/>
  <c r="Y205" i="1"/>
  <c r="BP210" i="1"/>
  <c r="BN210" i="1"/>
  <c r="Z210" i="1"/>
  <c r="BP214" i="1"/>
  <c r="BN214" i="1"/>
  <c r="Z214" i="1"/>
  <c r="Y231" i="1"/>
  <c r="BP222" i="1"/>
  <c r="BN222" i="1"/>
  <c r="Z222" i="1"/>
  <c r="BP226" i="1"/>
  <c r="BN226" i="1"/>
  <c r="Z226" i="1"/>
  <c r="Y230" i="1"/>
  <c r="BP234" i="1"/>
  <c r="BN234" i="1"/>
  <c r="Z234" i="1"/>
  <c r="Z239" i="1" s="1"/>
  <c r="BP237" i="1"/>
  <c r="BN237" i="1"/>
  <c r="Z237" i="1"/>
  <c r="BP246" i="1"/>
  <c r="BN246" i="1"/>
  <c r="Z246" i="1"/>
  <c r="BP250" i="1"/>
  <c r="BN250" i="1"/>
  <c r="Z250" i="1"/>
  <c r="Y252" i="1"/>
  <c r="L675" i="1"/>
  <c r="Y264" i="1"/>
  <c r="BP255" i="1"/>
  <c r="BN255" i="1"/>
  <c r="Z255" i="1"/>
  <c r="BP259" i="1"/>
  <c r="BN259" i="1"/>
  <c r="Z259" i="1"/>
  <c r="BP263" i="1"/>
  <c r="BN263" i="1"/>
  <c r="Z263" i="1"/>
  <c r="Y265" i="1"/>
  <c r="Y268" i="1"/>
  <c r="BP267" i="1"/>
  <c r="BN267" i="1"/>
  <c r="Z267" i="1"/>
  <c r="Z268" i="1" s="1"/>
  <c r="Y269" i="1"/>
  <c r="M675" i="1"/>
  <c r="Y281" i="1"/>
  <c r="BP272" i="1"/>
  <c r="BN272" i="1"/>
  <c r="Z272" i="1"/>
  <c r="BP276" i="1"/>
  <c r="BN276" i="1"/>
  <c r="Z276" i="1"/>
  <c r="BP280" i="1"/>
  <c r="BN280" i="1"/>
  <c r="Z280" i="1"/>
  <c r="Y282" i="1"/>
  <c r="O675" i="1"/>
  <c r="Y286" i="1"/>
  <c r="BP285" i="1"/>
  <c r="BN285" i="1"/>
  <c r="Z285" i="1"/>
  <c r="Z286" i="1" s="1"/>
  <c r="Y287" i="1"/>
  <c r="P675" i="1"/>
  <c r="Y293" i="1"/>
  <c r="BP290" i="1"/>
  <c r="BN290" i="1"/>
  <c r="Z290" i="1"/>
  <c r="Z293" i="1" s="1"/>
  <c r="BP299" i="1"/>
  <c r="BN299" i="1"/>
  <c r="Z299" i="1"/>
  <c r="Y303" i="1"/>
  <c r="BP316" i="1"/>
  <c r="BN316" i="1"/>
  <c r="Z316" i="1"/>
  <c r="Z317" i="1" s="1"/>
  <c r="Y318" i="1"/>
  <c r="S675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Y332" i="1"/>
  <c r="BP329" i="1"/>
  <c r="BN329" i="1"/>
  <c r="Z329" i="1"/>
  <c r="Z331" i="1" s="1"/>
  <c r="Y338" i="1"/>
  <c r="Z341" i="1"/>
  <c r="Z342" i="1" s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Z363" i="1" s="1"/>
  <c r="BN355" i="1"/>
  <c r="BP355" i="1"/>
  <c r="Z357" i="1"/>
  <c r="BN357" i="1"/>
  <c r="Z359" i="1"/>
  <c r="BN359" i="1"/>
  <c r="Z361" i="1"/>
  <c r="BN361" i="1"/>
  <c r="Y364" i="1"/>
  <c r="Z367" i="1"/>
  <c r="Z370" i="1" s="1"/>
  <c r="BN367" i="1"/>
  <c r="BP367" i="1"/>
  <c r="Z369" i="1"/>
  <c r="BN369" i="1"/>
  <c r="BP377" i="1"/>
  <c r="BN377" i="1"/>
  <c r="Z377" i="1"/>
  <c r="Y387" i="1"/>
  <c r="BP384" i="1"/>
  <c r="BN384" i="1"/>
  <c r="Z384" i="1"/>
  <c r="BP390" i="1"/>
  <c r="BN390" i="1"/>
  <c r="Z390" i="1"/>
  <c r="BP398" i="1"/>
  <c r="BN398" i="1"/>
  <c r="Z398" i="1"/>
  <c r="W675" i="1"/>
  <c r="Y404" i="1"/>
  <c r="BP403" i="1"/>
  <c r="BN403" i="1"/>
  <c r="Z403" i="1"/>
  <c r="Z404" i="1" s="1"/>
  <c r="Y405" i="1"/>
  <c r="Y410" i="1"/>
  <c r="BP407" i="1"/>
  <c r="BN407" i="1"/>
  <c r="Z407" i="1"/>
  <c r="BP417" i="1"/>
  <c r="BN417" i="1"/>
  <c r="Z417" i="1"/>
  <c r="BP421" i="1"/>
  <c r="BN421" i="1"/>
  <c r="Z421" i="1"/>
  <c r="Y431" i="1"/>
  <c r="BP429" i="1"/>
  <c r="BN429" i="1"/>
  <c r="Z429" i="1"/>
  <c r="Z430" i="1" s="1"/>
  <c r="K675" i="1"/>
  <c r="Y251" i="1"/>
  <c r="R675" i="1"/>
  <c r="Y309" i="1"/>
  <c r="T675" i="1"/>
  <c r="Y337" i="1"/>
  <c r="Y352" i="1"/>
  <c r="Y363" i="1"/>
  <c r="Y380" i="1"/>
  <c r="BP373" i="1"/>
  <c r="BN373" i="1"/>
  <c r="BP375" i="1"/>
  <c r="BN375" i="1"/>
  <c r="Z375" i="1"/>
  <c r="Z379" i="1" s="1"/>
  <c r="Y379" i="1"/>
  <c r="BP383" i="1"/>
  <c r="BN383" i="1"/>
  <c r="Z383" i="1"/>
  <c r="Y386" i="1"/>
  <c r="Y393" i="1"/>
  <c r="BP389" i="1"/>
  <c r="BN389" i="1"/>
  <c r="Z389" i="1"/>
  <c r="BP392" i="1"/>
  <c r="BN392" i="1"/>
  <c r="Z392" i="1"/>
  <c r="Y394" i="1"/>
  <c r="Y399" i="1"/>
  <c r="BP396" i="1"/>
  <c r="BN396" i="1"/>
  <c r="Z396" i="1"/>
  <c r="Z399" i="1" s="1"/>
  <c r="BP409" i="1"/>
  <c r="BN409" i="1"/>
  <c r="Z409" i="1"/>
  <c r="Y411" i="1"/>
  <c r="X675" i="1"/>
  <c r="Y426" i="1"/>
  <c r="BP415" i="1"/>
  <c r="BN415" i="1"/>
  <c r="Z415" i="1"/>
  <c r="BP419" i="1"/>
  <c r="BN419" i="1"/>
  <c r="Z419" i="1"/>
  <c r="BP423" i="1"/>
  <c r="BN423" i="1"/>
  <c r="Z423" i="1"/>
  <c r="Z438" i="1"/>
  <c r="Z439" i="1" s="1"/>
  <c r="BN438" i="1"/>
  <c r="BP438" i="1"/>
  <c r="Y439" i="1"/>
  <c r="Z443" i="1"/>
  <c r="BN443" i="1"/>
  <c r="BP443" i="1"/>
  <c r="Z445" i="1"/>
  <c r="BN445" i="1"/>
  <c r="Z447" i="1"/>
  <c r="BN447" i="1"/>
  <c r="Z449" i="1"/>
  <c r="BN449" i="1"/>
  <c r="Y452" i="1"/>
  <c r="Z455" i="1"/>
  <c r="Z456" i="1" s="1"/>
  <c r="BN455" i="1"/>
  <c r="BP455" i="1"/>
  <c r="Z461" i="1"/>
  <c r="BN461" i="1"/>
  <c r="BP461" i="1"/>
  <c r="Z463" i="1"/>
  <c r="BN463" i="1"/>
  <c r="Z675" i="1"/>
  <c r="Y475" i="1"/>
  <c r="Z477" i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Y496" i="1"/>
  <c r="Z499" i="1"/>
  <c r="Z500" i="1" s="1"/>
  <c r="BN499" i="1"/>
  <c r="BP499" i="1"/>
  <c r="Z503" i="1"/>
  <c r="Z504" i="1" s="1"/>
  <c r="BN503" i="1"/>
  <c r="BP503" i="1"/>
  <c r="Y504" i="1"/>
  <c r="Z508" i="1"/>
  <c r="Z509" i="1" s="1"/>
  <c r="BN508" i="1"/>
  <c r="BP508" i="1"/>
  <c r="Y509" i="1"/>
  <c r="Y517" i="1"/>
  <c r="Z513" i="1"/>
  <c r="BN513" i="1"/>
  <c r="Z514" i="1"/>
  <c r="BN514" i="1"/>
  <c r="BP516" i="1"/>
  <c r="BN516" i="1"/>
  <c r="Z516" i="1"/>
  <c r="Y518" i="1"/>
  <c r="Y526" i="1"/>
  <c r="BP521" i="1"/>
  <c r="BN521" i="1"/>
  <c r="Z521" i="1"/>
  <c r="AD675" i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BP568" i="1"/>
  <c r="BN568" i="1"/>
  <c r="Z568" i="1"/>
  <c r="BP574" i="1"/>
  <c r="BN574" i="1"/>
  <c r="Z574" i="1"/>
  <c r="Y584" i="1"/>
  <c r="AE675" i="1"/>
  <c r="Y594" i="1"/>
  <c r="Y595" i="1"/>
  <c r="BP593" i="1"/>
  <c r="BN593" i="1"/>
  <c r="Z593" i="1"/>
  <c r="Z594" i="1" s="1"/>
  <c r="AB675" i="1"/>
  <c r="Y451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386" i="1" l="1"/>
  <c r="Z554" i="1"/>
  <c r="Z525" i="1"/>
  <c r="Z464" i="1"/>
  <c r="Z177" i="1"/>
  <c r="Z435" i="1"/>
  <c r="Z627" i="1"/>
  <c r="Z194" i="1"/>
  <c r="Z136" i="1"/>
  <c r="Z111" i="1"/>
  <c r="Y666" i="1"/>
  <c r="Z251" i="1"/>
  <c r="Y669" i="1"/>
  <c r="Z610" i="1"/>
  <c r="Z617" i="1"/>
  <c r="Z583" i="1"/>
  <c r="Z517" i="1"/>
  <c r="Z495" i="1"/>
  <c r="Z451" i="1"/>
  <c r="Z393" i="1"/>
  <c r="Z159" i="1"/>
  <c r="Z120" i="1"/>
  <c r="Z89" i="1"/>
  <c r="Z80" i="1"/>
  <c r="Y667" i="1"/>
  <c r="Z33" i="1"/>
  <c r="Z230" i="1"/>
  <c r="Z588" i="1"/>
  <c r="Z281" i="1"/>
  <c r="X668" i="1"/>
  <c r="Z216" i="1"/>
  <c r="Z638" i="1"/>
  <c r="Z577" i="1"/>
  <c r="Z425" i="1"/>
  <c r="Z410" i="1"/>
  <c r="Z264" i="1"/>
  <c r="Z172" i="1"/>
  <c r="Z148" i="1"/>
  <c r="Z71" i="1"/>
  <c r="Z64" i="1"/>
  <c r="Z48" i="1"/>
  <c r="Y665" i="1"/>
  <c r="Z303" i="1"/>
  <c r="Z670" i="1" l="1"/>
  <c r="Y668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<sst xmlns="http://schemas.openxmlformats.org/spreadsheetml/2006/main" count="3133" uniqueCount="1103">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</sst>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45710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Суббота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12</v>
      </c>
      <c r="Y43" s="770">
        <f t="shared" si="6"/>
        <v>21.6</v>
      </c>
      <c r="Z43" s="36">
        <f>IFERROR(IF(Y43=0,"",ROUNDUP(Y43/H43,0)*0.01898),"")</f>
        <v>3.7960000000000001E-2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12.483333333333333</v>
      </c>
      <c r="BN43" s="64">
        <f t="shared" si="8"/>
        <v>22.47</v>
      </c>
      <c r="BO43" s="64">
        <f t="shared" si="9"/>
        <v>1.7361111111111108E-2</v>
      </c>
      <c r="BP43" s="64">
        <f t="shared" si="10"/>
        <v>3.125E-2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1.1111111111111109</v>
      </c>
      <c r="Y48" s="771">
        <f>IFERROR(Y42/H42,"0")+IFERROR(Y43/H43,"0")+IFERROR(Y44/H44,"0")+IFERROR(Y45/H45,"0")+IFERROR(Y46/H46,"0")+IFERROR(Y47/H47,"0")</f>
        <v>2</v>
      </c>
      <c r="Z48" s="771">
        <f>IFERROR(IF(Z42="",0,Z42),"0")+IFERROR(IF(Z43="",0,Z43),"0")+IFERROR(IF(Z44="",0,Z44),"0")+IFERROR(IF(Z45="",0,Z45),"0")+IFERROR(IF(Z46="",0,Z46),"0")+IFERROR(IF(Z47="",0,Z47),"0")</f>
        <v>3.7960000000000001E-2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12</v>
      </c>
      <c r="Y49" s="771">
        <f>IFERROR(SUM(Y42:Y47),"0")</f>
        <v>21.6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10</v>
      </c>
      <c r="Y67" s="770">
        <f>IFERROR(IF(X67="",0,CEILING((X67/$H67),1)*$H67),"")</f>
        <v>10.8</v>
      </c>
      <c r="Z67" s="36">
        <f>IFERROR(IF(Y67=0,"",ROUNDUP(Y67/H67,0)*0.01898),"")</f>
        <v>1.898E-2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10.402777777777777</v>
      </c>
      <c r="BN67" s="64">
        <f>IFERROR(Y67*I67/H67,"0")</f>
        <v>11.234999999999999</v>
      </c>
      <c r="BO67" s="64">
        <f>IFERROR(1/J67*(X67/H67),"0")</f>
        <v>1.4467592592592591E-2</v>
      </c>
      <c r="BP67" s="64">
        <f>IFERROR(1/J67*(Y67/H67),"0")</f>
        <v>1.5625E-2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0.92592592592592582</v>
      </c>
      <c r="Y71" s="771">
        <f>IFERROR(Y67/H67,"0")+IFERROR(Y68/H68,"0")+IFERROR(Y69/H69,"0")+IFERROR(Y70/H70,"0")</f>
        <v>1</v>
      </c>
      <c r="Z71" s="771">
        <f>IFERROR(IF(Z67="",0,Z67),"0")+IFERROR(IF(Z68="",0,Z68),"0")+IFERROR(IF(Z69="",0,Z69),"0")+IFERROR(IF(Z70="",0,Z70),"0")</f>
        <v>1.898E-2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10</v>
      </c>
      <c r="Y72" s="771">
        <f>IFERROR(SUM(Y67:Y70),"0")</f>
        <v>10.8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8</v>
      </c>
      <c r="Y79" s="770">
        <f t="shared" si="16"/>
        <v>9</v>
      </c>
      <c r="Z79" s="36">
        <f>IFERROR(IF(Y79=0,"",ROUNDUP(Y79/H79,0)*0.00502),"")</f>
        <v>2.5100000000000001E-2</v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8.4444444444444446</v>
      </c>
      <c r="BN79" s="64">
        <f t="shared" si="18"/>
        <v>9.4999999999999982</v>
      </c>
      <c r="BO79" s="64">
        <f t="shared" si="19"/>
        <v>1.8993352326685663E-2</v>
      </c>
      <c r="BP79" s="64">
        <f t="shared" si="20"/>
        <v>2.1367521367521368E-2</v>
      </c>
    </row>
    <row r="80" spans="1:68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4.4444444444444446</v>
      </c>
      <c r="Y80" s="771">
        <f>IFERROR(Y74/H74,"0")+IFERROR(Y75/H75,"0")+IFERROR(Y76/H76,"0")+IFERROR(Y77/H77,"0")+IFERROR(Y78/H78,"0")+IFERROR(Y79/H79,"0")</f>
        <v>5</v>
      </c>
      <c r="Z80" s="771">
        <f>IFERROR(IF(Z74="",0,Z74),"0")+IFERROR(IF(Z75="",0,Z75),"0")+IFERROR(IF(Z76="",0,Z76),"0")+IFERROR(IF(Z77="",0,Z77),"0")+IFERROR(IF(Z78="",0,Z78),"0")+IFERROR(IF(Z79="",0,Z79),"0")</f>
        <v>2.5100000000000001E-2</v>
      </c>
      <c r="AA80" s="772"/>
      <c r="AB80" s="772"/>
      <c r="AC80" s="772"/>
    </row>
    <row r="81" spans="1:68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8</v>
      </c>
      <c r="Y81" s="771">
        <f>IFERROR(SUM(Y74:Y79),"0")</f>
        <v>9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64</v>
      </c>
      <c r="Y99" s="770">
        <f>IFERROR(IF(X99="",0,CEILING((X99/$H99),1)*$H99),"")</f>
        <v>64.800000000000011</v>
      </c>
      <c r="Z99" s="36">
        <f>IFERROR(IF(Y99=0,"",ROUNDUP(Y99/H99,0)*0.01898),"")</f>
        <v>0.11388000000000001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66.577777777777769</v>
      </c>
      <c r="BN99" s="64">
        <f>IFERROR(Y99*I99/H99,"0")</f>
        <v>67.410000000000011</v>
      </c>
      <c r="BO99" s="64">
        <f>IFERROR(1/J99*(X99/H99),"0")</f>
        <v>9.2592592592592587E-2</v>
      </c>
      <c r="BP99" s="64">
        <f>IFERROR(1/J99*(Y99/H99),"0")</f>
        <v>9.3750000000000014E-2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5.9259259259259256</v>
      </c>
      <c r="Y102" s="771">
        <f>IFERROR(Y99/H99,"0")+IFERROR(Y100/H100,"0")+IFERROR(Y101/H101,"0")</f>
        <v>6.0000000000000009</v>
      </c>
      <c r="Z102" s="771">
        <f>IFERROR(IF(Z99="",0,Z99),"0")+IFERROR(IF(Z100="",0,Z100),"0")+IFERROR(IF(Z101="",0,Z101),"0")</f>
        <v>0.11388000000000001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64</v>
      </c>
      <c r="Y103" s="771">
        <f>IFERROR(SUM(Y99:Y101),"0")</f>
        <v>64.800000000000011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57</v>
      </c>
      <c r="Y129" s="770">
        <f t="shared" ref="Y129:Y135" si="31">IFERROR(IF(X129="",0,CEILING((X129/$H129),1)*$H129),"")</f>
        <v>58.800000000000004</v>
      </c>
      <c r="Z129" s="36">
        <f>IFERROR(IF(Y129=0,"",ROUNDUP(Y129/H129,0)*0.01898),"")</f>
        <v>0.13286000000000001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60.481071428571425</v>
      </c>
      <c r="BN129" s="64">
        <f t="shared" ref="BN129:BN135" si="33">IFERROR(Y129*I129/H129,"0")</f>
        <v>62.391000000000005</v>
      </c>
      <c r="BO129" s="64">
        <f t="shared" ref="BO129:BO135" si="34">IFERROR(1/J129*(X129/H129),"0")</f>
        <v>0.10602678571428571</v>
      </c>
      <c r="BP129" s="64">
        <f t="shared" ref="BP129:BP135" si="35">IFERROR(1/J129*(Y129/H129),"0")</f>
        <v>0.109375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24</v>
      </c>
      <c r="Y133" s="770">
        <f t="shared" si="31"/>
        <v>24.3</v>
      </c>
      <c r="Z133" s="36">
        <f>IFERROR(IF(Y133=0,"",ROUNDUP(Y133/H133,0)*0.00651),"")</f>
        <v>5.8590000000000003E-2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26.24</v>
      </c>
      <c r="BN133" s="64">
        <f t="shared" si="33"/>
        <v>26.567999999999998</v>
      </c>
      <c r="BO133" s="64">
        <f t="shared" si="34"/>
        <v>4.8840048840048833E-2</v>
      </c>
      <c r="BP133" s="64">
        <f t="shared" si="35"/>
        <v>4.9450549450549455E-2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15.674603174603174</v>
      </c>
      <c r="Y136" s="771">
        <f>IFERROR(Y129/H129,"0")+IFERROR(Y130/H130,"0")+IFERROR(Y131/H131,"0")+IFERROR(Y132/H132,"0")+IFERROR(Y133/H133,"0")+IFERROR(Y134/H134,"0")+IFERROR(Y135/H135,"0")</f>
        <v>16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0.19145000000000001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81</v>
      </c>
      <c r="Y137" s="771">
        <f>IFERROR(SUM(Y129:Y135),"0")</f>
        <v>83.100000000000009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80</v>
      </c>
      <c r="Y186" s="770">
        <f t="shared" ref="Y186:Y193" si="36">IFERROR(IF(X186="",0,CEILING((X186/$H186),1)*$H186),"")</f>
        <v>84</v>
      </c>
      <c r="Z186" s="36">
        <f>IFERROR(IF(Y186=0,"",ROUNDUP(Y186/H186,0)*0.00902),"")</f>
        <v>0.1804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85.142857142857125</v>
      </c>
      <c r="BN186" s="64">
        <f t="shared" ref="BN186:BN193" si="38">IFERROR(Y186*I186/H186,"0")</f>
        <v>89.399999999999991</v>
      </c>
      <c r="BO186" s="64">
        <f t="shared" ref="BO186:BO193" si="39">IFERROR(1/J186*(X186/H186),"0")</f>
        <v>0.14430014430014429</v>
      </c>
      <c r="BP186" s="64">
        <f t="shared" ref="BP186:BP193" si="40">IFERROR(1/J186*(Y186/H186),"0")</f>
        <v>0.15151515151515152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100</v>
      </c>
      <c r="Y188" s="770">
        <f t="shared" si="36"/>
        <v>100.80000000000001</v>
      </c>
      <c r="Z188" s="36">
        <f>IFERROR(IF(Y188=0,"",ROUNDUP(Y188/H188,0)*0.00902),"")</f>
        <v>0.21648000000000001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105</v>
      </c>
      <c r="BN188" s="64">
        <f t="shared" si="38"/>
        <v>105.84000000000002</v>
      </c>
      <c r="BO188" s="64">
        <f t="shared" si="39"/>
        <v>0.18037518037518038</v>
      </c>
      <c r="BP188" s="64">
        <f t="shared" si="40"/>
        <v>0.18181818181818182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6</v>
      </c>
      <c r="Y191" s="770">
        <f t="shared" si="36"/>
        <v>6.3000000000000007</v>
      </c>
      <c r="Z191" s="36">
        <f>IFERROR(IF(Y191=0,"",ROUNDUP(Y191/H191,0)*0.00502),"")</f>
        <v>1.506E-2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6.2857142857142856</v>
      </c>
      <c r="BN191" s="64">
        <f t="shared" si="38"/>
        <v>6.6000000000000014</v>
      </c>
      <c r="BO191" s="64">
        <f t="shared" si="39"/>
        <v>1.2210012210012212E-2</v>
      </c>
      <c r="BP191" s="64">
        <f t="shared" si="40"/>
        <v>1.2820512820512822E-2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45.714285714285715</v>
      </c>
      <c r="Y194" s="771">
        <f>IFERROR(Y186/H186,"0")+IFERROR(Y187/H187,"0")+IFERROR(Y188/H188,"0")+IFERROR(Y189/H189,"0")+IFERROR(Y190/H190,"0")+IFERROR(Y191/H191,"0")+IFERROR(Y192/H192,"0")+IFERROR(Y193/H193,"0")</f>
        <v>47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0.41194000000000003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186</v>
      </c>
      <c r="Y195" s="771">
        <f>IFERROR(SUM(Y186:Y193),"0")</f>
        <v>191.10000000000002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17</v>
      </c>
      <c r="Y208" s="770">
        <f t="shared" ref="Y208:Y215" si="41">IFERROR(IF(X208="",0,CEILING((X208/$H208),1)*$H208),"")</f>
        <v>21.6</v>
      </c>
      <c r="Z208" s="36">
        <f>IFERROR(IF(Y208=0,"",ROUNDUP(Y208/H208,0)*0.00902),"")</f>
        <v>3.6080000000000001E-2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17.661111111111111</v>
      </c>
      <c r="BN208" s="64">
        <f t="shared" ref="BN208:BN215" si="43">IFERROR(Y208*I208/H208,"0")</f>
        <v>22.44</v>
      </c>
      <c r="BO208" s="64">
        <f t="shared" ref="BO208:BO215" si="44">IFERROR(1/J208*(X208/H208),"0")</f>
        <v>2.3849607182940515E-2</v>
      </c>
      <c r="BP208" s="64">
        <f t="shared" ref="BP208:BP215" si="45">IFERROR(1/J208*(Y208/H208),"0")</f>
        <v>3.0303030303030304E-2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4</v>
      </c>
      <c r="Y209" s="770">
        <f t="shared" si="41"/>
        <v>5.4</v>
      </c>
      <c r="Z209" s="36">
        <f>IFERROR(IF(Y209=0,"",ROUNDUP(Y209/H209,0)*0.00902),"")</f>
        <v>9.0200000000000002E-3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4.1555555555555559</v>
      </c>
      <c r="BN209" s="64">
        <f t="shared" si="43"/>
        <v>5.61</v>
      </c>
      <c r="BO209" s="64">
        <f t="shared" si="44"/>
        <v>5.6116722783389446E-3</v>
      </c>
      <c r="BP209" s="64">
        <f t="shared" si="45"/>
        <v>7.575757575757576E-3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13</v>
      </c>
      <c r="Y212" s="770">
        <f t="shared" si="41"/>
        <v>14.4</v>
      </c>
      <c r="Z212" s="36">
        <f>IFERROR(IF(Y212=0,"",ROUNDUP(Y212/H212,0)*0.00502),"")</f>
        <v>4.0160000000000001E-2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13.938888888888888</v>
      </c>
      <c r="BN212" s="64">
        <f t="shared" si="43"/>
        <v>15.439999999999998</v>
      </c>
      <c r="BO212" s="64">
        <f t="shared" si="44"/>
        <v>3.0864197530864203E-2</v>
      </c>
      <c r="BP212" s="64">
        <f t="shared" si="45"/>
        <v>3.4188034188034191E-2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7</v>
      </c>
      <c r="Y215" s="770">
        <f t="shared" si="41"/>
        <v>7.2</v>
      </c>
      <c r="Z215" s="36">
        <f>IFERROR(IF(Y215=0,"",ROUNDUP(Y215/H215,0)*0.00502),"")</f>
        <v>2.0080000000000001E-2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7.3888888888888884</v>
      </c>
      <c r="BN215" s="64">
        <f t="shared" si="43"/>
        <v>7.6</v>
      </c>
      <c r="BO215" s="64">
        <f t="shared" si="44"/>
        <v>1.6619183285849954E-2</v>
      </c>
      <c r="BP215" s="64">
        <f t="shared" si="45"/>
        <v>1.7094017094017096E-2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15</v>
      </c>
      <c r="Y216" s="771">
        <f>IFERROR(Y208/H208,"0")+IFERROR(Y209/H209,"0")+IFERROR(Y210/H210,"0")+IFERROR(Y211/H211,"0")+IFERROR(Y212/H212,"0")+IFERROR(Y213/H213,"0")+IFERROR(Y214/H214,"0")+IFERROR(Y215/H215,"0")</f>
        <v>17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0.10534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41</v>
      </c>
      <c r="Y217" s="771">
        <f>IFERROR(SUM(Y208:Y215),"0")</f>
        <v>48.6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67</v>
      </c>
      <c r="Y228" s="770">
        <f t="shared" si="46"/>
        <v>67.2</v>
      </c>
      <c r="Z228" s="36">
        <f t="shared" si="51"/>
        <v>0.18228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74.034999999999997</v>
      </c>
      <c r="BN228" s="64">
        <f t="shared" si="48"/>
        <v>74.256000000000014</v>
      </c>
      <c r="BO228" s="64">
        <f t="shared" si="49"/>
        <v>0.1533882783882784</v>
      </c>
      <c r="BP228" s="64">
        <f t="shared" si="50"/>
        <v>0.15384615384615388</v>
      </c>
    </row>
    <row r="229" spans="1:68" ht="27" hidden="1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27.916666666666668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28.000000000000004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0.18228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67</v>
      </c>
      <c r="Y231" s="771">
        <f>IFERROR(SUM(Y219:Y229),"0")</f>
        <v>67.2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167</v>
      </c>
      <c r="Y383" s="770">
        <f>IFERROR(IF(X383="",0,CEILING((X383/$H383),1)*$H383),"")</f>
        <v>171.6</v>
      </c>
      <c r="Z383" s="36">
        <f>IFERROR(IF(Y383=0,"",ROUNDUP(Y383/H383,0)*0.01898),"")</f>
        <v>0.41755999999999999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178.11192307692309</v>
      </c>
      <c r="BN383" s="64">
        <f>IFERROR(Y383*I383/H383,"0")</f>
        <v>183.01800000000003</v>
      </c>
      <c r="BO383" s="64">
        <f>IFERROR(1/J383*(X383/H383),"0")</f>
        <v>0.33453525641025644</v>
      </c>
      <c r="BP383" s="64">
        <f>IFERROR(1/J383*(Y383/H383),"0")</f>
        <v>0.34375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21.410256410256412</v>
      </c>
      <c r="Y386" s="771">
        <f>IFERROR(Y382/H382,"0")+IFERROR(Y383/H383,"0")+IFERROR(Y384/H384,"0")+IFERROR(Y385/H385,"0")</f>
        <v>22</v>
      </c>
      <c r="Z386" s="771">
        <f>IFERROR(IF(Z382="",0,Z382),"0")+IFERROR(IF(Z383="",0,Z383),"0")+IFERROR(IF(Z384="",0,Z384),"0")+IFERROR(IF(Z385="",0,Z385),"0")</f>
        <v>0.41755999999999999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167</v>
      </c>
      <c r="Y387" s="771">
        <f>IFERROR(SUM(Y382:Y385),"0")</f>
        <v>171.6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hidden="1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hidden="1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670</v>
      </c>
      <c r="Y421" s="770">
        <f t="shared" si="87"/>
        <v>675</v>
      </c>
      <c r="Z421" s="36">
        <f>IFERROR(IF(Y421=0,"",ROUNDUP(Y421/H421,0)*0.02175),"")</f>
        <v>0.9787499999999999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691.44</v>
      </c>
      <c r="BN421" s="64">
        <f t="shared" si="89"/>
        <v>696.6</v>
      </c>
      <c r="BO421" s="64">
        <f t="shared" si="90"/>
        <v>0.93055555555555547</v>
      </c>
      <c r="BP421" s="64">
        <f t="shared" si="91"/>
        <v>0.9375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44.666666666666664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45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0.9787499999999999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670</v>
      </c>
      <c r="Y426" s="771">
        <f>IFERROR(SUM(Y415:Y424),"0")</f>
        <v>675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hidden="1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hidden="1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99</v>
      </c>
      <c r="Y438" s="770">
        <f>IFERROR(IF(X438="",0,CEILING((X438/$H438),1)*$H438),"")</f>
        <v>99</v>
      </c>
      <c r="Z438" s="36">
        <f>IFERROR(IF(Y438=0,"",ROUNDUP(Y438/H438,0)*0.01898),"")</f>
        <v>0.20877999999999999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104.709</v>
      </c>
      <c r="BN438" s="64">
        <f>IFERROR(Y438*I438/H438,"0")</f>
        <v>104.709</v>
      </c>
      <c r="BO438" s="64">
        <f>IFERROR(1/J438*(X438/H438),"0")</f>
        <v>0.171875</v>
      </c>
      <c r="BP438" s="64">
        <f>IFERROR(1/J438*(Y438/H438),"0")</f>
        <v>0.171875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11</v>
      </c>
      <c r="Y439" s="771">
        <f>IFERROR(Y438/H438,"0")</f>
        <v>11</v>
      </c>
      <c r="Z439" s="771">
        <f>IFERROR(IF(Z438="",0,Z438),"0")</f>
        <v>0.20877999999999999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99</v>
      </c>
      <c r="Y440" s="771">
        <f>IFERROR(SUM(Y438:Y438),"0")</f>
        <v>99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303</v>
      </c>
      <c r="Y459" s="770">
        <f>IFERROR(IF(X459="",0,CEILING((X459/$H459),1)*$H459),"")</f>
        <v>306</v>
      </c>
      <c r="Z459" s="36">
        <f>IFERROR(IF(Y459=0,"",ROUNDUP(Y459/H459,0)*0.01898),"")</f>
        <v>0.64532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320.47300000000001</v>
      </c>
      <c r="BN459" s="64">
        <f>IFERROR(Y459*I459/H459,"0")</f>
        <v>323.64599999999996</v>
      </c>
      <c r="BO459" s="64">
        <f>IFERROR(1/J459*(X459/H459),"0")</f>
        <v>0.52604166666666663</v>
      </c>
      <c r="BP459" s="64">
        <f>IFERROR(1/J459*(Y459/H459),"0")</f>
        <v>0.53125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33.666666666666664</v>
      </c>
      <c r="Y464" s="771">
        <f>IFERROR(Y459/H459,"0")+IFERROR(Y460/H460,"0")+IFERROR(Y461/H461,"0")+IFERROR(Y462/H462,"0")+IFERROR(Y463/H463,"0")</f>
        <v>34</v>
      </c>
      <c r="Z464" s="771">
        <f>IFERROR(IF(Z459="",0,Z459),"0")+IFERROR(IF(Z460="",0,Z460),"0")+IFERROR(IF(Z461="",0,Z461),"0")+IFERROR(IF(Z462="",0,Z462),"0")+IFERROR(IF(Z463="",0,Z463),"0")</f>
        <v>0.64532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303</v>
      </c>
      <c r="Y465" s="771">
        <f>IFERROR(SUM(Y459:Y463),"0")</f>
        <v>306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75</v>
      </c>
      <c r="Y477" s="770">
        <f t="shared" ref="Y477:Y494" si="97">IFERROR(IF(X477="",0,CEILING((X477/$H477),1)*$H477),"")</f>
        <v>75.600000000000009</v>
      </c>
      <c r="Z477" s="36">
        <f>IFERROR(IF(Y477=0,"",ROUNDUP(Y477/H477,0)*0.00902),"")</f>
        <v>0.12628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77.916666666666657</v>
      </c>
      <c r="BN477" s="64">
        <f t="shared" ref="BN477:BN494" si="99">IFERROR(Y477*I477/H477,"0")</f>
        <v>78.540000000000006</v>
      </c>
      <c r="BO477" s="64">
        <f t="shared" ref="BO477:BO494" si="100">IFERROR(1/J477*(X477/H477),"0")</f>
        <v>0.10521885521885521</v>
      </c>
      <c r="BP477" s="64">
        <f t="shared" ref="BP477:BP494" si="101">IFERROR(1/J477*(Y477/H477),"0")</f>
        <v>0.10606060606060606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13.888888888888888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14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0.12628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75</v>
      </c>
      <c r="Y496" s="771">
        <f>IFERROR(SUM(Y477:Y494),"0")</f>
        <v>75.600000000000009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29</v>
      </c>
      <c r="Y512" s="770">
        <f>IFERROR(IF(X512="",0,CEILING((X512/$H512),1)*$H512),"")</f>
        <v>32.400000000000006</v>
      </c>
      <c r="Z512" s="36">
        <f>IFERROR(IF(Y512=0,"",ROUNDUP(Y512/H512,0)*0.00902),"")</f>
        <v>5.4120000000000001E-2</v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30.127777777777776</v>
      </c>
      <c r="BN512" s="64">
        <f>IFERROR(Y512*I512/H512,"0")</f>
        <v>33.660000000000004</v>
      </c>
      <c r="BO512" s="64">
        <f>IFERROR(1/J512*(X512/H512),"0")</f>
        <v>4.0684624017957353E-2</v>
      </c>
      <c r="BP512" s="64">
        <f>IFERROR(1/J512*(Y512/H512),"0")</f>
        <v>4.5454545454545463E-2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5.3703703703703702</v>
      </c>
      <c r="Y517" s="771">
        <f>IFERROR(Y512/H512,"0")+IFERROR(Y513/H513,"0")+IFERROR(Y514/H514,"0")+IFERROR(Y515/H515,"0")+IFERROR(Y516/H516,"0")</f>
        <v>6.0000000000000009</v>
      </c>
      <c r="Z517" s="771">
        <f>IFERROR(IF(Z512="",0,Z512),"0")+IFERROR(IF(Z513="",0,Z513),"0")+IFERROR(IF(Z514="",0,Z514),"0")+IFERROR(IF(Z515="",0,Z515),"0")+IFERROR(IF(Z516="",0,Z516),"0")</f>
        <v>5.4120000000000001E-2</v>
      </c>
      <c r="AA517" s="772"/>
      <c r="AB517" s="772"/>
      <c r="AC517" s="772"/>
    </row>
    <row r="518" spans="1:68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29</v>
      </c>
      <c r="Y518" s="771">
        <f>IFERROR(SUM(Y512:Y516),"0")</f>
        <v>32.400000000000006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25</v>
      </c>
      <c r="Y539" s="770">
        <f t="shared" ref="Y539:Y553" si="103">IFERROR(IF(X539="",0,CEILING((X539/$H539),1)*$H539),"")</f>
        <v>26.400000000000002</v>
      </c>
      <c r="Z539" s="36">
        <f t="shared" ref="Z539:Z544" si="104">IFERROR(IF(Y539=0,"",ROUNDUP(Y539/H539,0)*0.01196),"")</f>
        <v>5.9799999999999999E-2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26.704545454545453</v>
      </c>
      <c r="BN539" s="64">
        <f t="shared" ref="BN539:BN553" si="106">IFERROR(Y539*I539/H539,"0")</f>
        <v>28.200000000000003</v>
      </c>
      <c r="BO539" s="64">
        <f t="shared" ref="BO539:BO553" si="107">IFERROR(1/J539*(X539/H539),"0")</f>
        <v>4.5527389277389273E-2</v>
      </c>
      <c r="BP539" s="64">
        <f t="shared" ref="BP539:BP553" si="108">IFERROR(1/J539*(Y539/H539),"0")</f>
        <v>4.807692307692308E-2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10</v>
      </c>
      <c r="Y540" s="770">
        <f t="shared" si="103"/>
        <v>10.56</v>
      </c>
      <c r="Z540" s="36">
        <f t="shared" si="104"/>
        <v>2.392E-2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10.681818181818182</v>
      </c>
      <c r="BN540" s="64">
        <f t="shared" si="106"/>
        <v>11.28</v>
      </c>
      <c r="BO540" s="64">
        <f t="shared" si="107"/>
        <v>1.8210955710955712E-2</v>
      </c>
      <c r="BP540" s="64">
        <f t="shared" si="108"/>
        <v>1.9230769230769232E-2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69</v>
      </c>
      <c r="Y542" s="770">
        <f t="shared" si="103"/>
        <v>73.92</v>
      </c>
      <c r="Z542" s="36">
        <f t="shared" si="104"/>
        <v>0.16744000000000001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73.704545454545439</v>
      </c>
      <c r="BN542" s="64">
        <f t="shared" si="106"/>
        <v>78.959999999999994</v>
      </c>
      <c r="BO542" s="64">
        <f t="shared" si="107"/>
        <v>0.1256555944055944</v>
      </c>
      <c r="BP542" s="64">
        <f t="shared" si="108"/>
        <v>0.13461538461538464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19.696969696969695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21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0.25115999999999999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104</v>
      </c>
      <c r="Y555" s="771">
        <f>IFERROR(SUM(Y539:Y553),"0")</f>
        <v>110.88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87</v>
      </c>
      <c r="Y563" s="770">
        <f t="shared" ref="Y563:Y576" si="109">IFERROR(IF(X563="",0,CEILING((X563/$H563),1)*$H563),"")</f>
        <v>89.76</v>
      </c>
      <c r="Z563" s="36">
        <f>IFERROR(IF(Y563=0,"",ROUNDUP(Y563/H563,0)*0.01196),"")</f>
        <v>0.20332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92.931818181818173</v>
      </c>
      <c r="BN563" s="64">
        <f t="shared" ref="BN563:BN576" si="111">IFERROR(Y563*I563/H563,"0")</f>
        <v>95.88</v>
      </c>
      <c r="BO563" s="64">
        <f t="shared" ref="BO563:BO576" si="112">IFERROR(1/J563*(X563/H563),"0")</f>
        <v>0.15843531468531469</v>
      </c>
      <c r="BP563" s="64">
        <f t="shared" ref="BP563:BP576" si="113">IFERROR(1/J563*(Y563/H563),"0")</f>
        <v>0.16346153846153846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70</v>
      </c>
      <c r="Y565" s="770">
        <f t="shared" si="109"/>
        <v>73.92</v>
      </c>
      <c r="Z565" s="36">
        <f>IFERROR(IF(Y565=0,"",ROUNDUP(Y565/H565,0)*0.01196),"")</f>
        <v>0.16744000000000001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74.772727272727266</v>
      </c>
      <c r="BN565" s="64">
        <f t="shared" si="111"/>
        <v>78.959999999999994</v>
      </c>
      <c r="BO565" s="64">
        <f t="shared" si="112"/>
        <v>0.12747668997668998</v>
      </c>
      <c r="BP565" s="64">
        <f t="shared" si="113"/>
        <v>0.13461538461538464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29.734848484848484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31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0.37075999999999998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157</v>
      </c>
      <c r="Y578" s="771">
        <f>IFERROR(SUM(Y563:Y576),"0")</f>
        <v>163.68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2073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2130.36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2179.8112427017431</v>
      </c>
      <c r="Y666" s="771">
        <f>IFERROR(SUM(BN22:BN662),"0")</f>
        <v>2240.2130000000002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4</v>
      </c>
      <c r="Y667" s="38">
        <f>ROUNDUP(SUM(BP22:BP662),0)</f>
        <v>4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2279.8112427017431</v>
      </c>
      <c r="Y668" s="771">
        <f>GrossWeightTotalR+PalletQtyTotalR*25</f>
        <v>2340.2130000000002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296.1476301476302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306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4.1396600000000001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21.6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19.8</v>
      </c>
      <c r="E675" s="46">
        <f>IFERROR(Y99*1,"0")+IFERROR(Y100*1,"0")+IFERROR(Y101*1,"0")+IFERROR(Y105*1,"0")+IFERROR(Y106*1,"0")+IFERROR(Y107*1,"0")+IFERROR(Y108*1,"0")+IFERROR(Y109*1,"0")+IFERROR(Y110*1,"0")</f>
        <v>64.800000000000011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83.100000000000009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191.10000000000002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115.80000000000001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171.6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774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306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75.600000000000009</v>
      </c>
      <c r="AA675" s="46">
        <f>IFERROR(Y508*1,"0")+IFERROR(Y512*1,"0")+IFERROR(Y513*1,"0")+IFERROR(Y514*1,"0")+IFERROR(Y515*1,"0")+IFERROR(Y516*1,"0")</f>
        <v>32.400000000000006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274.56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,11"/>
        <filter val="10,00"/>
        <filter val="100,00"/>
        <filter val="104,00"/>
        <filter val="11,00"/>
        <filter val="12,00"/>
        <filter val="13,00"/>
        <filter val="13,89"/>
        <filter val="15,00"/>
        <filter val="15,67"/>
        <filter val="157,00"/>
        <filter val="167,00"/>
        <filter val="17,00"/>
        <filter val="186,00"/>
        <filter val="19,70"/>
        <filter val="2 073,00"/>
        <filter val="2 179,81"/>
        <filter val="2 279,81"/>
        <filter val="21,41"/>
        <filter val="24,00"/>
        <filter val="25,00"/>
        <filter val="27,92"/>
        <filter val="29,00"/>
        <filter val="29,73"/>
        <filter val="296,15"/>
        <filter val="303,00"/>
        <filter val="33,67"/>
        <filter val="4"/>
        <filter val="4,00"/>
        <filter val="4,44"/>
        <filter val="41,00"/>
        <filter val="44,67"/>
        <filter val="45,71"/>
        <filter val="5,37"/>
        <filter val="5,93"/>
        <filter val="57,00"/>
        <filter val="6,00"/>
        <filter val="64,00"/>
        <filter val="67,00"/>
        <filter val="670,00"/>
        <filter val="69,00"/>
        <filter val="7,00"/>
        <filter val="70,00"/>
        <filter val="75,00"/>
        <filter val="8,00"/>
        <filter val="80,00"/>
        <filter val="81,00"/>
        <filter val="87,00"/>
        <filter val="99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2025-02-20T10:35:51Z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