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78072B-FFD0-42AF-8496-CD276DB0B0F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BP480" i="1" s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Z220" i="1" s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BP156" i="1" s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483" i="1" l="1"/>
  <c r="BN483" i="1"/>
  <c r="Z483" i="1"/>
  <c r="BP491" i="1"/>
  <c r="BN491" i="1"/>
  <c r="Z491" i="1"/>
  <c r="BP512" i="1"/>
  <c r="BN512" i="1"/>
  <c r="Z512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BP569" i="1"/>
  <c r="BN569" i="1"/>
  <c r="Z569" i="1"/>
  <c r="BP575" i="1"/>
  <c r="BN575" i="1"/>
  <c r="Z57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X666" i="1"/>
  <c r="X669" i="1"/>
  <c r="Z27" i="1"/>
  <c r="BN27" i="1"/>
  <c r="Z28" i="1"/>
  <c r="BN28" i="1"/>
  <c r="Z29" i="1"/>
  <c r="BN29" i="1"/>
  <c r="Z30" i="1"/>
  <c r="BN30" i="1"/>
  <c r="Z46" i="1"/>
  <c r="BN46" i="1"/>
  <c r="Z61" i="1"/>
  <c r="BN61" i="1"/>
  <c r="Z75" i="1"/>
  <c r="BN75" i="1"/>
  <c r="Z85" i="1"/>
  <c r="BN85" i="1"/>
  <c r="Z106" i="1"/>
  <c r="BN106" i="1"/>
  <c r="Z118" i="1"/>
  <c r="BN118" i="1"/>
  <c r="Z134" i="1"/>
  <c r="BN134" i="1"/>
  <c r="Z151" i="1"/>
  <c r="BN151" i="1"/>
  <c r="Y154" i="1"/>
  <c r="Z156" i="1"/>
  <c r="BN156" i="1"/>
  <c r="Y159" i="1"/>
  <c r="Z171" i="1"/>
  <c r="BN171" i="1"/>
  <c r="Z191" i="1"/>
  <c r="BN191" i="1"/>
  <c r="Z208" i="1"/>
  <c r="BN208" i="1"/>
  <c r="Z227" i="1"/>
  <c r="BN227" i="1"/>
  <c r="Z243" i="1"/>
  <c r="BN243" i="1"/>
  <c r="Z256" i="1"/>
  <c r="BN256" i="1"/>
  <c r="Z273" i="1"/>
  <c r="BN273" i="1"/>
  <c r="Z291" i="1"/>
  <c r="BN291" i="1"/>
  <c r="Z307" i="1"/>
  <c r="Z308" i="1" s="1"/>
  <c r="BN307" i="1"/>
  <c r="BP307" i="1"/>
  <c r="Z311" i="1"/>
  <c r="Z312" i="1" s="1"/>
  <c r="BN311" i="1"/>
  <c r="BP311" i="1"/>
  <c r="Y312" i="1"/>
  <c r="Z315" i="1"/>
  <c r="BN315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Z367" i="1"/>
  <c r="BN367" i="1"/>
  <c r="Z376" i="1"/>
  <c r="BN376" i="1"/>
  <c r="Z397" i="1"/>
  <c r="BN397" i="1"/>
  <c r="Z420" i="1"/>
  <c r="BN420" i="1"/>
  <c r="Z448" i="1"/>
  <c r="BN448" i="1"/>
  <c r="Z480" i="1"/>
  <c r="BN480" i="1"/>
  <c r="BP486" i="1"/>
  <c r="BN486" i="1"/>
  <c r="Z486" i="1"/>
  <c r="BP494" i="1"/>
  <c r="BN494" i="1"/>
  <c r="Z494" i="1"/>
  <c r="BP498" i="1"/>
  <c r="BN498" i="1"/>
  <c r="Z498" i="1"/>
  <c r="BP515" i="1"/>
  <c r="BN515" i="1"/>
  <c r="Z515" i="1"/>
  <c r="BP550" i="1"/>
  <c r="BN550" i="1"/>
  <c r="Z550" i="1"/>
  <c r="BP552" i="1"/>
  <c r="BN552" i="1"/>
  <c r="Z552" i="1"/>
  <c r="Y560" i="1"/>
  <c r="BP558" i="1"/>
  <c r="BN558" i="1"/>
  <c r="Z558" i="1"/>
  <c r="BP566" i="1"/>
  <c r="BN566" i="1"/>
  <c r="Z566" i="1"/>
  <c r="BP570" i="1"/>
  <c r="BN570" i="1"/>
  <c r="Z570" i="1"/>
  <c r="BP576" i="1"/>
  <c r="BN576" i="1"/>
  <c r="Z576" i="1"/>
  <c r="BP621" i="1"/>
  <c r="BN621" i="1"/>
  <c r="Z621" i="1"/>
  <c r="BP623" i="1"/>
  <c r="BN623" i="1"/>
  <c r="Z623" i="1"/>
  <c r="BP625" i="1"/>
  <c r="BN625" i="1"/>
  <c r="Z625" i="1"/>
  <c r="Y501" i="1"/>
  <c r="AA675" i="1"/>
  <c r="Y525" i="1"/>
  <c r="BP302" i="1"/>
  <c r="BN302" i="1"/>
  <c r="Z302" i="1"/>
  <c r="BP341" i="1"/>
  <c r="BN341" i="1"/>
  <c r="Z341" i="1"/>
  <c r="BP361" i="1"/>
  <c r="BN361" i="1"/>
  <c r="Z361" i="1"/>
  <c r="BP374" i="1"/>
  <c r="BN374" i="1"/>
  <c r="Z374" i="1"/>
  <c r="BP391" i="1"/>
  <c r="BN391" i="1"/>
  <c r="Z391" i="1"/>
  <c r="BP418" i="1"/>
  <c r="BN418" i="1"/>
  <c r="Z418" i="1"/>
  <c r="BP428" i="1"/>
  <c r="BN428" i="1"/>
  <c r="Z428" i="1"/>
  <c r="BP434" i="1"/>
  <c r="BN434" i="1"/>
  <c r="Z434" i="1"/>
  <c r="BP446" i="1"/>
  <c r="BN446" i="1"/>
  <c r="Z446" i="1"/>
  <c r="BP462" i="1"/>
  <c r="BN462" i="1"/>
  <c r="Z462" i="1"/>
  <c r="BP489" i="1"/>
  <c r="BN489" i="1"/>
  <c r="Z489" i="1"/>
  <c r="B675" i="1"/>
  <c r="X667" i="1"/>
  <c r="X668" i="1" s="1"/>
  <c r="Y33" i="1"/>
  <c r="Z32" i="1"/>
  <c r="BN32" i="1"/>
  <c r="Z44" i="1"/>
  <c r="BN44" i="1"/>
  <c r="Z52" i="1"/>
  <c r="BN52" i="1"/>
  <c r="Z59" i="1"/>
  <c r="BN59" i="1"/>
  <c r="Z63" i="1"/>
  <c r="BN63" i="1"/>
  <c r="Y71" i="1"/>
  <c r="Z69" i="1"/>
  <c r="BN69" i="1"/>
  <c r="Y80" i="1"/>
  <c r="Z77" i="1"/>
  <c r="BN77" i="1"/>
  <c r="Z83" i="1"/>
  <c r="BN83" i="1"/>
  <c r="BP83" i="1"/>
  <c r="Y90" i="1"/>
  <c r="Z87" i="1"/>
  <c r="BN87" i="1"/>
  <c r="Y96" i="1"/>
  <c r="Z100" i="1"/>
  <c r="BN100" i="1"/>
  <c r="Y112" i="1"/>
  <c r="Z108" i="1"/>
  <c r="BN108" i="1"/>
  <c r="Z116" i="1"/>
  <c r="BN116" i="1"/>
  <c r="Z124" i="1"/>
  <c r="BN124" i="1"/>
  <c r="Y137" i="1"/>
  <c r="Z132" i="1"/>
  <c r="BN132" i="1"/>
  <c r="Z140" i="1"/>
  <c r="BN140" i="1"/>
  <c r="Z147" i="1"/>
  <c r="BN147" i="1"/>
  <c r="Y153" i="1"/>
  <c r="Y160" i="1"/>
  <c r="Z158" i="1"/>
  <c r="BN158" i="1"/>
  <c r="Y172" i="1"/>
  <c r="Z169" i="1"/>
  <c r="BN169" i="1"/>
  <c r="Z175" i="1"/>
  <c r="BN175" i="1"/>
  <c r="BP175" i="1"/>
  <c r="Y178" i="1"/>
  <c r="I675" i="1"/>
  <c r="Y194" i="1"/>
  <c r="Z189" i="1"/>
  <c r="BN189" i="1"/>
  <c r="Z193" i="1"/>
  <c r="BN193" i="1"/>
  <c r="Z204" i="1"/>
  <c r="BN204" i="1"/>
  <c r="Y217" i="1"/>
  <c r="Z210" i="1"/>
  <c r="BN210" i="1"/>
  <c r="Z214" i="1"/>
  <c r="BN214" i="1"/>
  <c r="Z221" i="1"/>
  <c r="BN221" i="1"/>
  <c r="Z225" i="1"/>
  <c r="BN225" i="1"/>
  <c r="Z229" i="1"/>
  <c r="BN229" i="1"/>
  <c r="Y240" i="1"/>
  <c r="Z238" i="1"/>
  <c r="BN238" i="1"/>
  <c r="Z245" i="1"/>
  <c r="BN245" i="1"/>
  <c r="Z249" i="1"/>
  <c r="BN249" i="1"/>
  <c r="L675" i="1"/>
  <c r="Z258" i="1"/>
  <c r="BN258" i="1"/>
  <c r="Z262" i="1"/>
  <c r="BN262" i="1"/>
  <c r="M675" i="1"/>
  <c r="Z275" i="1"/>
  <c r="BN275" i="1"/>
  <c r="Z279" i="1"/>
  <c r="BN279" i="1"/>
  <c r="Q675" i="1"/>
  <c r="BP298" i="1"/>
  <c r="BN298" i="1"/>
  <c r="Z298" i="1"/>
  <c r="BP330" i="1"/>
  <c r="BN330" i="1"/>
  <c r="Z330" i="1"/>
  <c r="BP357" i="1"/>
  <c r="BN357" i="1"/>
  <c r="Z357" i="1"/>
  <c r="BP369" i="1"/>
  <c r="BN369" i="1"/>
  <c r="Z369" i="1"/>
  <c r="BP378" i="1"/>
  <c r="BN378" i="1"/>
  <c r="Z378" i="1"/>
  <c r="BP408" i="1"/>
  <c r="BN408" i="1"/>
  <c r="Z408" i="1"/>
  <c r="BP422" i="1"/>
  <c r="BN422" i="1"/>
  <c r="Z422" i="1"/>
  <c r="Y436" i="1"/>
  <c r="Y435" i="1"/>
  <c r="BP433" i="1"/>
  <c r="BN433" i="1"/>
  <c r="Z433" i="1"/>
  <c r="BP450" i="1"/>
  <c r="BN450" i="1"/>
  <c r="Z450" i="1"/>
  <c r="Y469" i="1"/>
  <c r="Y468" i="1"/>
  <c r="BP467" i="1"/>
  <c r="BN467" i="1"/>
  <c r="Z467" i="1"/>
  <c r="Z468" i="1" s="1"/>
  <c r="Y474" i="1"/>
  <c r="BP473" i="1"/>
  <c r="BN473" i="1"/>
  <c r="Z473" i="1"/>
  <c r="Z474" i="1" s="1"/>
  <c r="BP488" i="1"/>
  <c r="BN488" i="1"/>
  <c r="Z488" i="1"/>
  <c r="BP522" i="1"/>
  <c r="BN522" i="1"/>
  <c r="Z522" i="1"/>
  <c r="BP524" i="1"/>
  <c r="BN524" i="1"/>
  <c r="Z52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72" i="1"/>
  <c r="BN572" i="1"/>
  <c r="Z572" i="1"/>
  <c r="BP580" i="1"/>
  <c r="BN580" i="1"/>
  <c r="Z580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P675" i="1"/>
  <c r="Y317" i="1"/>
  <c r="Y364" i="1"/>
  <c r="Y371" i="1"/>
  <c r="Y387" i="1"/>
  <c r="Y675" i="1"/>
  <c r="Y456" i="1"/>
  <c r="Y464" i="1"/>
  <c r="Y495" i="1"/>
  <c r="BP523" i="1"/>
  <c r="BN523" i="1"/>
  <c r="Z523" i="1"/>
  <c r="BP543" i="1"/>
  <c r="BN543" i="1"/>
  <c r="Z543" i="1"/>
  <c r="BP548" i="1"/>
  <c r="BN548" i="1"/>
  <c r="Z548" i="1"/>
  <c r="BP573" i="1"/>
  <c r="BN573" i="1"/>
  <c r="Z573" i="1"/>
  <c r="Y589" i="1"/>
  <c r="Y588" i="1"/>
  <c r="BP586" i="1"/>
  <c r="BN586" i="1"/>
  <c r="Z586" i="1"/>
  <c r="Z588" i="1" s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00" i="1"/>
  <c r="Y554" i="1"/>
  <c r="Y583" i="1"/>
  <c r="F9" i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BN58" i="1"/>
  <c r="BP58" i="1"/>
  <c r="Z60" i="1"/>
  <c r="BN60" i="1"/>
  <c r="Z62" i="1"/>
  <c r="BN62" i="1"/>
  <c r="Y65" i="1"/>
  <c r="Z68" i="1"/>
  <c r="BN68" i="1"/>
  <c r="BP68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BN168" i="1"/>
  <c r="Z170" i="1"/>
  <c r="BN170" i="1"/>
  <c r="Y173" i="1"/>
  <c r="Z176" i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BN203" i="1"/>
  <c r="BP203" i="1"/>
  <c r="Y206" i="1"/>
  <c r="Z209" i="1"/>
  <c r="BN209" i="1"/>
  <c r="Z211" i="1"/>
  <c r="BN211" i="1"/>
  <c r="Z213" i="1"/>
  <c r="BN213" i="1"/>
  <c r="Z215" i="1"/>
  <c r="BN215" i="1"/>
  <c r="Y216" i="1"/>
  <c r="Z219" i="1"/>
  <c r="BN219" i="1"/>
  <c r="BP220" i="1"/>
  <c r="BN220" i="1"/>
  <c r="BP222" i="1"/>
  <c r="BN222" i="1"/>
  <c r="Z222" i="1"/>
  <c r="BP226" i="1"/>
  <c r="BN226" i="1"/>
  <c r="Z226" i="1"/>
  <c r="H9" i="1"/>
  <c r="Y24" i="1"/>
  <c r="Y103" i="1"/>
  <c r="Y121" i="1"/>
  <c r="Y184" i="1"/>
  <c r="Y231" i="1"/>
  <c r="Y230" i="1"/>
  <c r="BP224" i="1"/>
  <c r="BN224" i="1"/>
  <c r="Z224" i="1"/>
  <c r="BP228" i="1"/>
  <c r="BN228" i="1"/>
  <c r="Z228" i="1"/>
  <c r="Y239" i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Y370" i="1"/>
  <c r="BP377" i="1"/>
  <c r="BN377" i="1"/>
  <c r="Z377" i="1"/>
  <c r="BP384" i="1"/>
  <c r="BN384" i="1"/>
  <c r="Z384" i="1"/>
  <c r="BP390" i="1"/>
  <c r="BN390" i="1"/>
  <c r="Z390" i="1"/>
  <c r="BP398" i="1"/>
  <c r="BN398" i="1"/>
  <c r="Z398" i="1"/>
  <c r="Y400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Y425" i="1"/>
  <c r="BP429" i="1"/>
  <c r="BN429" i="1"/>
  <c r="Z429" i="1"/>
  <c r="Z430" i="1" s="1"/>
  <c r="Y431" i="1"/>
  <c r="Z234" i="1"/>
  <c r="BN234" i="1"/>
  <c r="Z235" i="1"/>
  <c r="BN235" i="1"/>
  <c r="Z237" i="1"/>
  <c r="BN237" i="1"/>
  <c r="K675" i="1"/>
  <c r="Z244" i="1"/>
  <c r="BN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Z342" i="1" s="1"/>
  <c r="BN340" i="1"/>
  <c r="BP340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80" i="1"/>
  <c r="BP373" i="1"/>
  <c r="BN373" i="1"/>
  <c r="BP375" i="1"/>
  <c r="BN375" i="1"/>
  <c r="Z375" i="1"/>
  <c r="Y379" i="1"/>
  <c r="BP383" i="1"/>
  <c r="BN383" i="1"/>
  <c r="Z383" i="1"/>
  <c r="Z386" i="1" s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Y430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BN513" i="1"/>
  <c r="Z514" i="1"/>
  <c r="BN514" i="1"/>
  <c r="BP516" i="1"/>
  <c r="BN516" i="1"/>
  <c r="Z516" i="1"/>
  <c r="Y518" i="1"/>
  <c r="Y526" i="1"/>
  <c r="BP521" i="1"/>
  <c r="BN521" i="1"/>
  <c r="Z521" i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51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399" i="1" l="1"/>
  <c r="Z239" i="1"/>
  <c r="Z194" i="1"/>
  <c r="Z148" i="1"/>
  <c r="Z89" i="1"/>
  <c r="Z80" i="1"/>
  <c r="Z48" i="1"/>
  <c r="Z435" i="1"/>
  <c r="Z627" i="1"/>
  <c r="Z554" i="1"/>
  <c r="Z517" i="1"/>
  <c r="Z363" i="1"/>
  <c r="Z172" i="1"/>
  <c r="Z525" i="1"/>
  <c r="Z464" i="1"/>
  <c r="Z393" i="1"/>
  <c r="Z379" i="1"/>
  <c r="Z370" i="1"/>
  <c r="Z303" i="1"/>
  <c r="Z293" i="1"/>
  <c r="Z281" i="1"/>
  <c r="Z251" i="1"/>
  <c r="Z216" i="1"/>
  <c r="Z205" i="1"/>
  <c r="Z177" i="1"/>
  <c r="Z71" i="1"/>
  <c r="Z64" i="1"/>
  <c r="Z645" i="1"/>
  <c r="Z610" i="1"/>
  <c r="Z638" i="1"/>
  <c r="Z577" i="1"/>
  <c r="Z617" i="1"/>
  <c r="Z495" i="1"/>
  <c r="Z451" i="1"/>
  <c r="Z425" i="1"/>
  <c r="Z264" i="1"/>
  <c r="Z410" i="1"/>
  <c r="Z136" i="1"/>
  <c r="Z126" i="1"/>
  <c r="Z120" i="1"/>
  <c r="Z111" i="1"/>
  <c r="Z102" i="1"/>
  <c r="Z95" i="1"/>
  <c r="Z33" i="1"/>
  <c r="Y669" i="1"/>
  <c r="Y666" i="1"/>
  <c r="Y665" i="1"/>
  <c r="Z230" i="1"/>
  <c r="Y667" i="1"/>
  <c r="Z670" i="1" l="1"/>
  <c r="Y668" i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<sst xmlns="http://schemas.openxmlformats.org/spreadsheetml/2006/main" count="3133" uniqueCount="1103">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</sst>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84" sqref="AA84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45712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0.45833333333333331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hidden="1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hidden="1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16</v>
      </c>
      <c r="Y84" s="770">
        <f t="shared" si="21"/>
        <v>16.8</v>
      </c>
      <c r="Z84" s="36">
        <f>IFERROR(IF(Y84=0,"",ROUNDUP(Y84/H84,0)*0.01898),"")</f>
        <v>3.7960000000000001E-2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16.828571428571429</v>
      </c>
      <c r="BN84" s="64">
        <f t="shared" si="23"/>
        <v>17.670000000000002</v>
      </c>
      <c r="BO84" s="64">
        <f t="shared" si="24"/>
        <v>2.976190476190476E-2</v>
      </c>
      <c r="BP84" s="64">
        <f t="shared" si="25"/>
        <v>3.125E-2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1.9047619047619047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16</v>
      </c>
      <c r="Y90" s="771">
        <f>IFERROR(SUM(Y83:Y88),"0")</f>
        <v>16.8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4</v>
      </c>
      <c r="Y101" s="770">
        <f>IFERROR(IF(X101="",0,CEILING((X101/$H101),1)*$H101),"")</f>
        <v>4.5</v>
      </c>
      <c r="Z101" s="36">
        <f>IFERROR(IF(Y101=0,"",ROUNDUP(Y101/H101,0)*0.00902),"")</f>
        <v>9.0200000000000002E-3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4.1866666666666665</v>
      </c>
      <c r="BN101" s="64">
        <f>IFERROR(Y101*I101/H101,"0")</f>
        <v>4.71</v>
      </c>
      <c r="BO101" s="64">
        <f>IFERROR(1/J101*(X101/H101),"0")</f>
        <v>6.7340067340067337E-3</v>
      </c>
      <c r="BP101" s="64">
        <f>IFERROR(1/J101*(Y101/H101),"0")</f>
        <v>7.575757575757576E-3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0.88888888888888884</v>
      </c>
      <c r="Y102" s="771">
        <f>IFERROR(Y99/H99,"0")+IFERROR(Y100/H100,"0")+IFERROR(Y101/H101,"0")</f>
        <v>1</v>
      </c>
      <c r="Z102" s="771">
        <f>IFERROR(IF(Z99="",0,Z99),"0")+IFERROR(IF(Z100="",0,Z100),"0")+IFERROR(IF(Z101="",0,Z101),"0")</f>
        <v>9.0200000000000002E-3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4</v>
      </c>
      <c r="Y103" s="771">
        <f>IFERROR(SUM(Y99:Y101),"0")</f>
        <v>4.5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4</v>
      </c>
      <c r="Y107" s="770">
        <f t="shared" si="26"/>
        <v>5.4</v>
      </c>
      <c r="Z107" s="36">
        <f>IFERROR(IF(Y107=0,"",ROUNDUP(Y107/H107,0)*0.00651),"")</f>
        <v>1.302E-2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4.3733333333333331</v>
      </c>
      <c r="BN107" s="64">
        <f t="shared" si="28"/>
        <v>5.9039999999999999</v>
      </c>
      <c r="BO107" s="64">
        <f t="shared" si="29"/>
        <v>8.1400081400081394E-3</v>
      </c>
      <c r="BP107" s="64">
        <f t="shared" si="30"/>
        <v>1.098901098901099E-2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1.4814814814814814</v>
      </c>
      <c r="Y111" s="771">
        <f>IFERROR(Y105/H105,"0")+IFERROR(Y106/H106,"0")+IFERROR(Y107/H107,"0")+IFERROR(Y108/H108,"0")+IFERROR(Y109/H109,"0")+IFERROR(Y110/H110,"0")</f>
        <v>2</v>
      </c>
      <c r="Z111" s="771">
        <f>IFERROR(IF(Z105="",0,Z105),"0")+IFERROR(IF(Z106="",0,Z106),"0")+IFERROR(IF(Z107="",0,Z107),"0")+IFERROR(IF(Z108="",0,Z108),"0")+IFERROR(IF(Z109="",0,Z109),"0")+IFERROR(IF(Z110="",0,Z110),"0")</f>
        <v>1.302E-2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4</v>
      </c>
      <c r="Y112" s="771">
        <f>IFERROR(SUM(Y105:Y110),"0")</f>
        <v>5.4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7</v>
      </c>
      <c r="Y129" s="770">
        <f t="shared" ref="Y129:Y135" si="31">IFERROR(IF(X129="",0,CEILING((X129/$H129),1)*$H129),"")</f>
        <v>8.4</v>
      </c>
      <c r="Z129" s="36">
        <f>IFERROR(IF(Y129=0,"",ROUNDUP(Y129/H129,0)*0.01898),"")</f>
        <v>1.898E-2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7.4275000000000002</v>
      </c>
      <c r="BN129" s="64">
        <f t="shared" ref="BN129:BN135" si="33">IFERROR(Y129*I129/H129,"0")</f>
        <v>8.9130000000000003</v>
      </c>
      <c r="BO129" s="64">
        <f t="shared" ref="BO129:BO135" si="34">IFERROR(1/J129*(X129/H129),"0")</f>
        <v>1.3020833333333332E-2</v>
      </c>
      <c r="BP129" s="64">
        <f t="shared" ref="BP129:BP135" si="35">IFERROR(1/J129*(Y129/H129),"0")</f>
        <v>1.5625E-2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43</v>
      </c>
      <c r="Y133" s="770">
        <f t="shared" si="31"/>
        <v>43.2</v>
      </c>
      <c r="Z133" s="36">
        <f>IFERROR(IF(Y133=0,"",ROUNDUP(Y133/H133,0)*0.00651),"")</f>
        <v>0.10416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47.013333333333328</v>
      </c>
      <c r="BN133" s="64">
        <f t="shared" si="33"/>
        <v>47.231999999999999</v>
      </c>
      <c r="BO133" s="64">
        <f t="shared" si="34"/>
        <v>8.7505087505087509E-2</v>
      </c>
      <c r="BP133" s="64">
        <f t="shared" si="35"/>
        <v>8.7912087912087919E-2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16.75925925925926</v>
      </c>
      <c r="Y136" s="771">
        <f>IFERROR(Y129/H129,"0")+IFERROR(Y130/H130,"0")+IFERROR(Y131/H131,"0")+IFERROR(Y132/H132,"0")+IFERROR(Y133/H133,"0")+IFERROR(Y134/H134,"0")+IFERROR(Y135/H135,"0")</f>
        <v>17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0.12314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50</v>
      </c>
      <c r="Y137" s="771">
        <f>IFERROR(SUM(Y129:Y135),"0")</f>
        <v>51.6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110</v>
      </c>
      <c r="Y208" s="770">
        <f t="shared" ref="Y208:Y215" si="41">IFERROR(IF(X208="",0,CEILING((X208/$H208),1)*$H208),"")</f>
        <v>113.4</v>
      </c>
      <c r="Z208" s="36">
        <f>IFERROR(IF(Y208=0,"",ROUNDUP(Y208/H208,0)*0.00902),"")</f>
        <v>0.18942000000000001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114.27777777777777</v>
      </c>
      <c r="BN208" s="64">
        <f t="shared" ref="BN208:BN215" si="43">IFERROR(Y208*I208/H208,"0")</f>
        <v>117.81</v>
      </c>
      <c r="BO208" s="64">
        <f t="shared" ref="BO208:BO215" si="44">IFERROR(1/J208*(X208/H208),"0")</f>
        <v>0.15432098765432098</v>
      </c>
      <c r="BP208" s="64">
        <f t="shared" ref="BP208:BP215" si="45">IFERROR(1/J208*(Y208/H208),"0")</f>
        <v>0.15909090909090909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2</v>
      </c>
      <c r="Y212" s="770">
        <f t="shared" si="41"/>
        <v>3.6</v>
      </c>
      <c r="Z212" s="36">
        <f>IFERROR(IF(Y212=0,"",ROUNDUP(Y212/H212,0)*0.00502),"")</f>
        <v>1.004E-2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2.1444444444444444</v>
      </c>
      <c r="BN212" s="64">
        <f t="shared" si="43"/>
        <v>3.8599999999999994</v>
      </c>
      <c r="BO212" s="64">
        <f t="shared" si="44"/>
        <v>4.7483380816714157E-3</v>
      </c>
      <c r="BP212" s="64">
        <f t="shared" si="45"/>
        <v>8.5470085470085479E-3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5</v>
      </c>
      <c r="Y213" s="770">
        <f t="shared" si="41"/>
        <v>5.4</v>
      </c>
      <c r="Z213" s="36">
        <f>IFERROR(IF(Y213=0,"",ROUNDUP(Y213/H213,0)*0.00502),"")</f>
        <v>1.506E-2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5.2777777777777777</v>
      </c>
      <c r="BN213" s="64">
        <f t="shared" si="43"/>
        <v>5.7</v>
      </c>
      <c r="BO213" s="64">
        <f t="shared" si="44"/>
        <v>1.1870845204178538E-2</v>
      </c>
      <c r="BP213" s="64">
        <f t="shared" si="45"/>
        <v>1.2820512820512822E-2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6</v>
      </c>
      <c r="Y215" s="770">
        <f t="shared" si="41"/>
        <v>7.2</v>
      </c>
      <c r="Z215" s="36">
        <f>IFERROR(IF(Y215=0,"",ROUNDUP(Y215/H215,0)*0.00502),"")</f>
        <v>2.0080000000000001E-2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6.3333333333333321</v>
      </c>
      <c r="BN215" s="64">
        <f t="shared" si="43"/>
        <v>7.6</v>
      </c>
      <c r="BO215" s="64">
        <f t="shared" si="44"/>
        <v>1.4245014245014245E-2</v>
      </c>
      <c r="BP215" s="64">
        <f t="shared" si="45"/>
        <v>1.7094017094017096E-2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27.592592592592592</v>
      </c>
      <c r="Y216" s="771">
        <f>IFERROR(Y208/H208,"0")+IFERROR(Y209/H209,"0")+IFERROR(Y210/H210,"0")+IFERROR(Y211/H211,"0")+IFERROR(Y212/H212,"0")+IFERROR(Y213/H213,"0")+IFERROR(Y214/H214,"0")+IFERROR(Y215/H215,"0")</f>
        <v>30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0.23459999999999998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123</v>
      </c>
      <c r="Y217" s="771">
        <f>IFERROR(SUM(Y208:Y215),"0")</f>
        <v>129.6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52</v>
      </c>
      <c r="Y228" s="770">
        <f t="shared" si="46"/>
        <v>52.8</v>
      </c>
      <c r="Z228" s="36">
        <f t="shared" si="51"/>
        <v>0.14322000000000001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57.46</v>
      </c>
      <c r="BN228" s="64">
        <f t="shared" si="48"/>
        <v>58.344000000000001</v>
      </c>
      <c r="BO228" s="64">
        <f t="shared" si="49"/>
        <v>0.11904761904761907</v>
      </c>
      <c r="BP228" s="64">
        <f t="shared" si="50"/>
        <v>0.12087912087912089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21.666666666666668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0.14322000000000001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52</v>
      </c>
      <c r="Y231" s="771">
        <f>IFERROR(SUM(Y219:Y229),"0")</f>
        <v>52.8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18</v>
      </c>
      <c r="Y301" s="770">
        <f t="shared" si="72"/>
        <v>19.2</v>
      </c>
      <c r="Z301" s="36">
        <f>IFERROR(IF(Y301=0,"",ROUNDUP(Y301/H301,0)*0.00651),"")</f>
        <v>5.2080000000000001E-2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19.350000000000001</v>
      </c>
      <c r="BN301" s="64">
        <f t="shared" si="74"/>
        <v>20.64</v>
      </c>
      <c r="BO301" s="64">
        <f t="shared" si="75"/>
        <v>4.1208791208791215E-2</v>
      </c>
      <c r="BP301" s="64">
        <f t="shared" si="76"/>
        <v>4.3956043956043959E-2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7.5</v>
      </c>
      <c r="Y303" s="771">
        <f>IFERROR(Y297/H297,"0")+IFERROR(Y298/H298,"0")+IFERROR(Y299/H299,"0")+IFERROR(Y300/H300,"0")+IFERROR(Y301/H301,"0")+IFERROR(Y302/H302,"0")</f>
        <v>8</v>
      </c>
      <c r="Z303" s="771">
        <f>IFERROR(IF(Z297="",0,Z297),"0")+IFERROR(IF(Z298="",0,Z298),"0")+IFERROR(IF(Z299="",0,Z299),"0")+IFERROR(IF(Z300="",0,Z300),"0")+IFERROR(IF(Z301="",0,Z301),"0")+IFERROR(IF(Z302="",0,Z302),"0")</f>
        <v>5.2080000000000001E-2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18</v>
      </c>
      <c r="Y304" s="771">
        <f>IFERROR(SUM(Y297:Y302),"0")</f>
        <v>19.2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hidden="1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49</v>
      </c>
      <c r="Y421" s="770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50.567999999999998</v>
      </c>
      <c r="BN421" s="64">
        <f t="shared" si="89"/>
        <v>61.92</v>
      </c>
      <c r="BO421" s="64">
        <f t="shared" si="90"/>
        <v>6.805555555555555E-2</v>
      </c>
      <c r="BP421" s="64">
        <f t="shared" si="91"/>
        <v>8.3333333333333329E-2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3.2666666666666666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8.6999999999999994E-2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49</v>
      </c>
      <c r="Y426" s="771">
        <f>IFERROR(SUM(Y415:Y424),"0")</f>
        <v>60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27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28.556999999999999</v>
      </c>
      <c r="BN438" s="64">
        <f>IFERROR(Y438*I438/H438,"0")</f>
        <v>28.556999999999999</v>
      </c>
      <c r="BO438" s="64">
        <f>IFERROR(1/J438*(X438/H438),"0")</f>
        <v>4.6875E-2</v>
      </c>
      <c r="BP438" s="64">
        <f>IFERROR(1/J438*(Y438/H438),"0")</f>
        <v>4.6875E-2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27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143</v>
      </c>
      <c r="Y459" s="770">
        <f>IFERROR(IF(X459="",0,CEILING((X459/$H459),1)*$H459),"")</f>
        <v>144</v>
      </c>
      <c r="Z459" s="36">
        <f>IFERROR(IF(Y459=0,"",ROUNDUP(Y459/H459,0)*0.01898),"")</f>
        <v>0.30368000000000001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151.24633333333335</v>
      </c>
      <c r="BN459" s="64">
        <f>IFERROR(Y459*I459/H459,"0")</f>
        <v>152.304</v>
      </c>
      <c r="BO459" s="64">
        <f>IFERROR(1/J459*(X459/H459),"0")</f>
        <v>0.2482638888888889</v>
      </c>
      <c r="BP459" s="64">
        <f>IFERROR(1/J459*(Y459/H459),"0")</f>
        <v>0.25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15.888888888888889</v>
      </c>
      <c r="Y464" s="771">
        <f>IFERROR(Y459/H459,"0")+IFERROR(Y460/H460,"0")+IFERROR(Y461/H461,"0")+IFERROR(Y462/H462,"0")+IFERROR(Y463/H463,"0")</f>
        <v>16</v>
      </c>
      <c r="Z464" s="771">
        <f>IFERROR(IF(Z459="",0,Z459),"0")+IFERROR(IF(Z460="",0,Z460),"0")+IFERROR(IF(Z461="",0,Z461),"0")+IFERROR(IF(Z462="",0,Z462),"0")+IFERROR(IF(Z463="",0,Z463),"0")</f>
        <v>0.30368000000000001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143</v>
      </c>
      <c r="Y465" s="771">
        <f>IFERROR(SUM(Y459:Y463),"0")</f>
        <v>144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4</v>
      </c>
      <c r="Y539" s="770">
        <f t="shared" ref="Y539:Y553" si="103">IFERROR(IF(X539="",0,CEILING((X539/$H539),1)*$H539),"")</f>
        <v>5.28</v>
      </c>
      <c r="Z539" s="36">
        <f t="shared" ref="Z539:Z544" si="104">IFERROR(IF(Y539=0,"",ROUNDUP(Y539/H539,0)*0.01196),"")</f>
        <v>1.196E-2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4.2727272727272725</v>
      </c>
      <c r="BN539" s="64">
        <f t="shared" ref="BN539:BN553" si="106">IFERROR(Y539*I539/H539,"0")</f>
        <v>5.64</v>
      </c>
      <c r="BO539" s="64">
        <f t="shared" ref="BO539:BO553" si="107">IFERROR(1/J539*(X539/H539),"0")</f>
        <v>7.2843822843822849E-3</v>
      </c>
      <c r="BP539" s="64">
        <f t="shared" ref="BP539:BP553" si="108">IFERROR(1/J539*(Y539/H539),"0")</f>
        <v>9.6153846153846159E-3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4</v>
      </c>
      <c r="Y540" s="770">
        <f t="shared" si="103"/>
        <v>5.28</v>
      </c>
      <c r="Z540" s="36">
        <f t="shared" si="104"/>
        <v>1.196E-2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4.2727272727272725</v>
      </c>
      <c r="BN540" s="64">
        <f t="shared" si="106"/>
        <v>5.64</v>
      </c>
      <c r="BO540" s="64">
        <f t="shared" si="107"/>
        <v>7.2843822843822849E-3</v>
      </c>
      <c r="BP540" s="64">
        <f t="shared" si="108"/>
        <v>9.6153846153846159E-3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22</v>
      </c>
      <c r="Y542" s="770">
        <f t="shared" si="103"/>
        <v>26.400000000000002</v>
      </c>
      <c r="Z542" s="36">
        <f t="shared" si="104"/>
        <v>5.9799999999999999E-2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23.5</v>
      </c>
      <c r="BN542" s="64">
        <f t="shared" si="106"/>
        <v>28.200000000000003</v>
      </c>
      <c r="BO542" s="64">
        <f t="shared" si="107"/>
        <v>4.0064102564102561E-2</v>
      </c>
      <c r="BP542" s="64">
        <f t="shared" si="108"/>
        <v>4.807692307692308E-2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13</v>
      </c>
      <c r="Y544" s="770">
        <f t="shared" si="103"/>
        <v>15.84</v>
      </c>
      <c r="Z544" s="36">
        <f t="shared" si="104"/>
        <v>3.5880000000000002E-2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13.886363636363635</v>
      </c>
      <c r="BN544" s="64">
        <f t="shared" si="106"/>
        <v>16.919999999999998</v>
      </c>
      <c r="BO544" s="64">
        <f t="shared" si="107"/>
        <v>2.3674242424242424E-2</v>
      </c>
      <c r="BP544" s="64">
        <f t="shared" si="108"/>
        <v>2.8846153846153848E-2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8.1439393939393945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0.11960000000000001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43</v>
      </c>
      <c r="Y555" s="771">
        <f>IFERROR(SUM(Y539:Y553),"0")</f>
        <v>52.8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18</v>
      </c>
      <c r="Y563" s="770">
        <f t="shared" ref="Y563:Y576" si="109">IFERROR(IF(X563="",0,CEILING((X563/$H563),1)*$H563),"")</f>
        <v>21.12</v>
      </c>
      <c r="Z563" s="36">
        <f>IFERROR(IF(Y563=0,"",ROUNDUP(Y563/H563,0)*0.01196),"")</f>
        <v>4.7840000000000001E-2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19.227272727272727</v>
      </c>
      <c r="BN563" s="64">
        <f t="shared" ref="BN563:BN576" si="111">IFERROR(Y563*I563/H563,"0")</f>
        <v>22.56</v>
      </c>
      <c r="BO563" s="64">
        <f t="shared" ref="BO563:BO576" si="112">IFERROR(1/J563*(X563/H563),"0")</f>
        <v>3.277972027972028E-2</v>
      </c>
      <c r="BP563" s="64">
        <f t="shared" ref="BP563:BP576" si="113">IFERROR(1/J563*(Y563/H563),"0")</f>
        <v>3.8461538461538464E-2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3.4090909090909087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4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4.7840000000000001E-2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18</v>
      </c>
      <c r="Y578" s="771">
        <f>IFERROR(SUM(Y563:Y576),"0")</f>
        <v>21.12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548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586.14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581.6274047619047</v>
      </c>
      <c r="Y666" s="771">
        <f>IFERROR(SUM(BN22:BN662),"0")</f>
        <v>622.00399999999991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1</v>
      </c>
      <c r="Y667" s="38">
        <f>ROUNDUP(SUM(BP22:BP662),0)</f>
        <v>2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606.6274047619047</v>
      </c>
      <c r="Y668" s="771">
        <f>GrossWeightTotalR+PalletQtyTotalR*25</f>
        <v>672.00399999999991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112.2598124098124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120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1.23437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16.8</v>
      </c>
      <c r="E675" s="46">
        <f>IFERROR(Y99*1,"0")+IFERROR(Y100*1,"0")+IFERROR(Y101*1,"0")+IFERROR(Y105*1,"0")+IFERROR(Y106*1,"0")+IFERROR(Y107*1,"0")+IFERROR(Y108*1,"0")+IFERROR(Y109*1,"0")+IFERROR(Y110*1,"0")</f>
        <v>9.9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51.6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182.39999999999998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19.2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87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144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1.32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73.92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0,89"/>
        <filter val="1"/>
        <filter val="1,00"/>
        <filter val="1,48"/>
        <filter val="1,90"/>
        <filter val="110,00"/>
        <filter val="112,26"/>
        <filter val="123,00"/>
        <filter val="13,00"/>
        <filter val="143,00"/>
        <filter val="15,89"/>
        <filter val="16,00"/>
        <filter val="16,76"/>
        <filter val="18,00"/>
        <filter val="2,00"/>
        <filter val="21,67"/>
        <filter val="22,00"/>
        <filter val="27,00"/>
        <filter val="27,59"/>
        <filter val="3,00"/>
        <filter val="3,27"/>
        <filter val="3,41"/>
        <filter val="4,00"/>
        <filter val="43,00"/>
        <filter val="49,00"/>
        <filter val="5,00"/>
        <filter val="50,00"/>
        <filter val="52,00"/>
        <filter val="548,00"/>
        <filter val="581,63"/>
        <filter val="6,00"/>
        <filter val="606,63"/>
        <filter val="7,00"/>
        <filter val="7,50"/>
        <filter val="8,14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2025-02-21T10:20:57Z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