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3BF62FA-52D2-4E86-8B55-4D2B2F1336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X599" i="1"/>
  <c r="X598" i="1"/>
  <c r="BO597" i="1"/>
  <c r="BM597" i="1"/>
  <c r="Y597" i="1"/>
  <c r="Y598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Y578" i="1" s="1"/>
  <c r="X561" i="1"/>
  <c r="X560" i="1"/>
  <c r="BO559" i="1"/>
  <c r="BM559" i="1"/>
  <c r="Y559" i="1"/>
  <c r="BP559" i="1" s="1"/>
  <c r="BO558" i="1"/>
  <c r="BM558" i="1"/>
  <c r="Y558" i="1"/>
  <c r="Y561" i="1" s="1"/>
  <c r="P558" i="1"/>
  <c r="BP557" i="1"/>
  <c r="BO557" i="1"/>
  <c r="BN557" i="1"/>
  <c r="BM557" i="1"/>
  <c r="Z557" i="1"/>
  <c r="Y557" i="1"/>
  <c r="Y560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D675" i="1" s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Z454" i="1"/>
  <c r="Z456" i="1" s="1"/>
  <c r="Y454" i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Y141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BP131" i="1"/>
  <c r="BN131" i="1"/>
  <c r="Z131" i="1"/>
  <c r="BP135" i="1"/>
  <c r="BN135" i="1"/>
  <c r="Z135" i="1"/>
  <c r="Y142" i="1"/>
  <c r="BP139" i="1"/>
  <c r="BN139" i="1"/>
  <c r="Z139" i="1"/>
  <c r="Z141" i="1" s="1"/>
  <c r="H9" i="1"/>
  <c r="Y24" i="1"/>
  <c r="Y103" i="1"/>
  <c r="Y121" i="1"/>
  <c r="BP125" i="1"/>
  <c r="BN125" i="1"/>
  <c r="Z125" i="1"/>
  <c r="Y127" i="1"/>
  <c r="Y136" i="1"/>
  <c r="BP129" i="1"/>
  <c r="BN129" i="1"/>
  <c r="Z129" i="1"/>
  <c r="BP133" i="1"/>
  <c r="BN133" i="1"/>
  <c r="Z133" i="1"/>
  <c r="BP146" i="1"/>
  <c r="BN146" i="1"/>
  <c r="Z146" i="1"/>
  <c r="Z148" i="1" s="1"/>
  <c r="G675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Z379" i="1" s="1"/>
  <c r="BN373" i="1"/>
  <c r="BP373" i="1"/>
  <c r="Z375" i="1"/>
  <c r="BN375" i="1"/>
  <c r="Z377" i="1"/>
  <c r="BN377" i="1"/>
  <c r="Y380" i="1"/>
  <c r="Z383" i="1"/>
  <c r="Z386" i="1" s="1"/>
  <c r="BN383" i="1"/>
  <c r="BP383" i="1"/>
  <c r="Z384" i="1"/>
  <c r="BN384" i="1"/>
  <c r="Z389" i="1"/>
  <c r="BN389" i="1"/>
  <c r="BP389" i="1"/>
  <c r="Z390" i="1"/>
  <c r="BN390" i="1"/>
  <c r="Z392" i="1"/>
  <c r="BN392" i="1"/>
  <c r="Y393" i="1"/>
  <c r="Z396" i="1"/>
  <c r="BN396" i="1"/>
  <c r="BP396" i="1"/>
  <c r="Z398" i="1"/>
  <c r="BN398" i="1"/>
  <c r="Y399" i="1"/>
  <c r="Z403" i="1"/>
  <c r="Z404" i="1" s="1"/>
  <c r="BN403" i="1"/>
  <c r="BP403" i="1"/>
  <c r="Y404" i="1"/>
  <c r="Z407" i="1"/>
  <c r="BN407" i="1"/>
  <c r="BP407" i="1"/>
  <c r="Z409" i="1"/>
  <c r="BN409" i="1"/>
  <c r="Y410" i="1"/>
  <c r="Z415" i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Z451" i="1" s="1"/>
  <c r="BN443" i="1"/>
  <c r="BP443" i="1"/>
  <c r="Z445" i="1"/>
  <c r="BN445" i="1"/>
  <c r="Z447" i="1"/>
  <c r="BN447" i="1"/>
  <c r="Z449" i="1"/>
  <c r="BN449" i="1"/>
  <c r="Y452" i="1"/>
  <c r="Y457" i="1"/>
  <c r="BP454" i="1"/>
  <c r="BN454" i="1"/>
  <c r="Y456" i="1"/>
  <c r="Y465" i="1"/>
  <c r="BP459" i="1"/>
  <c r="BN459" i="1"/>
  <c r="Z459" i="1"/>
  <c r="BP462" i="1"/>
  <c r="BN462" i="1"/>
  <c r="Z462" i="1"/>
  <c r="Y496" i="1"/>
  <c r="BP483" i="1"/>
  <c r="BN483" i="1"/>
  <c r="Z483" i="1"/>
  <c r="Y184" i="1"/>
  <c r="Y251" i="1"/>
  <c r="Y309" i="1"/>
  <c r="Y337" i="1"/>
  <c r="Y352" i="1"/>
  <c r="Y363" i="1"/>
  <c r="Y405" i="1"/>
  <c r="Y425" i="1"/>
  <c r="Y451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Z495" i="1"/>
  <c r="BP480" i="1"/>
  <c r="BN480" i="1"/>
  <c r="Z480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Z517" i="1" s="1"/>
  <c r="BN512" i="1"/>
  <c r="BP512" i="1"/>
  <c r="Z515" i="1"/>
  <c r="BN515" i="1"/>
  <c r="Y518" i="1"/>
  <c r="AB675" i="1"/>
  <c r="Z522" i="1"/>
  <c r="Z525" i="1" s="1"/>
  <c r="BN522" i="1"/>
  <c r="BP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Z560" i="1" s="1"/>
  <c r="BN559" i="1"/>
  <c r="Z565" i="1"/>
  <c r="Z577" i="1" s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Y531" i="1"/>
  <c r="Y555" i="1"/>
  <c r="Z597" i="1"/>
  <c r="Z598" i="1" s="1"/>
  <c r="BN597" i="1"/>
  <c r="BP597" i="1"/>
  <c r="AF675" i="1"/>
  <c r="Y610" i="1"/>
  <c r="BP606" i="1"/>
  <c r="BN606" i="1"/>
  <c r="Z606" i="1"/>
  <c r="Z610" i="1" s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Y667" i="1" l="1"/>
  <c r="Z645" i="1"/>
  <c r="Z627" i="1"/>
  <c r="Z588" i="1"/>
  <c r="Z583" i="1"/>
  <c r="Z554" i="1"/>
  <c r="Z464" i="1"/>
  <c r="Z425" i="1"/>
  <c r="Z410" i="1"/>
  <c r="Z399" i="1"/>
  <c r="Z393" i="1"/>
  <c r="Z363" i="1"/>
  <c r="Z136" i="1"/>
  <c r="Y665" i="1"/>
  <c r="Z126" i="1"/>
  <c r="Z120" i="1"/>
  <c r="Z111" i="1"/>
  <c r="Z102" i="1"/>
  <c r="Z95" i="1"/>
  <c r="Z33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<sst xmlns="http://schemas.openxmlformats.org/spreadsheetml/2006/main" count="3132" uniqueCount="1102">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</sst>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0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700</v>
      </c>
      <c r="Y428" s="770">
        <f>IFERROR(IF(X428="",0,CEILING((X428/$H428),1)*$H428),"")</f>
        <v>705</v>
      </c>
      <c r="Z428" s="36">
        <f>IFERROR(IF(Y428=0,"",ROUNDUP(Y428/H428,0)*0.02175),"")</f>
        <v>1.0222499999999999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722.4</v>
      </c>
      <c r="BN428" s="64">
        <f>IFERROR(Y428*I428/H428,"0")</f>
        <v>727.56</v>
      </c>
      <c r="BO428" s="64">
        <f>IFERROR(1/J428*(X428/H428),"0")</f>
        <v>0.9722222222222221</v>
      </c>
      <c r="BP428" s="64">
        <f>IFERROR(1/J428*(Y428/H428),"0")</f>
        <v>0.97916666666666663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46.666666666666664</v>
      </c>
      <c r="Y430" s="771">
        <f>IFERROR(Y428/H428,"0")+IFERROR(Y429/H429,"0")</f>
        <v>47</v>
      </c>
      <c r="Z430" s="771">
        <f>IFERROR(IF(Z428="",0,Z428),"0")+IFERROR(IF(Z429="",0,Z429),"0")</f>
        <v>1.0222499999999999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700</v>
      </c>
      <c r="Y431" s="771">
        <f>IFERROR(SUM(Y428:Y429),"0")</f>
        <v>705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1700</v>
      </c>
      <c r="Y459" s="770">
        <f>IFERROR(IF(X459="",0,CEILING((X459/$H459),1)*$H459),"")</f>
        <v>1701</v>
      </c>
      <c r="Z459" s="36">
        <f>IFERROR(IF(Y459=0,"",ROUNDUP(Y459/H459,0)*0.01898),"")</f>
        <v>3.5872199999999999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1798.0333333333335</v>
      </c>
      <c r="BN459" s="64">
        <f>IFERROR(Y459*I459/H459,"0")</f>
        <v>1799.0909999999999</v>
      </c>
      <c r="BO459" s="64">
        <f>IFERROR(1/J459*(X459/H459),"0")</f>
        <v>2.9513888888888888</v>
      </c>
      <c r="BP459" s="64">
        <f>IFERROR(1/J459*(Y459/H459),"0")</f>
        <v>2.953125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188.88888888888889</v>
      </c>
      <c r="Y464" s="771">
        <f>IFERROR(Y459/H459,"0")+IFERROR(Y460/H460,"0")+IFERROR(Y461/H461,"0")+IFERROR(Y462/H462,"0")+IFERROR(Y463/H463,"0")</f>
        <v>189</v>
      </c>
      <c r="Z464" s="771">
        <f>IFERROR(IF(Z459="",0,Z459),"0")+IFERROR(IF(Z460="",0,Z460),"0")+IFERROR(IF(Z461="",0,Z461),"0")+IFERROR(IF(Z462="",0,Z462),"0")+IFERROR(IF(Z463="",0,Z463),"0")</f>
        <v>3.5872199999999999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1700</v>
      </c>
      <c r="Y465" s="771">
        <f>IFERROR(SUM(Y459:Y463),"0")</f>
        <v>1701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900</v>
      </c>
      <c r="Y542" s="770">
        <f t="shared" si="103"/>
        <v>902.88</v>
      </c>
      <c r="Z542" s="36">
        <f t="shared" si="104"/>
        <v>2.0451600000000001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961.36363636363637</v>
      </c>
      <c r="BN542" s="64">
        <f t="shared" si="106"/>
        <v>964.43999999999994</v>
      </c>
      <c r="BO542" s="64">
        <f t="shared" si="107"/>
        <v>1.638986013986014</v>
      </c>
      <c r="BP542" s="64">
        <f t="shared" si="108"/>
        <v>1.6442307692307694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700</v>
      </c>
      <c r="Y544" s="770">
        <f t="shared" si="103"/>
        <v>702.24</v>
      </c>
      <c r="Z544" s="36">
        <f t="shared" si="104"/>
        <v>1.5906800000000001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747.72727272727275</v>
      </c>
      <c r="BN544" s="64">
        <f t="shared" si="106"/>
        <v>750.11999999999989</v>
      </c>
      <c r="BO544" s="64">
        <f t="shared" si="107"/>
        <v>1.2747668997668997</v>
      </c>
      <c r="BP544" s="64">
        <f t="shared" si="108"/>
        <v>1.278846153846154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303.030303030303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304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3.63584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1600</v>
      </c>
      <c r="Y555" s="771">
        <f>IFERROR(SUM(Y539:Y553),"0")</f>
        <v>1605.12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4000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4011.12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4229.5242424242424</v>
      </c>
      <c r="Y666" s="771">
        <f>IFERROR(SUM(BN22:BN662),"0")</f>
        <v>4241.2109999999993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7</v>
      </c>
      <c r="Y667" s="38">
        <f>ROUNDUP(SUM(BP22:BP662),0)</f>
        <v>7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4404.5242424242424</v>
      </c>
      <c r="Y668" s="771">
        <f>GrossWeightTotalR+PalletQtyTotalR*25</f>
        <v>4416.2109999999993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538.58585858585855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540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8.2453099999999999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1701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1605.12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2025-02-17T09:34:47Z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