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5 ПОКОМ КИ филиалы\"/>
    </mc:Choice>
  </mc:AlternateContent>
  <xr:revisionPtr revIDLastSave="0" documentId="13_ncr:1_{9B9D3AE3-BF8B-4C3F-A1BA-A0D5F4923D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6" i="1"/>
  <c r="H5" i="1" l="1"/>
  <c r="G5" i="1"/>
  <c r="N7" i="1"/>
  <c r="R7" i="1" s="1"/>
  <c r="N8" i="1"/>
  <c r="R8" i="1" s="1"/>
  <c r="S8" i="1" s="1"/>
  <c r="N9" i="1"/>
  <c r="R9" i="1" s="1"/>
  <c r="N10" i="1"/>
  <c r="R10" i="1" s="1"/>
  <c r="V10" i="1" s="1"/>
  <c r="N11" i="1"/>
  <c r="R11" i="1" s="1"/>
  <c r="N12" i="1"/>
  <c r="R12" i="1" s="1"/>
  <c r="N13" i="1"/>
  <c r="R13" i="1" s="1"/>
  <c r="N14" i="1"/>
  <c r="R14" i="1" s="1"/>
  <c r="V14" i="1" s="1"/>
  <c r="N15" i="1"/>
  <c r="R15" i="1" s="1"/>
  <c r="N16" i="1"/>
  <c r="R16" i="1" s="1"/>
  <c r="N17" i="1"/>
  <c r="R17" i="1" s="1"/>
  <c r="N18" i="1"/>
  <c r="R18" i="1" s="1"/>
  <c r="S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S25" i="1" s="1"/>
  <c r="N26" i="1"/>
  <c r="R26" i="1" s="1"/>
  <c r="S26" i="1" s="1"/>
  <c r="N27" i="1"/>
  <c r="R27" i="1" s="1"/>
  <c r="N28" i="1"/>
  <c r="R28" i="1" s="1"/>
  <c r="N29" i="1"/>
  <c r="R29" i="1" s="1"/>
  <c r="S29" i="1" s="1"/>
  <c r="N30" i="1"/>
  <c r="R30" i="1" s="1"/>
  <c r="S30" i="1" s="1"/>
  <c r="N31" i="1"/>
  <c r="R31" i="1" s="1"/>
  <c r="N32" i="1"/>
  <c r="R32" i="1" s="1"/>
  <c r="N33" i="1"/>
  <c r="R33" i="1" s="1"/>
  <c r="N34" i="1"/>
  <c r="R34" i="1" s="1"/>
  <c r="S34" i="1" s="1"/>
  <c r="N35" i="1"/>
  <c r="R35" i="1" s="1"/>
  <c r="N36" i="1"/>
  <c r="R36" i="1" s="1"/>
  <c r="N37" i="1"/>
  <c r="R37" i="1" s="1"/>
  <c r="N38" i="1"/>
  <c r="R38" i="1" s="1"/>
  <c r="N39" i="1"/>
  <c r="R39" i="1" s="1"/>
  <c r="S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S47" i="1" s="1"/>
  <c r="N48" i="1"/>
  <c r="R48" i="1" s="1"/>
  <c r="N49" i="1"/>
  <c r="R49" i="1" s="1"/>
  <c r="S49" i="1" s="1"/>
  <c r="N50" i="1"/>
  <c r="R50" i="1" s="1"/>
  <c r="S50" i="1" s="1"/>
  <c r="N51" i="1"/>
  <c r="R51" i="1" s="1"/>
  <c r="N52" i="1"/>
  <c r="R52" i="1" s="1"/>
  <c r="N53" i="1"/>
  <c r="R53" i="1" s="1"/>
  <c r="N54" i="1"/>
  <c r="R54" i="1" s="1"/>
  <c r="S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S83" i="1" s="1"/>
  <c r="N84" i="1"/>
  <c r="R84" i="1" s="1"/>
  <c r="S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S93" i="1" s="1"/>
  <c r="N94" i="1"/>
  <c r="R94" i="1" s="1"/>
  <c r="N95" i="1"/>
  <c r="R95" i="1" s="1"/>
  <c r="N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L5" i="1"/>
  <c r="F5" i="1"/>
  <c r="E5" i="1"/>
  <c r="S80" i="1" l="1"/>
  <c r="S46" i="1"/>
  <c r="S32" i="1"/>
  <c r="S79" i="1"/>
  <c r="S45" i="1"/>
  <c r="S31" i="1"/>
  <c r="S23" i="1"/>
  <c r="S21" i="1"/>
  <c r="S91" i="1"/>
  <c r="V16" i="1"/>
  <c r="V12" i="1"/>
  <c r="W94" i="1"/>
  <c r="V94" i="1"/>
  <c r="W92" i="1"/>
  <c r="V92" i="1"/>
  <c r="W90" i="1"/>
  <c r="V90" i="1"/>
  <c r="V88" i="1"/>
  <c r="W88" i="1"/>
  <c r="V86" i="1"/>
  <c r="W86" i="1"/>
  <c r="V84" i="1"/>
  <c r="W84" i="1"/>
  <c r="V82" i="1"/>
  <c r="W82" i="1"/>
  <c r="V80" i="1"/>
  <c r="W80" i="1"/>
  <c r="V78" i="1"/>
  <c r="W78" i="1"/>
  <c r="V76" i="1"/>
  <c r="W76" i="1"/>
  <c r="V74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W8" i="1"/>
  <c r="W10" i="1"/>
  <c r="W12" i="1"/>
  <c r="W14" i="1"/>
  <c r="W16" i="1"/>
  <c r="W18" i="1"/>
  <c r="W95" i="1"/>
  <c r="V95" i="1"/>
  <c r="W93" i="1"/>
  <c r="V93" i="1"/>
  <c r="W91" i="1"/>
  <c r="V91" i="1"/>
  <c r="V89" i="1"/>
  <c r="W89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M5" i="1"/>
  <c r="N5" i="1"/>
  <c r="R6" i="1"/>
  <c r="S6" i="1" s="1"/>
  <c r="V8" i="1" l="1"/>
  <c r="V18" i="1"/>
  <c r="AI5" i="1"/>
  <c r="S5" i="1"/>
  <c r="R5" i="1"/>
  <c r="V6" i="1"/>
  <c r="W6" i="1"/>
</calcChain>
</file>

<file path=xl/sharedStrings.xml><?xml version="1.0" encoding="utf-8"?>
<sst xmlns="http://schemas.openxmlformats.org/spreadsheetml/2006/main" count="359" uniqueCount="144">
  <si>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</si>
  <si>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</si>
  <si>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</si>
  <si>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</si>
  <si>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</si>
  <si>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</si>
  <si>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</si>
  <si>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</si>
  <si>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</si>
  <si>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</si>
  <si>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</si>
  <si>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</si>
  <si>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</si>
  <si>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</si>
  <si>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</si>
  <si>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</si>
  <si>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</si>
  <si>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</si>
  <si>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</si>
  <si>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</si>
  <si>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</si>
  <si>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</si>
  <si>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</si>
  <si>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17,02,(2)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</si>
  <si>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</si>
  <si>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</si>
  <si>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</si>
  <si>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</si>
  <si>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</si>
  <si>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</si>
  <si>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</si>
  <si>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</si>
  <si>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</si>
  <si>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</si>
  <si>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</si>
  <si>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</si>
  <si>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</si>
  <si>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</si>
  <si>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</si>
  <si>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</si>
  <si>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</si>
  <si>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</si>
  <si>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</si>
  <si>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</si>
  <si>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</si>
  <si>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</si>
  <si>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</si>
  <si>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</si>
  <si>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</si>
  <si>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</si>
  <si>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</si>
  <si>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</si>
  <si>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</si>
  <si>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</si>
  <si>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</si>
  <si>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</si>
  <si>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</si>
  <si>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</si>
  <si>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</si>
  <si>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</si>
  <si>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</si>
  <si>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</si>
  <si>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</si>
  <si>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</si>
  <si>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</si>
  <si>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</si>
  <si>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</si>
  <si>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</si>
  <si>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</si>
  <si>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</si>
  <si>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</si>
  <si>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</si>
  <si>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</si>
  <si>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</si>
  <si>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</si>
  <si>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</si>
  <si>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</si>
  <si>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</si>
  <si>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</si>
  <si>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</si>
  <si>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</si>
  <si>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</si>
  <si>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</si>
  <si>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</si>
  <si>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</si>
  <si>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</si>
  <si>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</si>
  <si>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</si>
  <si>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</si>
  <si>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</si>
  <si>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</si>
  <si>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</si>
  <si>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</si>
  <si>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</si>
  <si>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</si>
  <si>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</si>
  <si>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</si>
  <si>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</si>
  <si>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</si>
  <si>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</si>
  <si>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</si>
  <si>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</si>
  <si>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</si>
  <si>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</si>
  <si>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</si>
  <si>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</si>
  <si>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</si>
  <si>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</si>
  <si>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</si>
  <si>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</si>
  <si>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</si>
  <si>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</si>
  <si>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</si>
  <si>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</si>
  <si>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</si>
  <si>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</si>
  <si>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</si>
  <si>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</si>
  <si>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</si>
  <si>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</si>
  <si>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</si>
  <si>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</si>
  <si>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</si>
  <si>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</si>
  <si>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</si>
  <si>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</si>
  <si>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</si>
  <si>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</si>
  <si>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</si>
  <si>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</si>
  <si>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</si>
  <si>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</si>
  <si>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</si>
  <si>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</si>
  <si>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</si>
  <si>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</si>
  <si>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</si>
  <si>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</si>
  <si>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506 Сосиски Филейские рубленые ТМ Вязанка в оболочке целлофан в м/г среде. ВЕС.ПОКОМ</t>
  </si>
  <si>
    <t>Поляков</t>
  </si>
  <si>
    <t>ИТОГО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</si>
  <si>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16,01,25 в уценку 27шт.</t>
    </r>
  </si>
  <si>
    <t>заказ</t>
  </si>
  <si>
    <t>22,02,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</si>
</sst>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9;&#1072;&#1082;&#1072;&#1079;%20&#1076;&#1083;&#1103;%20&#1055;&#1086;&#1083;&#1103;&#1082;&#1086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330  Колбаса вареная Филейская ТМ Вязанка ТС Классическая ВЕС  ПОКОМ</v>
          </cell>
          <cell r="B2">
            <v>310.14</v>
          </cell>
        </row>
        <row r="3">
          <cell r="A3" t="str">
            <v xml:space="preserve"> 319  Колбаса вареная Филейская ТМ Вязанка ТС Классическая, 0,45 кг. ПОКОМ</v>
          </cell>
          <cell r="B3">
            <v>160</v>
          </cell>
        </row>
        <row r="4">
          <cell r="A4" t="str">
            <v xml:space="preserve"> 312  Ветчина Филейская ВЕС ТМ  Вязанка ТС Столичная  ПОКОМ</v>
          </cell>
          <cell r="B4">
            <v>75.290000000000006</v>
          </cell>
        </row>
        <row r="5">
          <cell r="A5" t="str">
            <v>506 Сосиски Филейские рубленые ТМ Вязанка в оболочке целлофан в м/г среде. ВЕС.ПОКОМ</v>
          </cell>
          <cell r="B5">
            <v>102.991</v>
          </cell>
        </row>
        <row r="6">
          <cell r="A6" t="str">
            <v xml:space="preserve"> 247  Сардельки Нежные, ВЕС.  ПОКОМ</v>
          </cell>
          <cell r="B6">
            <v>256.51799999999997</v>
          </cell>
        </row>
        <row r="7">
          <cell r="A7" t="str">
            <v xml:space="preserve"> 457  Колбаса Молочная ТМ Особый рецепт ВЕС большой батон  ПОКОМ</v>
          </cell>
          <cell r="B7">
            <v>2994.8780000000002</v>
          </cell>
        </row>
        <row r="8">
          <cell r="A8" t="str">
            <v xml:space="preserve"> 456  Колбаса Филейная ТМ Особый рецепт ВЕС большой батон  ПОКОМ</v>
          </cell>
          <cell r="B8">
            <v>2998.1790000000001</v>
          </cell>
        </row>
        <row r="9">
          <cell r="A9" t="str">
            <v xml:space="preserve"> 201  Ветчина Нежная ТМ Особый рецепт, (2,5кг), ПОКОМ</v>
          </cell>
          <cell r="B9">
            <v>2010.8510000000001</v>
          </cell>
        </row>
        <row r="10">
          <cell r="A10" t="str">
            <v xml:space="preserve"> 201  Ветчина Нежная ТМ Особый рецепт, (2,5кг), ПОКОМ</v>
          </cell>
          <cell r="B10">
            <v>721.21600000000001</v>
          </cell>
        </row>
        <row r="11">
          <cell r="A11" t="str">
            <v xml:space="preserve"> 248  Сардельки Сочные ТМ Особый рецепт,   ПОКОМ</v>
          </cell>
          <cell r="B11">
            <v>288.33199999999999</v>
          </cell>
        </row>
        <row r="12">
          <cell r="A12" t="str">
            <v xml:space="preserve"> 229  Колбаса Молочная Дугушка, в/у, ВЕС, ТМ Стародворье   ПОКОМ</v>
          </cell>
          <cell r="B12">
            <v>604.30999999999995</v>
          </cell>
        </row>
        <row r="13">
          <cell r="A13" t="str">
            <v xml:space="preserve"> 200  Ветчина Дугушка ТМ Стародворье, вектор в/у    ПОКОМ</v>
          </cell>
          <cell r="B13">
            <v>200.298</v>
          </cell>
        </row>
        <row r="14">
          <cell r="A14" t="str">
            <v xml:space="preserve"> 236  Колбаса Рубленая ЗАПЕЧ. Дугушка ТМ Стародворье, вектор, в/к    ПОКОМ</v>
          </cell>
          <cell r="B14">
            <v>152.77000000000001</v>
          </cell>
        </row>
        <row r="15">
          <cell r="A15" t="str">
            <v xml:space="preserve"> 239  Колбаса Салями запеч Дугушка, оболочка вектор, ВЕС, ТМ Стародворье  ПОКОМ</v>
          </cell>
          <cell r="B15">
            <v>163.33699999999999</v>
          </cell>
        </row>
        <row r="16">
          <cell r="A16" t="str">
            <v xml:space="preserve"> 242  Колбаса Сервелат ЗАПЕЧ.Дугушка ТМ Стародворье, вектор, в/к     ПОКОМ</v>
          </cell>
          <cell r="B16">
            <v>99.980999999999995</v>
          </cell>
        </row>
        <row r="17">
          <cell r="A17" t="str">
            <v>Европоддон (невозвратный)</v>
          </cell>
          <cell r="B1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8" width="7" customWidth="1"/>
    <col min="9" max="9" width="5" style="9" customWidth="1"/>
    <col min="10" max="10" width="5" customWidth="1"/>
    <col min="11" max="11" width="9.28515625" customWidth="1"/>
    <col min="12" max="20" width="7" customWidth="1"/>
    <col min="21" max="21" width="16.5703125" customWidth="1"/>
    <col min="22" max="23" width="5" customWidth="1"/>
    <col min="24" max="33" width="6" customWidth="1"/>
    <col min="34" max="34" width="31.42578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139</v>
      </c>
      <c r="H3" s="10" t="s">
        <v>140</v>
      </c>
      <c r="I3" s="8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13</v>
      </c>
      <c r="R3" s="2" t="s">
        <v>14</v>
      </c>
      <c r="S3" s="3" t="s">
        <v>142</v>
      </c>
      <c r="T3" s="6" t="s">
        <v>15</v>
      </c>
      <c r="U3" s="6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20</v>
      </c>
      <c r="AI3" s="2" t="s">
        <v>21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 t="s">
        <v>22</v>
      </c>
      <c r="Q4" s="1" t="s">
        <v>23</v>
      </c>
      <c r="R4" s="1" t="s">
        <v>24</v>
      </c>
      <c r="S4" s="1" t="s">
        <v>143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10305.379999999999</v>
      </c>
      <c r="F5" s="4">
        <f>SUM(F6:F498)</f>
        <v>15389.739000000003</v>
      </c>
      <c r="G5" s="4">
        <f>SUM(G6:G498)</f>
        <v>10417.875</v>
      </c>
      <c r="H5" s="4">
        <f>SUM(H6:H498)</f>
        <v>4971.8640000000005</v>
      </c>
      <c r="I5" s="7"/>
      <c r="J5" s="1"/>
      <c r="K5" s="1"/>
      <c r="L5" s="4">
        <f t="shared" ref="L5:T5" si="0">SUM(L6:L498)</f>
        <v>18904.762000000002</v>
      </c>
      <c r="M5" s="4">
        <f t="shared" si="0"/>
        <v>-8599.3819999999996</v>
      </c>
      <c r="N5" s="4">
        <f t="shared" si="0"/>
        <v>9707.3759999999966</v>
      </c>
      <c r="O5" s="4">
        <f t="shared" si="0"/>
        <v>598.00400000000002</v>
      </c>
      <c r="P5" s="4">
        <f t="shared" si="0"/>
        <v>13328.853479999998</v>
      </c>
      <c r="Q5" s="4">
        <f t="shared" si="0"/>
        <v>6353.2087200000005</v>
      </c>
      <c r="R5" s="4">
        <f t="shared" si="0"/>
        <v>1941.4752000000005</v>
      </c>
      <c r="S5" s="4">
        <f t="shared" si="0"/>
        <v>3053.8344999999977</v>
      </c>
      <c r="T5" s="4">
        <f t="shared" si="0"/>
        <v>0</v>
      </c>
      <c r="U5" s="1"/>
      <c r="V5" s="1"/>
      <c r="W5" s="1"/>
      <c r="X5" s="4">
        <f t="shared" ref="X5:AG5" si="1">SUM(X6:X498)</f>
        <v>2642.8766000000005</v>
      </c>
      <c r="Y5" s="4">
        <f t="shared" si="1"/>
        <v>2600.4340000000011</v>
      </c>
      <c r="Z5" s="4">
        <f t="shared" si="1"/>
        <v>2021.1283999999998</v>
      </c>
      <c r="AA5" s="4">
        <f t="shared" si="1"/>
        <v>1953.8506000000007</v>
      </c>
      <c r="AB5" s="4">
        <f t="shared" si="1"/>
        <v>1888.1955999999996</v>
      </c>
      <c r="AC5" s="4">
        <f t="shared" si="1"/>
        <v>1895.4265999999993</v>
      </c>
      <c r="AD5" s="4">
        <f t="shared" si="1"/>
        <v>2202.8660000000009</v>
      </c>
      <c r="AE5" s="4">
        <f t="shared" si="1"/>
        <v>2235.8647999999998</v>
      </c>
      <c r="AF5" s="4">
        <f t="shared" si="1"/>
        <v>2401.8884000000003</v>
      </c>
      <c r="AG5" s="4">
        <f t="shared" si="1"/>
        <v>2493.2724999999996</v>
      </c>
      <c r="AH5" s="1"/>
      <c r="AI5" s="4">
        <f>SUM(AI6:AI498)</f>
        <v>2915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55.77</v>
      </c>
      <c r="D6" s="1">
        <v>57.343000000000004</v>
      </c>
      <c r="E6" s="1">
        <v>88.95</v>
      </c>
      <c r="F6" s="1">
        <v>2.819</v>
      </c>
      <c r="G6" s="1">
        <f>IFERROR(VLOOKUP(A6,[1]TDSheet!$A:$B,2,0),0)</f>
        <v>0</v>
      </c>
      <c r="H6" s="1">
        <f>F6-G6</f>
        <v>2.819</v>
      </c>
      <c r="I6" s="7">
        <v>1</v>
      </c>
      <c r="J6" s="1">
        <v>50</v>
      </c>
      <c r="K6" s="1" t="s">
        <v>37</v>
      </c>
      <c r="L6" s="1">
        <v>101.3</v>
      </c>
      <c r="M6" s="1">
        <f t="shared" ref="M6:M35" si="2">E6-L6</f>
        <v>-12.349999999999994</v>
      </c>
      <c r="N6" s="1">
        <f t="shared" ref="N6:N35" si="3">E6-O6</f>
        <v>88.95</v>
      </c>
      <c r="O6" s="1"/>
      <c r="P6" s="1">
        <v>67.27379999999998</v>
      </c>
      <c r="Q6" s="1">
        <v>90.217200000000005</v>
      </c>
      <c r="R6" s="1">
        <f>N6/5</f>
        <v>17.79</v>
      </c>
      <c r="S6" s="5">
        <f>11*R6-Q6-P6-H6</f>
        <v>35.38000000000001</v>
      </c>
      <c r="T6" s="5"/>
      <c r="U6" s="1"/>
      <c r="V6" s="1">
        <f>(H6+P6+Q6+S6)/R6</f>
        <v>11</v>
      </c>
      <c r="W6" s="1">
        <f>(H6+P6+Q6)/R6</f>
        <v>9.0112422709387303</v>
      </c>
      <c r="X6" s="1">
        <v>18.25</v>
      </c>
      <c r="Y6" s="1">
        <v>14.936400000000001</v>
      </c>
      <c r="Z6" s="1">
        <v>11.916399999999999</v>
      </c>
      <c r="AA6" s="1">
        <v>12.7272</v>
      </c>
      <c r="AB6" s="1">
        <v>11.2788</v>
      </c>
      <c r="AC6" s="1">
        <v>12.715999999999999</v>
      </c>
      <c r="AD6" s="1">
        <v>12.481199999999999</v>
      </c>
      <c r="AE6" s="1">
        <v>10.7468</v>
      </c>
      <c r="AF6" s="1">
        <v>13.997999999999999</v>
      </c>
      <c r="AG6" s="1">
        <v>10.369</v>
      </c>
      <c r="AH6" s="1"/>
      <c r="AI6" s="1">
        <f>ROUND(I6*S6,0)</f>
        <v>35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450.97399999999999</v>
      </c>
      <c r="D7" s="1">
        <v>106.008</v>
      </c>
      <c r="E7" s="1">
        <v>239.17500000000001</v>
      </c>
      <c r="F7" s="1">
        <v>249.916</v>
      </c>
      <c r="G7" s="1">
        <f>IFERROR(VLOOKUP(A7,[1]TDSheet!$A:$B,2,0),0)</f>
        <v>0</v>
      </c>
      <c r="H7" s="1">
        <f t="shared" ref="H7:H68" si="4">F7-G7</f>
        <v>249.916</v>
      </c>
      <c r="I7" s="7">
        <v>1</v>
      </c>
      <c r="J7" s="1">
        <v>45</v>
      </c>
      <c r="K7" s="1" t="s">
        <v>37</v>
      </c>
      <c r="L7" s="1">
        <v>215</v>
      </c>
      <c r="M7" s="1">
        <f t="shared" si="2"/>
        <v>24.175000000000011</v>
      </c>
      <c r="N7" s="1">
        <f t="shared" si="3"/>
        <v>194.04900000000001</v>
      </c>
      <c r="O7" s="1">
        <v>45.125999999999998</v>
      </c>
      <c r="P7" s="1">
        <v>0</v>
      </c>
      <c r="Q7" s="1">
        <v>163.45279999999991</v>
      </c>
      <c r="R7" s="1">
        <f t="shared" ref="R7:R68" si="5">N7/5</f>
        <v>38.809800000000003</v>
      </c>
      <c r="S7" s="5"/>
      <c r="T7" s="5"/>
      <c r="U7" s="1"/>
      <c r="V7" s="1">
        <f t="shared" ref="V7:V68" si="6">(H7+P7+Q7+S7)/R7</f>
        <v>10.651144813938744</v>
      </c>
      <c r="W7" s="1">
        <f t="shared" ref="W7:W68" si="7">(H7+P7+Q7)/R7</f>
        <v>10.651144813938744</v>
      </c>
      <c r="X7" s="1">
        <v>46.514399999999988</v>
      </c>
      <c r="Y7" s="1">
        <v>29.466799999999999</v>
      </c>
      <c r="Z7" s="1">
        <v>-1.0194000000000001</v>
      </c>
      <c r="AA7" s="1">
        <v>6.1696000000000009</v>
      </c>
      <c r="AB7" s="1">
        <v>51.486600000000003</v>
      </c>
      <c r="AC7" s="1">
        <v>23.728200000000001</v>
      </c>
      <c r="AD7" s="1">
        <v>10.995200000000001</v>
      </c>
      <c r="AE7" s="1">
        <v>20.207999999999998</v>
      </c>
      <c r="AF7" s="1">
        <v>32.031599999999997</v>
      </c>
      <c r="AG7" s="1">
        <v>28.47175</v>
      </c>
      <c r="AH7" s="1"/>
      <c r="AI7" s="1">
        <f t="shared" ref="AI7:AI70" si="8">ROUND(I7*S7,0)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/>
      <c r="D8" s="1">
        <v>594.73099999999999</v>
      </c>
      <c r="E8" s="1">
        <v>332.488</v>
      </c>
      <c r="F8" s="1">
        <v>258.291</v>
      </c>
      <c r="G8" s="1">
        <f>IFERROR(VLOOKUP(A8,[1]TDSheet!$A:$B,2,0),0)</f>
        <v>0</v>
      </c>
      <c r="H8" s="1">
        <f t="shared" si="4"/>
        <v>258.291</v>
      </c>
      <c r="I8" s="7">
        <v>1</v>
      </c>
      <c r="J8" s="1">
        <v>45</v>
      </c>
      <c r="K8" s="1" t="s">
        <v>37</v>
      </c>
      <c r="L8" s="1">
        <v>305.3</v>
      </c>
      <c r="M8" s="1">
        <f t="shared" si="2"/>
        <v>27.187999999999988</v>
      </c>
      <c r="N8" s="1">
        <f t="shared" si="3"/>
        <v>332.488</v>
      </c>
      <c r="O8" s="1"/>
      <c r="P8" s="1">
        <v>0</v>
      </c>
      <c r="Q8" s="1">
        <v>0</v>
      </c>
      <c r="R8" s="1">
        <f t="shared" si="5"/>
        <v>66.497600000000006</v>
      </c>
      <c r="S8" s="5">
        <f>11*R8-Q8-P8-H8</f>
        <v>473.18260000000004</v>
      </c>
      <c r="T8" s="5"/>
      <c r="U8" s="1"/>
      <c r="V8" s="1">
        <f t="shared" si="6"/>
        <v>11</v>
      </c>
      <c r="W8" s="1">
        <f t="shared" si="7"/>
        <v>3.8842153701787732</v>
      </c>
      <c r="X8" s="1">
        <v>18.102</v>
      </c>
      <c r="Y8" s="1">
        <v>34.094000000000001</v>
      </c>
      <c r="Z8" s="1">
        <v>62.645400000000002</v>
      </c>
      <c r="AA8" s="1">
        <v>43.206200000000003</v>
      </c>
      <c r="AB8" s="1">
        <v>20.209199999999999</v>
      </c>
      <c r="AC8" s="1">
        <v>17.945599999999999</v>
      </c>
      <c r="AD8" s="1">
        <v>44.183800000000012</v>
      </c>
      <c r="AE8" s="1">
        <v>42.131399999999999</v>
      </c>
      <c r="AF8" s="1">
        <v>36.378</v>
      </c>
      <c r="AG8" s="1">
        <v>39.461500000000001</v>
      </c>
      <c r="AH8" s="1"/>
      <c r="AI8" s="1">
        <f t="shared" si="8"/>
        <v>473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4" t="s">
        <v>41</v>
      </c>
      <c r="B9" s="14" t="s">
        <v>42</v>
      </c>
      <c r="C9" s="14"/>
      <c r="D9" s="14"/>
      <c r="E9" s="14"/>
      <c r="F9" s="14"/>
      <c r="G9" s="14">
        <f>IFERROR(VLOOKUP(A9,[1]TDSheet!$A:$B,2,0),0)</f>
        <v>0</v>
      </c>
      <c r="H9" s="14">
        <f t="shared" si="4"/>
        <v>0</v>
      </c>
      <c r="I9" s="15">
        <v>0</v>
      </c>
      <c r="J9" s="14">
        <v>45</v>
      </c>
      <c r="K9" s="14" t="s">
        <v>37</v>
      </c>
      <c r="L9" s="14"/>
      <c r="M9" s="14">
        <f t="shared" si="2"/>
        <v>0</v>
      </c>
      <c r="N9" s="14">
        <f t="shared" si="3"/>
        <v>0</v>
      </c>
      <c r="O9" s="14"/>
      <c r="P9" s="14">
        <v>0</v>
      </c>
      <c r="Q9" s="14">
        <v>0</v>
      </c>
      <c r="R9" s="14">
        <f t="shared" si="5"/>
        <v>0</v>
      </c>
      <c r="S9" s="16"/>
      <c r="T9" s="16"/>
      <c r="U9" s="14"/>
      <c r="V9" s="14" t="e">
        <f t="shared" si="6"/>
        <v>#DIV/0!</v>
      </c>
      <c r="W9" s="14" t="e">
        <f t="shared" si="7"/>
        <v>#DIV/0!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 t="s">
        <v>43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44</v>
      </c>
      <c r="B10" s="14" t="s">
        <v>42</v>
      </c>
      <c r="C10" s="14"/>
      <c r="D10" s="14"/>
      <c r="E10" s="14"/>
      <c r="F10" s="14"/>
      <c r="G10" s="14">
        <f>IFERROR(VLOOKUP(A10,[1]TDSheet!$A:$B,2,0),0)</f>
        <v>0</v>
      </c>
      <c r="H10" s="14">
        <f t="shared" si="4"/>
        <v>0</v>
      </c>
      <c r="I10" s="15">
        <v>0</v>
      </c>
      <c r="J10" s="14">
        <v>45</v>
      </c>
      <c r="K10" s="14" t="s">
        <v>37</v>
      </c>
      <c r="L10" s="14"/>
      <c r="M10" s="14">
        <f t="shared" si="2"/>
        <v>0</v>
      </c>
      <c r="N10" s="14">
        <f t="shared" si="3"/>
        <v>0</v>
      </c>
      <c r="O10" s="14"/>
      <c r="P10" s="14">
        <v>0</v>
      </c>
      <c r="Q10" s="14">
        <v>0</v>
      </c>
      <c r="R10" s="14">
        <f t="shared" si="5"/>
        <v>0</v>
      </c>
      <c r="S10" s="16"/>
      <c r="T10" s="16"/>
      <c r="U10" s="14"/>
      <c r="V10" s="14" t="e">
        <f t="shared" si="6"/>
        <v>#DIV/0!</v>
      </c>
      <c r="W10" s="14" t="e">
        <f t="shared" si="7"/>
        <v>#DIV/0!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 t="s">
        <v>43</v>
      </c>
      <c r="AI10" s="1">
        <f t="shared" si="8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45</v>
      </c>
      <c r="B11" s="14" t="s">
        <v>42</v>
      </c>
      <c r="C11" s="14"/>
      <c r="D11" s="14"/>
      <c r="E11" s="14"/>
      <c r="F11" s="14"/>
      <c r="G11" s="14">
        <f>IFERROR(VLOOKUP(A11,[1]TDSheet!$A:$B,2,0),0)</f>
        <v>0</v>
      </c>
      <c r="H11" s="14">
        <f t="shared" si="4"/>
        <v>0</v>
      </c>
      <c r="I11" s="15">
        <v>0</v>
      </c>
      <c r="J11" s="14">
        <v>180</v>
      </c>
      <c r="K11" s="14" t="s">
        <v>37</v>
      </c>
      <c r="L11" s="14"/>
      <c r="M11" s="14">
        <f t="shared" si="2"/>
        <v>0</v>
      </c>
      <c r="N11" s="14">
        <f t="shared" si="3"/>
        <v>0</v>
      </c>
      <c r="O11" s="14"/>
      <c r="P11" s="14">
        <v>0</v>
      </c>
      <c r="Q11" s="14">
        <v>0</v>
      </c>
      <c r="R11" s="14">
        <f t="shared" si="5"/>
        <v>0</v>
      </c>
      <c r="S11" s="16"/>
      <c r="T11" s="16"/>
      <c r="U11" s="14"/>
      <c r="V11" s="14" t="e">
        <f t="shared" si="6"/>
        <v>#DIV/0!</v>
      </c>
      <c r="W11" s="14" t="e">
        <f t="shared" si="7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 t="s">
        <v>43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42</v>
      </c>
      <c r="C12" s="1">
        <v>57</v>
      </c>
      <c r="D12" s="1"/>
      <c r="E12" s="1">
        <v>15</v>
      </c>
      <c r="F12" s="1">
        <v>39</v>
      </c>
      <c r="G12" s="1">
        <f>IFERROR(VLOOKUP(A12,[1]TDSheet!$A:$B,2,0),0)</f>
        <v>0</v>
      </c>
      <c r="H12" s="1">
        <f t="shared" si="4"/>
        <v>39</v>
      </c>
      <c r="I12" s="7">
        <v>0.3</v>
      </c>
      <c r="J12" s="1">
        <v>40</v>
      </c>
      <c r="K12" s="1" t="s">
        <v>37</v>
      </c>
      <c r="L12" s="1">
        <v>17</v>
      </c>
      <c r="M12" s="1">
        <f t="shared" si="2"/>
        <v>-2</v>
      </c>
      <c r="N12" s="1">
        <f t="shared" si="3"/>
        <v>15</v>
      </c>
      <c r="O12" s="1"/>
      <c r="P12" s="1">
        <v>0</v>
      </c>
      <c r="Q12" s="1">
        <v>0</v>
      </c>
      <c r="R12" s="1">
        <f t="shared" si="5"/>
        <v>3</v>
      </c>
      <c r="S12" s="5"/>
      <c r="T12" s="5"/>
      <c r="U12" s="1"/>
      <c r="V12" s="1">
        <f t="shared" si="6"/>
        <v>13</v>
      </c>
      <c r="W12" s="1">
        <f t="shared" si="7"/>
        <v>13</v>
      </c>
      <c r="X12" s="1">
        <v>3.8</v>
      </c>
      <c r="Y12" s="1">
        <v>3.2</v>
      </c>
      <c r="Z12" s="1">
        <v>-0.2</v>
      </c>
      <c r="AA12" s="1">
        <v>-0.2</v>
      </c>
      <c r="AB12" s="1">
        <v>2.6</v>
      </c>
      <c r="AC12" s="1">
        <v>3</v>
      </c>
      <c r="AD12" s="1">
        <v>1.6</v>
      </c>
      <c r="AE12" s="1">
        <v>2.8</v>
      </c>
      <c r="AF12" s="1">
        <v>8.8000000000000007</v>
      </c>
      <c r="AG12" s="1">
        <v>7.25</v>
      </c>
      <c r="AH12" s="23" t="s">
        <v>47</v>
      </c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42</v>
      </c>
      <c r="C13" s="1">
        <v>33</v>
      </c>
      <c r="D13" s="1">
        <v>30</v>
      </c>
      <c r="E13" s="1">
        <v>17</v>
      </c>
      <c r="F13" s="1">
        <v>46</v>
      </c>
      <c r="G13" s="1">
        <f>IFERROR(VLOOKUP(A13,[1]TDSheet!$A:$B,2,0),0)</f>
        <v>0</v>
      </c>
      <c r="H13" s="1">
        <f t="shared" si="4"/>
        <v>46</v>
      </c>
      <c r="I13" s="7">
        <v>0.17</v>
      </c>
      <c r="J13" s="1">
        <v>180</v>
      </c>
      <c r="K13" s="1" t="s">
        <v>37</v>
      </c>
      <c r="L13" s="1">
        <v>17</v>
      </c>
      <c r="M13" s="1">
        <f t="shared" si="2"/>
        <v>0</v>
      </c>
      <c r="N13" s="1">
        <f t="shared" si="3"/>
        <v>17</v>
      </c>
      <c r="O13" s="1"/>
      <c r="P13" s="1">
        <v>0</v>
      </c>
      <c r="Q13" s="1">
        <v>0</v>
      </c>
      <c r="R13" s="1">
        <f t="shared" si="5"/>
        <v>3.4</v>
      </c>
      <c r="S13" s="5"/>
      <c r="T13" s="5"/>
      <c r="U13" s="1"/>
      <c r="V13" s="1">
        <f t="shared" si="6"/>
        <v>13.529411764705882</v>
      </c>
      <c r="W13" s="1">
        <f t="shared" si="7"/>
        <v>13.529411764705882</v>
      </c>
      <c r="X13" s="1">
        <v>2.8</v>
      </c>
      <c r="Y13" s="1">
        <v>1.4</v>
      </c>
      <c r="Z13" s="1">
        <v>5.2</v>
      </c>
      <c r="AA13" s="1">
        <v>6</v>
      </c>
      <c r="AB13" s="1">
        <v>5</v>
      </c>
      <c r="AC13" s="1">
        <v>4.8</v>
      </c>
      <c r="AD13" s="1">
        <v>4.2</v>
      </c>
      <c r="AE13" s="1">
        <v>6.6</v>
      </c>
      <c r="AF13" s="1">
        <v>3.2</v>
      </c>
      <c r="AG13" s="1">
        <v>9.75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49</v>
      </c>
      <c r="B14" s="14" t="s">
        <v>42</v>
      </c>
      <c r="C14" s="14"/>
      <c r="D14" s="14"/>
      <c r="E14" s="14"/>
      <c r="F14" s="14"/>
      <c r="G14" s="14">
        <f>IFERROR(VLOOKUP(A14,[1]TDSheet!$A:$B,2,0),0)</f>
        <v>0</v>
      </c>
      <c r="H14" s="14">
        <f t="shared" si="4"/>
        <v>0</v>
      </c>
      <c r="I14" s="15">
        <v>0</v>
      </c>
      <c r="J14" s="14">
        <v>50</v>
      </c>
      <c r="K14" s="14" t="s">
        <v>37</v>
      </c>
      <c r="L14" s="14"/>
      <c r="M14" s="14">
        <f t="shared" si="2"/>
        <v>0</v>
      </c>
      <c r="N14" s="14">
        <f t="shared" si="3"/>
        <v>0</v>
      </c>
      <c r="O14" s="14"/>
      <c r="P14" s="14">
        <v>0</v>
      </c>
      <c r="Q14" s="14">
        <v>0</v>
      </c>
      <c r="R14" s="14">
        <f t="shared" si="5"/>
        <v>0</v>
      </c>
      <c r="S14" s="16"/>
      <c r="T14" s="16"/>
      <c r="U14" s="14"/>
      <c r="V14" s="14" t="e">
        <f t="shared" si="6"/>
        <v>#DIV/0!</v>
      </c>
      <c r="W14" s="14" t="e">
        <f t="shared" si="7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43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42</v>
      </c>
      <c r="C15" s="1">
        <v>70</v>
      </c>
      <c r="D15" s="1"/>
      <c r="E15" s="1">
        <v>65</v>
      </c>
      <c r="F15" s="1"/>
      <c r="G15" s="1">
        <f>IFERROR(VLOOKUP(A15,[1]TDSheet!$A:$B,2,0),0)</f>
        <v>0</v>
      </c>
      <c r="H15" s="1">
        <f t="shared" si="4"/>
        <v>0</v>
      </c>
      <c r="I15" s="7">
        <v>0.35</v>
      </c>
      <c r="J15" s="1">
        <v>50</v>
      </c>
      <c r="K15" s="1" t="s">
        <v>37</v>
      </c>
      <c r="L15" s="1">
        <v>69</v>
      </c>
      <c r="M15" s="1">
        <f t="shared" si="2"/>
        <v>-4</v>
      </c>
      <c r="N15" s="1">
        <f t="shared" si="3"/>
        <v>65</v>
      </c>
      <c r="O15" s="1"/>
      <c r="P15" s="1">
        <v>101.2</v>
      </c>
      <c r="Q15" s="1">
        <v>94.800000000000011</v>
      </c>
      <c r="R15" s="1">
        <f t="shared" si="5"/>
        <v>13</v>
      </c>
      <c r="S15" s="5"/>
      <c r="T15" s="5"/>
      <c r="U15" s="1"/>
      <c r="V15" s="1">
        <f t="shared" si="6"/>
        <v>15.076923076923077</v>
      </c>
      <c r="W15" s="1">
        <f t="shared" si="7"/>
        <v>15.076923076923077</v>
      </c>
      <c r="X15" s="1">
        <v>23</v>
      </c>
      <c r="Y15" s="1">
        <v>18.8</v>
      </c>
      <c r="Z15" s="1">
        <v>3.8</v>
      </c>
      <c r="AA15" s="1">
        <v>2.2000000000000002</v>
      </c>
      <c r="AB15" s="1">
        <v>2</v>
      </c>
      <c r="AC15" s="1">
        <v>2.2000000000000002</v>
      </c>
      <c r="AD15" s="1">
        <v>16.2</v>
      </c>
      <c r="AE15" s="1">
        <v>15.2</v>
      </c>
      <c r="AF15" s="1">
        <v>10.8</v>
      </c>
      <c r="AG15" s="1">
        <v>12.75</v>
      </c>
      <c r="AH15" s="1"/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36</v>
      </c>
      <c r="C16" s="1">
        <v>161.55799999999999</v>
      </c>
      <c r="D16" s="1">
        <v>269.41800000000001</v>
      </c>
      <c r="E16" s="1">
        <v>151.02799999999999</v>
      </c>
      <c r="F16" s="1">
        <v>257.10199999999998</v>
      </c>
      <c r="G16" s="1">
        <f>IFERROR(VLOOKUP(A16,[1]TDSheet!$A:$B,2,0),0)</f>
        <v>200.298</v>
      </c>
      <c r="H16" s="1">
        <f t="shared" si="4"/>
        <v>56.803999999999974</v>
      </c>
      <c r="I16" s="7">
        <v>1</v>
      </c>
      <c r="J16" s="1">
        <v>55</v>
      </c>
      <c r="K16" s="1" t="s">
        <v>37</v>
      </c>
      <c r="L16" s="1">
        <v>445.02</v>
      </c>
      <c r="M16" s="1">
        <f t="shared" si="2"/>
        <v>-293.99199999999996</v>
      </c>
      <c r="N16" s="1">
        <f t="shared" si="3"/>
        <v>151.02799999999999</v>
      </c>
      <c r="O16" s="1"/>
      <c r="P16" s="1">
        <v>184.87259999999989</v>
      </c>
      <c r="Q16" s="1">
        <v>94.798600000000135</v>
      </c>
      <c r="R16" s="1">
        <f t="shared" si="5"/>
        <v>30.205599999999997</v>
      </c>
      <c r="S16" s="5"/>
      <c r="T16" s="5"/>
      <c r="U16" s="1"/>
      <c r="V16" s="1">
        <f t="shared" si="6"/>
        <v>11.139497311756761</v>
      </c>
      <c r="W16" s="1">
        <f t="shared" si="7"/>
        <v>11.139497311756761</v>
      </c>
      <c r="X16" s="1">
        <v>38.201599999999999</v>
      </c>
      <c r="Y16" s="1">
        <v>38.951799999999992</v>
      </c>
      <c r="Z16" s="1">
        <v>34.336799999999997</v>
      </c>
      <c r="AA16" s="1">
        <v>35.680999999999997</v>
      </c>
      <c r="AB16" s="1">
        <v>39.133400000000002</v>
      </c>
      <c r="AC16" s="1">
        <v>27.738800000000001</v>
      </c>
      <c r="AD16" s="1">
        <v>50.052</v>
      </c>
      <c r="AE16" s="1">
        <v>52.858800000000002</v>
      </c>
      <c r="AF16" s="1">
        <v>48.473599999999998</v>
      </c>
      <c r="AG16" s="1">
        <v>44.688000000000002</v>
      </c>
      <c r="AH16" s="1"/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36</v>
      </c>
      <c r="C17" s="1">
        <v>663.40800000000002</v>
      </c>
      <c r="D17" s="1">
        <v>3058.029</v>
      </c>
      <c r="E17" s="1">
        <v>841.91600000000005</v>
      </c>
      <c r="F17" s="1">
        <v>2667.8809999999999</v>
      </c>
      <c r="G17" s="1">
        <f>IFERROR(VLOOKUP(A17,[1]TDSheet!$A:$B,2,0),0)</f>
        <v>2010.8510000000001</v>
      </c>
      <c r="H17" s="1">
        <f t="shared" si="4"/>
        <v>657.02999999999975</v>
      </c>
      <c r="I17" s="7">
        <v>1</v>
      </c>
      <c r="J17" s="1">
        <v>50</v>
      </c>
      <c r="K17" s="1" t="s">
        <v>37</v>
      </c>
      <c r="L17" s="1">
        <v>2821.46</v>
      </c>
      <c r="M17" s="1">
        <f t="shared" si="2"/>
        <v>-1979.5439999999999</v>
      </c>
      <c r="N17" s="1">
        <f t="shared" si="3"/>
        <v>841.91600000000005</v>
      </c>
      <c r="O17" s="1"/>
      <c r="P17" s="1">
        <v>1000</v>
      </c>
      <c r="Q17" s="1">
        <v>541.45399999999972</v>
      </c>
      <c r="R17" s="1">
        <f t="shared" si="5"/>
        <v>168.38320000000002</v>
      </c>
      <c r="S17" s="5"/>
      <c r="T17" s="5"/>
      <c r="U17" s="1"/>
      <c r="V17" s="1">
        <f t="shared" si="6"/>
        <v>13.056433183357955</v>
      </c>
      <c r="W17" s="1">
        <f t="shared" si="7"/>
        <v>13.056433183357955</v>
      </c>
      <c r="X17" s="1">
        <v>218.12880000000001</v>
      </c>
      <c r="Y17" s="1">
        <v>196.82599999999999</v>
      </c>
      <c r="Z17" s="1">
        <v>182.827</v>
      </c>
      <c r="AA17" s="1">
        <v>179.65960000000001</v>
      </c>
      <c r="AB17" s="1">
        <v>195.1148</v>
      </c>
      <c r="AC17" s="1">
        <v>186.6104</v>
      </c>
      <c r="AD17" s="1">
        <v>223.18379999999999</v>
      </c>
      <c r="AE17" s="1">
        <v>202.98859999999999</v>
      </c>
      <c r="AF17" s="1">
        <v>192.71520000000001</v>
      </c>
      <c r="AG17" s="1">
        <v>230.084</v>
      </c>
      <c r="AH17" s="1" t="s">
        <v>53</v>
      </c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36</v>
      </c>
      <c r="C18" s="1">
        <v>22.986000000000001</v>
      </c>
      <c r="D18" s="1">
        <v>168.3</v>
      </c>
      <c r="E18" s="1">
        <v>127.18</v>
      </c>
      <c r="F18" s="1">
        <v>41.39</v>
      </c>
      <c r="G18" s="1">
        <f>IFERROR(VLOOKUP(A18,[1]TDSheet!$A:$B,2,0),0)</f>
        <v>0</v>
      </c>
      <c r="H18" s="1">
        <f t="shared" si="4"/>
        <v>41.39</v>
      </c>
      <c r="I18" s="7">
        <v>1</v>
      </c>
      <c r="J18" s="1">
        <v>60</v>
      </c>
      <c r="K18" s="1" t="s">
        <v>37</v>
      </c>
      <c r="L18" s="1">
        <v>119.14</v>
      </c>
      <c r="M18" s="1">
        <f t="shared" si="2"/>
        <v>8.0400000000000063</v>
      </c>
      <c r="N18" s="1">
        <f t="shared" si="3"/>
        <v>127.18</v>
      </c>
      <c r="O18" s="1"/>
      <c r="P18" s="1">
        <v>130</v>
      </c>
      <c r="Q18" s="1">
        <v>73.37480000000005</v>
      </c>
      <c r="R18" s="1">
        <f t="shared" si="5"/>
        <v>25.436</v>
      </c>
      <c r="S18" s="5">
        <f>11*R18-Q18-P18-H18</f>
        <v>35.031199999999941</v>
      </c>
      <c r="T18" s="5"/>
      <c r="U18" s="1"/>
      <c r="V18" s="1">
        <f t="shared" si="6"/>
        <v>11</v>
      </c>
      <c r="W18" s="1">
        <f t="shared" si="7"/>
        <v>9.622770875923889</v>
      </c>
      <c r="X18" s="1">
        <v>29.538399999999999</v>
      </c>
      <c r="Y18" s="1">
        <v>30.1004</v>
      </c>
      <c r="Z18" s="1">
        <v>27.754000000000001</v>
      </c>
      <c r="AA18" s="1">
        <v>27.9</v>
      </c>
      <c r="AB18" s="1">
        <v>20.976600000000001</v>
      </c>
      <c r="AC18" s="1">
        <v>17.860800000000001</v>
      </c>
      <c r="AD18" s="1">
        <v>22.9512</v>
      </c>
      <c r="AE18" s="1">
        <v>23.0976</v>
      </c>
      <c r="AF18" s="1">
        <v>25.4482</v>
      </c>
      <c r="AG18" s="1">
        <v>24.978999999999999</v>
      </c>
      <c r="AH18" s="1"/>
      <c r="AI18" s="1">
        <f t="shared" si="8"/>
        <v>35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36</v>
      </c>
      <c r="C19" s="1">
        <v>364.12700000000001</v>
      </c>
      <c r="D19" s="1">
        <v>212.03299999999999</v>
      </c>
      <c r="E19" s="1">
        <v>297.99900000000002</v>
      </c>
      <c r="F19" s="1">
        <v>211.26499999999999</v>
      </c>
      <c r="G19" s="1">
        <f>IFERROR(VLOOKUP(A19,[1]TDSheet!$A:$B,2,0),0)</f>
        <v>0</v>
      </c>
      <c r="H19" s="1">
        <f t="shared" si="4"/>
        <v>211.26499999999999</v>
      </c>
      <c r="I19" s="7">
        <v>1</v>
      </c>
      <c r="J19" s="1">
        <v>60</v>
      </c>
      <c r="K19" s="1" t="s">
        <v>37</v>
      </c>
      <c r="L19" s="1">
        <v>323</v>
      </c>
      <c r="M19" s="1">
        <f t="shared" si="2"/>
        <v>-25.000999999999976</v>
      </c>
      <c r="N19" s="1">
        <f t="shared" si="3"/>
        <v>297.99900000000002</v>
      </c>
      <c r="O19" s="1"/>
      <c r="P19" s="1">
        <v>500</v>
      </c>
      <c r="Q19" s="1">
        <v>166.3742</v>
      </c>
      <c r="R19" s="1">
        <f t="shared" si="5"/>
        <v>59.599800000000002</v>
      </c>
      <c r="S19" s="5"/>
      <c r="T19" s="5"/>
      <c r="U19" s="1"/>
      <c r="V19" s="1">
        <f t="shared" si="6"/>
        <v>14.725539347447473</v>
      </c>
      <c r="W19" s="1">
        <f t="shared" si="7"/>
        <v>14.725539347447473</v>
      </c>
      <c r="X19" s="1">
        <v>86.074600000000004</v>
      </c>
      <c r="Y19" s="1">
        <v>81.6768</v>
      </c>
      <c r="Z19" s="1">
        <v>51.743600000000001</v>
      </c>
      <c r="AA19" s="1">
        <v>47.175199999999997</v>
      </c>
      <c r="AB19" s="1">
        <v>68.147199999999998</v>
      </c>
      <c r="AC19" s="1">
        <v>84.056600000000003</v>
      </c>
      <c r="AD19" s="1">
        <v>56.563800000000001</v>
      </c>
      <c r="AE19" s="1">
        <v>30.056799999999999</v>
      </c>
      <c r="AF19" s="1">
        <v>53.092599999999997</v>
      </c>
      <c r="AG19" s="1">
        <v>46.526499999999999</v>
      </c>
      <c r="AH19" s="1"/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56</v>
      </c>
      <c r="B20" s="14" t="s">
        <v>36</v>
      </c>
      <c r="C20" s="14"/>
      <c r="D20" s="14"/>
      <c r="E20" s="14"/>
      <c r="F20" s="14"/>
      <c r="G20" s="14">
        <f>IFERROR(VLOOKUP(A20,[1]TDSheet!$A:$B,2,0),0)</f>
        <v>0</v>
      </c>
      <c r="H20" s="14">
        <f t="shared" si="4"/>
        <v>0</v>
      </c>
      <c r="I20" s="15">
        <v>0</v>
      </c>
      <c r="J20" s="14">
        <v>60</v>
      </c>
      <c r="K20" s="14" t="s">
        <v>37</v>
      </c>
      <c r="L20" s="14"/>
      <c r="M20" s="14">
        <f t="shared" si="2"/>
        <v>0</v>
      </c>
      <c r="N20" s="14">
        <f t="shared" si="3"/>
        <v>0</v>
      </c>
      <c r="O20" s="14"/>
      <c r="P20" s="14">
        <v>0</v>
      </c>
      <c r="Q20" s="14">
        <v>0</v>
      </c>
      <c r="R20" s="14">
        <f t="shared" si="5"/>
        <v>0</v>
      </c>
      <c r="S20" s="16"/>
      <c r="T20" s="16"/>
      <c r="U20" s="14"/>
      <c r="V20" s="14" t="e">
        <f t="shared" si="6"/>
        <v>#DIV/0!</v>
      </c>
      <c r="W20" s="14" t="e">
        <f t="shared" si="7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43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36</v>
      </c>
      <c r="C21" s="1">
        <v>299.30599999999998</v>
      </c>
      <c r="D21" s="1">
        <v>979.09</v>
      </c>
      <c r="E21" s="1">
        <v>401.41199999999998</v>
      </c>
      <c r="F21" s="1">
        <v>815.46600000000001</v>
      </c>
      <c r="G21" s="1">
        <f>IFERROR(VLOOKUP(A21,[1]TDSheet!$A:$B,2,0),0)</f>
        <v>604.30999999999995</v>
      </c>
      <c r="H21" s="1">
        <f t="shared" si="4"/>
        <v>211.15600000000006</v>
      </c>
      <c r="I21" s="7">
        <v>1</v>
      </c>
      <c r="J21" s="1">
        <v>60</v>
      </c>
      <c r="K21" s="1" t="s">
        <v>37</v>
      </c>
      <c r="L21" s="1">
        <v>882.76</v>
      </c>
      <c r="M21" s="1">
        <f t="shared" si="2"/>
        <v>-481.34800000000001</v>
      </c>
      <c r="N21" s="1">
        <f t="shared" si="3"/>
        <v>364.65199999999999</v>
      </c>
      <c r="O21" s="1">
        <v>36.76</v>
      </c>
      <c r="P21" s="1">
        <v>350</v>
      </c>
      <c r="Q21" s="1">
        <v>161.63720000000021</v>
      </c>
      <c r="R21" s="1">
        <f t="shared" si="5"/>
        <v>72.930399999999992</v>
      </c>
      <c r="S21" s="5">
        <f>11*R21-Q21-P21-H21</f>
        <v>79.44119999999964</v>
      </c>
      <c r="T21" s="5"/>
      <c r="U21" s="1"/>
      <c r="V21" s="1">
        <f t="shared" si="6"/>
        <v>11</v>
      </c>
      <c r="W21" s="1">
        <f t="shared" si="7"/>
        <v>9.9107258427212841</v>
      </c>
      <c r="X21" s="1">
        <v>85.237600000000015</v>
      </c>
      <c r="Y21" s="1">
        <v>78.404800000000023</v>
      </c>
      <c r="Z21" s="1">
        <v>68.412600000000012</v>
      </c>
      <c r="AA21" s="1">
        <v>70.779399999999995</v>
      </c>
      <c r="AB21" s="1">
        <v>74.897000000000006</v>
      </c>
      <c r="AC21" s="1">
        <v>78.168199999999999</v>
      </c>
      <c r="AD21" s="1">
        <v>72.072000000000003</v>
      </c>
      <c r="AE21" s="1">
        <v>75.801999999999992</v>
      </c>
      <c r="AF21" s="1">
        <v>88.223199999999991</v>
      </c>
      <c r="AG21" s="1">
        <v>105.2765</v>
      </c>
      <c r="AH21" s="1" t="s">
        <v>58</v>
      </c>
      <c r="AI21" s="1">
        <f t="shared" si="8"/>
        <v>79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36</v>
      </c>
      <c r="C22" s="1">
        <v>15.166</v>
      </c>
      <c r="D22" s="1">
        <v>253.02</v>
      </c>
      <c r="E22" s="1">
        <v>90.509</v>
      </c>
      <c r="F22" s="1">
        <v>152.77000000000001</v>
      </c>
      <c r="G22" s="1">
        <f>IFERROR(VLOOKUP(A22,[1]TDSheet!$A:$B,2,0),0)</f>
        <v>152.77000000000001</v>
      </c>
      <c r="H22" s="1">
        <f t="shared" si="4"/>
        <v>0</v>
      </c>
      <c r="I22" s="7">
        <v>1</v>
      </c>
      <c r="J22" s="1">
        <v>60</v>
      </c>
      <c r="K22" s="1" t="s">
        <v>37</v>
      </c>
      <c r="L22" s="1">
        <v>123.22</v>
      </c>
      <c r="M22" s="1">
        <f t="shared" si="2"/>
        <v>-32.710999999999999</v>
      </c>
      <c r="N22" s="1">
        <f t="shared" si="3"/>
        <v>87.876999999999995</v>
      </c>
      <c r="O22" s="1">
        <v>2.6320000000000001</v>
      </c>
      <c r="P22" s="1">
        <v>250.34108000000001</v>
      </c>
      <c r="Q22" s="1">
        <v>77.995319999999936</v>
      </c>
      <c r="R22" s="1">
        <f t="shared" si="5"/>
        <v>17.575399999999998</v>
      </c>
      <c r="S22" s="5"/>
      <c r="T22" s="5"/>
      <c r="U22" s="1"/>
      <c r="V22" s="1">
        <f t="shared" si="6"/>
        <v>18.681589039225276</v>
      </c>
      <c r="W22" s="1">
        <f t="shared" si="7"/>
        <v>18.681589039225276</v>
      </c>
      <c r="X22" s="1">
        <v>33.834200000000003</v>
      </c>
      <c r="Y22" s="1">
        <v>34.702199999999998</v>
      </c>
      <c r="Z22" s="1">
        <v>23.988399999999999</v>
      </c>
      <c r="AA22" s="1">
        <v>22.925999999999998</v>
      </c>
      <c r="AB22" s="1">
        <v>17.164400000000001</v>
      </c>
      <c r="AC22" s="1">
        <v>18.038799999999998</v>
      </c>
      <c r="AD22" s="1">
        <v>14.542199999999999</v>
      </c>
      <c r="AE22" s="1">
        <v>14.8866</v>
      </c>
      <c r="AF22" s="1">
        <v>32.088999999999999</v>
      </c>
      <c r="AG22" s="1">
        <v>29.007750000000001</v>
      </c>
      <c r="AH22" s="1" t="s">
        <v>58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36</v>
      </c>
      <c r="C23" s="1"/>
      <c r="D23" s="1">
        <v>306.32299999999998</v>
      </c>
      <c r="E23" s="1">
        <v>90.933999999999997</v>
      </c>
      <c r="F23" s="1">
        <v>199.614</v>
      </c>
      <c r="G23" s="1">
        <f>IFERROR(VLOOKUP(A23,[1]TDSheet!$A:$B,2,0),0)</f>
        <v>163.33699999999999</v>
      </c>
      <c r="H23" s="1">
        <f t="shared" si="4"/>
        <v>36.277000000000015</v>
      </c>
      <c r="I23" s="7">
        <v>1</v>
      </c>
      <c r="J23" s="1">
        <v>60</v>
      </c>
      <c r="K23" s="1" t="s">
        <v>37</v>
      </c>
      <c r="L23" s="1">
        <v>190.20699999999999</v>
      </c>
      <c r="M23" s="1">
        <f t="shared" si="2"/>
        <v>-99.272999999999996</v>
      </c>
      <c r="N23" s="1">
        <f t="shared" si="3"/>
        <v>90.933999999999997</v>
      </c>
      <c r="O23" s="1"/>
      <c r="P23" s="1">
        <v>110</v>
      </c>
      <c r="Q23" s="1">
        <v>0</v>
      </c>
      <c r="R23" s="1">
        <f t="shared" si="5"/>
        <v>18.186799999999998</v>
      </c>
      <c r="S23" s="5">
        <f>11*R23-Q23-P23-H23</f>
        <v>53.777799999999957</v>
      </c>
      <c r="T23" s="5"/>
      <c r="U23" s="1"/>
      <c r="V23" s="1">
        <f t="shared" si="6"/>
        <v>11</v>
      </c>
      <c r="W23" s="1">
        <f t="shared" si="7"/>
        <v>8.0430312094486123</v>
      </c>
      <c r="X23" s="1">
        <v>19.6416</v>
      </c>
      <c r="Y23" s="1">
        <v>25.126999999999999</v>
      </c>
      <c r="Z23" s="1">
        <v>20.5886</v>
      </c>
      <c r="AA23" s="1">
        <v>17.241800000000001</v>
      </c>
      <c r="AB23" s="1">
        <v>12.7348</v>
      </c>
      <c r="AC23" s="1">
        <v>10.0702</v>
      </c>
      <c r="AD23" s="1">
        <v>10.204800000000001</v>
      </c>
      <c r="AE23" s="1">
        <v>13.901199999999999</v>
      </c>
      <c r="AF23" s="1">
        <v>19.851199999999999</v>
      </c>
      <c r="AG23" s="1">
        <v>10.415749999999999</v>
      </c>
      <c r="AH23" s="1" t="s">
        <v>58</v>
      </c>
      <c r="AI23" s="1">
        <f t="shared" si="8"/>
        <v>54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36</v>
      </c>
      <c r="C24" s="1">
        <v>41.011000000000003</v>
      </c>
      <c r="D24" s="1">
        <v>159.77699999999999</v>
      </c>
      <c r="E24" s="1">
        <v>71.853999999999999</v>
      </c>
      <c r="F24" s="1">
        <v>99.980999999999995</v>
      </c>
      <c r="G24" s="1">
        <f>IFERROR(VLOOKUP(A24,[1]TDSheet!$A:$B,2,0),0)</f>
        <v>99.980999999999995</v>
      </c>
      <c r="H24" s="1">
        <f t="shared" si="4"/>
        <v>0</v>
      </c>
      <c r="I24" s="7">
        <v>1</v>
      </c>
      <c r="J24" s="1">
        <v>60</v>
      </c>
      <c r="K24" s="1" t="s">
        <v>37</v>
      </c>
      <c r="L24" s="1">
        <v>167.48099999999999</v>
      </c>
      <c r="M24" s="1">
        <f t="shared" si="2"/>
        <v>-95.626999999999995</v>
      </c>
      <c r="N24" s="1">
        <f t="shared" si="3"/>
        <v>71.853999999999999</v>
      </c>
      <c r="O24" s="1"/>
      <c r="P24" s="1">
        <v>230</v>
      </c>
      <c r="Q24" s="1">
        <v>106.9772000000001</v>
      </c>
      <c r="R24" s="1">
        <f t="shared" si="5"/>
        <v>14.370799999999999</v>
      </c>
      <c r="S24" s="5"/>
      <c r="T24" s="5"/>
      <c r="U24" s="1"/>
      <c r="V24" s="1">
        <f t="shared" si="6"/>
        <v>23.448743284994581</v>
      </c>
      <c r="W24" s="1">
        <f t="shared" si="7"/>
        <v>23.448743284994581</v>
      </c>
      <c r="X24" s="1">
        <v>32.507599999999996</v>
      </c>
      <c r="Y24" s="1">
        <v>34.099600000000002</v>
      </c>
      <c r="Z24" s="1">
        <v>23.8874</v>
      </c>
      <c r="AA24" s="1">
        <v>24.7</v>
      </c>
      <c r="AB24" s="1">
        <v>31.216000000000001</v>
      </c>
      <c r="AC24" s="1">
        <v>30.761800000000001</v>
      </c>
      <c r="AD24" s="1">
        <v>29.874400000000001</v>
      </c>
      <c r="AE24" s="1">
        <v>27.027000000000001</v>
      </c>
      <c r="AF24" s="1">
        <v>23.195</v>
      </c>
      <c r="AG24" s="1">
        <v>25.135750000000002</v>
      </c>
      <c r="AH24" s="1" t="s">
        <v>62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36</v>
      </c>
      <c r="C25" s="1">
        <v>46.03</v>
      </c>
      <c r="D25" s="1">
        <v>311.66800000000001</v>
      </c>
      <c r="E25" s="1">
        <v>83.866</v>
      </c>
      <c r="F25" s="1">
        <v>262.20299999999997</v>
      </c>
      <c r="G25" s="1">
        <f>IFERROR(VLOOKUP(A25,[1]TDSheet!$A:$B,2,0),0)</f>
        <v>256.51799999999997</v>
      </c>
      <c r="H25" s="1">
        <f t="shared" si="4"/>
        <v>5.6850000000000023</v>
      </c>
      <c r="I25" s="7">
        <v>1</v>
      </c>
      <c r="J25" s="1">
        <v>30</v>
      </c>
      <c r="K25" s="1" t="s">
        <v>37</v>
      </c>
      <c r="L25" s="1">
        <v>344.69900000000001</v>
      </c>
      <c r="M25" s="1">
        <f t="shared" si="2"/>
        <v>-260.83300000000003</v>
      </c>
      <c r="N25" s="1">
        <f t="shared" si="3"/>
        <v>83.866</v>
      </c>
      <c r="O25" s="1"/>
      <c r="P25" s="1">
        <v>59.050400000000053</v>
      </c>
      <c r="Q25" s="1">
        <v>72.933999999999941</v>
      </c>
      <c r="R25" s="1">
        <f t="shared" si="5"/>
        <v>16.773199999999999</v>
      </c>
      <c r="S25" s="5">
        <f t="shared" ref="S25:S26" si="9">10*R25-Q25-P25-H25</f>
        <v>30.062600000000003</v>
      </c>
      <c r="T25" s="5"/>
      <c r="U25" s="1"/>
      <c r="V25" s="1">
        <f t="shared" si="6"/>
        <v>10</v>
      </c>
      <c r="W25" s="1">
        <f t="shared" si="7"/>
        <v>8.2077003791763055</v>
      </c>
      <c r="X25" s="1">
        <v>17.7134</v>
      </c>
      <c r="Y25" s="1">
        <v>14.5662</v>
      </c>
      <c r="Z25" s="1">
        <v>13.803599999999999</v>
      </c>
      <c r="AA25" s="1">
        <v>10.8622</v>
      </c>
      <c r="AB25" s="1">
        <v>10.9688</v>
      </c>
      <c r="AC25" s="1">
        <v>16.476199999999999</v>
      </c>
      <c r="AD25" s="1">
        <v>16.6968</v>
      </c>
      <c r="AE25" s="1">
        <v>16.662800000000001</v>
      </c>
      <c r="AF25" s="1">
        <v>14.045199999999999</v>
      </c>
      <c r="AG25" s="1">
        <v>19.324249999999999</v>
      </c>
      <c r="AH25" s="1"/>
      <c r="AI25" s="1">
        <f t="shared" si="8"/>
        <v>30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36</v>
      </c>
      <c r="C26" s="1">
        <v>35.405999999999999</v>
      </c>
      <c r="D26" s="1">
        <v>464.77699999999999</v>
      </c>
      <c r="E26" s="1">
        <v>164.56</v>
      </c>
      <c r="F26" s="1">
        <v>288.33199999999999</v>
      </c>
      <c r="G26" s="1">
        <f>IFERROR(VLOOKUP(A26,[1]TDSheet!$A:$B,2,0),0)</f>
        <v>288.33199999999999</v>
      </c>
      <c r="H26" s="1">
        <f t="shared" si="4"/>
        <v>0</v>
      </c>
      <c r="I26" s="7">
        <v>1</v>
      </c>
      <c r="J26" s="1">
        <v>30</v>
      </c>
      <c r="K26" s="1" t="s">
        <v>37</v>
      </c>
      <c r="L26" s="1">
        <v>415.87599999999998</v>
      </c>
      <c r="M26" s="1">
        <f t="shared" si="2"/>
        <v>-251.31599999999997</v>
      </c>
      <c r="N26" s="1">
        <f t="shared" si="3"/>
        <v>164.56</v>
      </c>
      <c r="O26" s="1"/>
      <c r="P26" s="1">
        <v>183.24052</v>
      </c>
      <c r="Q26" s="1">
        <v>73.266680000000093</v>
      </c>
      <c r="R26" s="1">
        <f t="shared" si="5"/>
        <v>32.911999999999999</v>
      </c>
      <c r="S26" s="5">
        <f t="shared" si="9"/>
        <v>72.612799999999908</v>
      </c>
      <c r="T26" s="5"/>
      <c r="U26" s="1"/>
      <c r="V26" s="1">
        <f t="shared" si="6"/>
        <v>10</v>
      </c>
      <c r="W26" s="1">
        <f t="shared" si="7"/>
        <v>7.7937287311618899</v>
      </c>
      <c r="X26" s="1">
        <v>36.902200000000008</v>
      </c>
      <c r="Y26" s="1">
        <v>35.239799999999988</v>
      </c>
      <c r="Z26" s="1">
        <v>30.604399999999998</v>
      </c>
      <c r="AA26" s="1">
        <v>28.646799999999999</v>
      </c>
      <c r="AB26" s="1">
        <v>29.3246</v>
      </c>
      <c r="AC26" s="1">
        <v>27.265799999999999</v>
      </c>
      <c r="AD26" s="1">
        <v>27.501200000000001</v>
      </c>
      <c r="AE26" s="1">
        <v>34.563200000000002</v>
      </c>
      <c r="AF26" s="1">
        <v>25.436</v>
      </c>
      <c r="AG26" s="1">
        <v>25.375499999999999</v>
      </c>
      <c r="AH26" s="1"/>
      <c r="AI26" s="1">
        <f t="shared" si="8"/>
        <v>73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36</v>
      </c>
      <c r="C27" s="1">
        <v>82.971999999999994</v>
      </c>
      <c r="D27" s="1">
        <v>33.479999999999997</v>
      </c>
      <c r="E27" s="1">
        <v>90.966999999999999</v>
      </c>
      <c r="F27" s="1"/>
      <c r="G27" s="1">
        <f>IFERROR(VLOOKUP(A27,[1]TDSheet!$A:$B,2,0),0)</f>
        <v>0</v>
      </c>
      <c r="H27" s="1">
        <f t="shared" si="4"/>
        <v>0</v>
      </c>
      <c r="I27" s="7">
        <v>1</v>
      </c>
      <c r="J27" s="1">
        <v>30</v>
      </c>
      <c r="K27" s="1" t="s">
        <v>37</v>
      </c>
      <c r="L27" s="1">
        <v>117.35</v>
      </c>
      <c r="M27" s="1">
        <f t="shared" si="2"/>
        <v>-26.382999999999996</v>
      </c>
      <c r="N27" s="1">
        <f t="shared" si="3"/>
        <v>90.966999999999999</v>
      </c>
      <c r="O27" s="1"/>
      <c r="P27" s="1">
        <v>251.2529999999999</v>
      </c>
      <c r="Q27" s="1">
        <v>106.0672000000001</v>
      </c>
      <c r="R27" s="1">
        <f t="shared" si="5"/>
        <v>18.1934</v>
      </c>
      <c r="S27" s="5"/>
      <c r="T27" s="5"/>
      <c r="U27" s="1"/>
      <c r="V27" s="1">
        <f t="shared" si="6"/>
        <v>19.64010025613684</v>
      </c>
      <c r="W27" s="1">
        <f t="shared" si="7"/>
        <v>19.64010025613684</v>
      </c>
      <c r="X27" s="1">
        <v>37.4542</v>
      </c>
      <c r="Y27" s="1">
        <v>34.395000000000003</v>
      </c>
      <c r="Z27" s="1">
        <v>23.501999999999999</v>
      </c>
      <c r="AA27" s="1">
        <v>19.0398</v>
      </c>
      <c r="AB27" s="1">
        <v>23.2608</v>
      </c>
      <c r="AC27" s="1">
        <v>32.397399999999998</v>
      </c>
      <c r="AD27" s="1">
        <v>29.797799999999999</v>
      </c>
      <c r="AE27" s="1">
        <v>34.250399999999999</v>
      </c>
      <c r="AF27" s="1">
        <v>29.124400000000001</v>
      </c>
      <c r="AG27" s="1">
        <v>35.164000000000001</v>
      </c>
      <c r="AH27" s="1"/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66</v>
      </c>
      <c r="B28" s="14" t="s">
        <v>36</v>
      </c>
      <c r="C28" s="14"/>
      <c r="D28" s="14"/>
      <c r="E28" s="14"/>
      <c r="F28" s="14"/>
      <c r="G28" s="14">
        <f>IFERROR(VLOOKUP(A28,[1]TDSheet!$A:$B,2,0),0)</f>
        <v>0</v>
      </c>
      <c r="H28" s="14">
        <f t="shared" si="4"/>
        <v>0</v>
      </c>
      <c r="I28" s="15">
        <v>0</v>
      </c>
      <c r="J28" s="14">
        <v>45</v>
      </c>
      <c r="K28" s="14" t="s">
        <v>37</v>
      </c>
      <c r="L28" s="14"/>
      <c r="M28" s="14">
        <f t="shared" si="2"/>
        <v>0</v>
      </c>
      <c r="N28" s="14">
        <f t="shared" si="3"/>
        <v>0</v>
      </c>
      <c r="O28" s="14"/>
      <c r="P28" s="14">
        <v>0</v>
      </c>
      <c r="Q28" s="14">
        <v>0</v>
      </c>
      <c r="R28" s="14">
        <f t="shared" si="5"/>
        <v>0</v>
      </c>
      <c r="S28" s="16"/>
      <c r="T28" s="16"/>
      <c r="U28" s="14"/>
      <c r="V28" s="14" t="e">
        <f t="shared" si="6"/>
        <v>#DIV/0!</v>
      </c>
      <c r="W28" s="14" t="e">
        <f t="shared" si="7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43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36</v>
      </c>
      <c r="C29" s="1">
        <v>89.091999999999999</v>
      </c>
      <c r="D29" s="1">
        <v>95.522999999999996</v>
      </c>
      <c r="E29" s="1">
        <v>145.327</v>
      </c>
      <c r="F29" s="1"/>
      <c r="G29" s="1">
        <f>IFERROR(VLOOKUP(A29,[1]TDSheet!$A:$B,2,0),0)</f>
        <v>0</v>
      </c>
      <c r="H29" s="1">
        <f t="shared" si="4"/>
        <v>0</v>
      </c>
      <c r="I29" s="7">
        <v>1</v>
      </c>
      <c r="J29" s="1">
        <v>40</v>
      </c>
      <c r="K29" s="1" t="s">
        <v>37</v>
      </c>
      <c r="L29" s="1">
        <v>147</v>
      </c>
      <c r="M29" s="1">
        <f t="shared" si="2"/>
        <v>-1.6730000000000018</v>
      </c>
      <c r="N29" s="1">
        <f t="shared" si="3"/>
        <v>145.327</v>
      </c>
      <c r="O29" s="1"/>
      <c r="P29" s="1">
        <v>91.608000000000004</v>
      </c>
      <c r="Q29" s="1">
        <v>62.359199999999987</v>
      </c>
      <c r="R29" s="1">
        <f t="shared" si="5"/>
        <v>29.0654</v>
      </c>
      <c r="S29" s="5">
        <f t="shared" ref="S29:S34" si="10">10*R29-Q29-P29-H29</f>
        <v>136.68680000000001</v>
      </c>
      <c r="T29" s="5"/>
      <c r="U29" s="1"/>
      <c r="V29" s="1">
        <f t="shared" si="6"/>
        <v>10</v>
      </c>
      <c r="W29" s="1">
        <f t="shared" si="7"/>
        <v>5.2972675414754313</v>
      </c>
      <c r="X29" s="1">
        <v>25.315200000000001</v>
      </c>
      <c r="Y29" s="1">
        <v>23.240400000000001</v>
      </c>
      <c r="Z29" s="1">
        <v>22.373799999999999</v>
      </c>
      <c r="AA29" s="1">
        <v>24.413</v>
      </c>
      <c r="AB29" s="1">
        <v>23.984400000000001</v>
      </c>
      <c r="AC29" s="1">
        <v>20.767199999999999</v>
      </c>
      <c r="AD29" s="1">
        <v>20.7498</v>
      </c>
      <c r="AE29" s="1">
        <v>22.005400000000002</v>
      </c>
      <c r="AF29" s="1">
        <v>25.465800000000002</v>
      </c>
      <c r="AG29" s="1">
        <v>24.278749999999999</v>
      </c>
      <c r="AH29" s="1"/>
      <c r="AI29" s="1">
        <f t="shared" si="8"/>
        <v>137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36</v>
      </c>
      <c r="C30" s="1">
        <v>35.048000000000002</v>
      </c>
      <c r="D30" s="1">
        <v>55.704000000000001</v>
      </c>
      <c r="E30" s="1">
        <v>55.104999999999997</v>
      </c>
      <c r="F30" s="1">
        <v>0.80300000000000005</v>
      </c>
      <c r="G30" s="1">
        <f>IFERROR(VLOOKUP(A30,[1]TDSheet!$A:$B,2,0),0)</f>
        <v>0</v>
      </c>
      <c r="H30" s="1">
        <f t="shared" si="4"/>
        <v>0.80300000000000005</v>
      </c>
      <c r="I30" s="7">
        <v>1</v>
      </c>
      <c r="J30" s="1">
        <v>30</v>
      </c>
      <c r="K30" s="1" t="s">
        <v>37</v>
      </c>
      <c r="L30" s="1">
        <v>54.4</v>
      </c>
      <c r="M30" s="1">
        <f t="shared" si="2"/>
        <v>0.70499999999999829</v>
      </c>
      <c r="N30" s="1">
        <f t="shared" si="3"/>
        <v>55.104999999999997</v>
      </c>
      <c r="O30" s="1"/>
      <c r="P30" s="1">
        <v>65.713999999999999</v>
      </c>
      <c r="Q30" s="1">
        <v>7.3567999999999998</v>
      </c>
      <c r="R30" s="1">
        <f t="shared" si="5"/>
        <v>11.020999999999999</v>
      </c>
      <c r="S30" s="5">
        <f t="shared" si="10"/>
        <v>36.336199999999991</v>
      </c>
      <c r="T30" s="5"/>
      <c r="U30" s="1"/>
      <c r="V30" s="1">
        <f t="shared" si="6"/>
        <v>9.9999999999999982</v>
      </c>
      <c r="W30" s="1">
        <f t="shared" si="7"/>
        <v>6.7030033572271117</v>
      </c>
      <c r="X30" s="1">
        <v>11.3248</v>
      </c>
      <c r="Y30" s="1">
        <v>12.2684</v>
      </c>
      <c r="Z30" s="1">
        <v>7.7122000000000002</v>
      </c>
      <c r="AA30" s="1">
        <v>9.8713999999999995</v>
      </c>
      <c r="AB30" s="1">
        <v>8.8734000000000002</v>
      </c>
      <c r="AC30" s="1">
        <v>6.9748000000000001</v>
      </c>
      <c r="AD30" s="1">
        <v>6.8941999999999997</v>
      </c>
      <c r="AE30" s="1">
        <v>9.48</v>
      </c>
      <c r="AF30" s="1">
        <v>10.1692</v>
      </c>
      <c r="AG30" s="1">
        <v>8.9589999999999996</v>
      </c>
      <c r="AH30" s="1"/>
      <c r="AI30" s="1">
        <f t="shared" si="8"/>
        <v>36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36</v>
      </c>
      <c r="C31" s="1">
        <v>110.557</v>
      </c>
      <c r="D31" s="1">
        <v>102.431</v>
      </c>
      <c r="E31" s="1">
        <v>141.744</v>
      </c>
      <c r="F31" s="1">
        <v>34.018999999999998</v>
      </c>
      <c r="G31" s="1">
        <f>IFERROR(VLOOKUP(A31,[1]TDSheet!$A:$B,2,0),0)</f>
        <v>0</v>
      </c>
      <c r="H31" s="1">
        <f t="shared" si="4"/>
        <v>34.018999999999998</v>
      </c>
      <c r="I31" s="7">
        <v>1</v>
      </c>
      <c r="J31" s="1">
        <v>50</v>
      </c>
      <c r="K31" s="1" t="s">
        <v>37</v>
      </c>
      <c r="L31" s="1">
        <v>130.9</v>
      </c>
      <c r="M31" s="1">
        <f t="shared" si="2"/>
        <v>10.843999999999994</v>
      </c>
      <c r="N31" s="1">
        <f t="shared" si="3"/>
        <v>141.744</v>
      </c>
      <c r="O31" s="1"/>
      <c r="P31" s="1">
        <v>0</v>
      </c>
      <c r="Q31" s="1">
        <v>64.266800000000046</v>
      </c>
      <c r="R31" s="1">
        <f t="shared" si="5"/>
        <v>28.348800000000001</v>
      </c>
      <c r="S31" s="5">
        <f t="shared" ref="S31:S32" si="11">11*R31-Q31-P31-H31</f>
        <v>213.55099999999993</v>
      </c>
      <c r="T31" s="5"/>
      <c r="U31" s="1"/>
      <c r="V31" s="1">
        <f t="shared" si="6"/>
        <v>11</v>
      </c>
      <c r="W31" s="1">
        <f t="shared" si="7"/>
        <v>3.4670180042894247</v>
      </c>
      <c r="X31" s="1">
        <v>18.354399999999998</v>
      </c>
      <c r="Y31" s="1">
        <v>16.4328</v>
      </c>
      <c r="Z31" s="1">
        <v>21.961600000000001</v>
      </c>
      <c r="AA31" s="1">
        <v>22.699200000000001</v>
      </c>
      <c r="AB31" s="1">
        <v>21.705400000000001</v>
      </c>
      <c r="AC31" s="1">
        <v>13.371</v>
      </c>
      <c r="AD31" s="1">
        <v>12.6706</v>
      </c>
      <c r="AE31" s="1">
        <v>18.699400000000001</v>
      </c>
      <c r="AF31" s="1">
        <v>26.117999999999999</v>
      </c>
      <c r="AG31" s="1">
        <v>19.4725</v>
      </c>
      <c r="AH31" s="1"/>
      <c r="AI31" s="1">
        <f t="shared" si="8"/>
        <v>214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36</v>
      </c>
      <c r="C32" s="1">
        <v>100.105</v>
      </c>
      <c r="D32" s="1">
        <v>21.966000000000001</v>
      </c>
      <c r="E32" s="1">
        <v>82.938999999999993</v>
      </c>
      <c r="F32" s="1"/>
      <c r="G32" s="1">
        <f>IFERROR(VLOOKUP(A32,[1]TDSheet!$A:$B,2,0),0)</f>
        <v>0</v>
      </c>
      <c r="H32" s="1">
        <f t="shared" si="4"/>
        <v>0</v>
      </c>
      <c r="I32" s="7">
        <v>1</v>
      </c>
      <c r="J32" s="1">
        <v>50</v>
      </c>
      <c r="K32" s="1" t="s">
        <v>37</v>
      </c>
      <c r="L32" s="1">
        <v>83.6</v>
      </c>
      <c r="M32" s="1">
        <f t="shared" si="2"/>
        <v>-0.66100000000000136</v>
      </c>
      <c r="N32" s="1">
        <f t="shared" si="3"/>
        <v>82.938999999999993</v>
      </c>
      <c r="O32" s="1"/>
      <c r="P32" s="1">
        <v>94.53520000000006</v>
      </c>
      <c r="Q32" s="1">
        <v>55.767999999999937</v>
      </c>
      <c r="R32" s="1">
        <f t="shared" si="5"/>
        <v>16.587799999999998</v>
      </c>
      <c r="S32" s="5">
        <f t="shared" si="11"/>
        <v>32.162599999999969</v>
      </c>
      <c r="T32" s="5"/>
      <c r="U32" s="1"/>
      <c r="V32" s="1">
        <f t="shared" si="6"/>
        <v>11</v>
      </c>
      <c r="W32" s="1">
        <f t="shared" si="7"/>
        <v>9.0610689784058174</v>
      </c>
      <c r="X32" s="1">
        <v>18.8536</v>
      </c>
      <c r="Y32" s="1">
        <v>18.8262</v>
      </c>
      <c r="Z32" s="1">
        <v>15.648</v>
      </c>
      <c r="AA32" s="1">
        <v>17.5428</v>
      </c>
      <c r="AB32" s="1">
        <v>19.094000000000001</v>
      </c>
      <c r="AC32" s="1">
        <v>16.3566</v>
      </c>
      <c r="AD32" s="1">
        <v>19.590199999999999</v>
      </c>
      <c r="AE32" s="1">
        <v>19.538399999999999</v>
      </c>
      <c r="AF32" s="1">
        <v>25.067</v>
      </c>
      <c r="AG32" s="1">
        <v>18.75825</v>
      </c>
      <c r="AH32" s="1"/>
      <c r="AI32" s="1">
        <f t="shared" si="8"/>
        <v>32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42</v>
      </c>
      <c r="C33" s="1">
        <v>161</v>
      </c>
      <c r="D33" s="1">
        <v>253</v>
      </c>
      <c r="E33" s="1">
        <v>163</v>
      </c>
      <c r="F33" s="1">
        <v>204</v>
      </c>
      <c r="G33" s="1">
        <f>IFERROR(VLOOKUP(A33,[1]TDSheet!$A:$B,2,0),0)</f>
        <v>0</v>
      </c>
      <c r="H33" s="1">
        <f t="shared" si="4"/>
        <v>204</v>
      </c>
      <c r="I33" s="7">
        <v>0.4</v>
      </c>
      <c r="J33" s="1">
        <v>45</v>
      </c>
      <c r="K33" s="1" t="s">
        <v>37</v>
      </c>
      <c r="L33" s="1">
        <v>222</v>
      </c>
      <c r="M33" s="1">
        <f t="shared" si="2"/>
        <v>-59</v>
      </c>
      <c r="N33" s="1">
        <f t="shared" si="3"/>
        <v>163</v>
      </c>
      <c r="O33" s="1"/>
      <c r="P33" s="1">
        <v>550</v>
      </c>
      <c r="Q33" s="1">
        <v>258</v>
      </c>
      <c r="R33" s="1">
        <f t="shared" si="5"/>
        <v>32.6</v>
      </c>
      <c r="S33" s="5"/>
      <c r="T33" s="5"/>
      <c r="U33" s="1"/>
      <c r="V33" s="1">
        <f t="shared" si="6"/>
        <v>31.042944785276074</v>
      </c>
      <c r="W33" s="1">
        <f t="shared" si="7"/>
        <v>31.042944785276074</v>
      </c>
      <c r="X33" s="1">
        <v>88</v>
      </c>
      <c r="Y33" s="1">
        <v>82.4</v>
      </c>
      <c r="Z33" s="1">
        <v>46.6</v>
      </c>
      <c r="AA33" s="1">
        <v>29</v>
      </c>
      <c r="AB33" s="1">
        <v>-0.4</v>
      </c>
      <c r="AC33" s="1">
        <v>-0.6</v>
      </c>
      <c r="AD33" s="1">
        <v>40</v>
      </c>
      <c r="AE33" s="1">
        <v>59.4</v>
      </c>
      <c r="AF33" s="1">
        <v>25.8</v>
      </c>
      <c r="AG33" s="1">
        <v>34.75</v>
      </c>
      <c r="AH33" s="1"/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42</v>
      </c>
      <c r="C34" s="1"/>
      <c r="D34" s="1">
        <v>60</v>
      </c>
      <c r="E34" s="1">
        <v>60</v>
      </c>
      <c r="F34" s="1"/>
      <c r="G34" s="1">
        <f>IFERROR(VLOOKUP(A34,[1]TDSheet!$A:$B,2,0),0)</f>
        <v>0</v>
      </c>
      <c r="H34" s="1">
        <f t="shared" si="4"/>
        <v>0</v>
      </c>
      <c r="I34" s="7">
        <v>0.45</v>
      </c>
      <c r="J34" s="1">
        <v>50</v>
      </c>
      <c r="K34" s="1" t="s">
        <v>37</v>
      </c>
      <c r="L34" s="1">
        <v>60</v>
      </c>
      <c r="M34" s="1">
        <f t="shared" si="2"/>
        <v>0</v>
      </c>
      <c r="N34" s="1">
        <f t="shared" si="3"/>
        <v>60</v>
      </c>
      <c r="O34" s="1"/>
      <c r="P34" s="1">
        <v>40</v>
      </c>
      <c r="Q34" s="1">
        <v>0</v>
      </c>
      <c r="R34" s="1">
        <f t="shared" si="5"/>
        <v>12</v>
      </c>
      <c r="S34" s="5">
        <f t="shared" si="10"/>
        <v>80</v>
      </c>
      <c r="T34" s="5"/>
      <c r="U34" s="1"/>
      <c r="V34" s="1">
        <f t="shared" si="6"/>
        <v>10</v>
      </c>
      <c r="W34" s="1">
        <f t="shared" si="7"/>
        <v>3.3333333333333335</v>
      </c>
      <c r="X34" s="1">
        <v>2.4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 t="s">
        <v>73</v>
      </c>
      <c r="AI34" s="1">
        <f t="shared" si="8"/>
        <v>36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42</v>
      </c>
      <c r="C35" s="1">
        <v>45</v>
      </c>
      <c r="D35" s="1">
        <v>308</v>
      </c>
      <c r="E35" s="1">
        <v>298</v>
      </c>
      <c r="F35" s="1">
        <v>12</v>
      </c>
      <c r="G35" s="1">
        <f>IFERROR(VLOOKUP(A35,[1]TDSheet!$A:$B,2,0),0)</f>
        <v>0</v>
      </c>
      <c r="H35" s="1">
        <f t="shared" si="4"/>
        <v>12</v>
      </c>
      <c r="I35" s="7">
        <v>0.4</v>
      </c>
      <c r="J35" s="1">
        <v>45</v>
      </c>
      <c r="K35" s="1" t="s">
        <v>37</v>
      </c>
      <c r="L35" s="1">
        <v>400</v>
      </c>
      <c r="M35" s="1">
        <f t="shared" si="2"/>
        <v>-102</v>
      </c>
      <c r="N35" s="1">
        <f t="shared" si="3"/>
        <v>292</v>
      </c>
      <c r="O35" s="1">
        <v>6</v>
      </c>
      <c r="P35" s="1">
        <v>650</v>
      </c>
      <c r="Q35" s="1">
        <v>90.199999999999932</v>
      </c>
      <c r="R35" s="1">
        <f t="shared" si="5"/>
        <v>58.4</v>
      </c>
      <c r="S35" s="5"/>
      <c r="T35" s="5"/>
      <c r="U35" s="1"/>
      <c r="V35" s="1">
        <f t="shared" si="6"/>
        <v>12.88013698630137</v>
      </c>
      <c r="W35" s="1">
        <f t="shared" si="7"/>
        <v>12.88013698630137</v>
      </c>
      <c r="X35" s="1">
        <v>84.6</v>
      </c>
      <c r="Y35" s="1">
        <v>98.2</v>
      </c>
      <c r="Z35" s="1">
        <v>66</v>
      </c>
      <c r="AA35" s="1">
        <v>59.2</v>
      </c>
      <c r="AB35" s="1">
        <v>66.599999999999994</v>
      </c>
      <c r="AC35" s="1">
        <v>73.924000000000007</v>
      </c>
      <c r="AD35" s="1">
        <v>74.924000000000007</v>
      </c>
      <c r="AE35" s="1">
        <v>70.2</v>
      </c>
      <c r="AF35" s="1">
        <v>68.2</v>
      </c>
      <c r="AG35" s="1">
        <v>76</v>
      </c>
      <c r="AH35" s="1"/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75</v>
      </c>
      <c r="B36" s="14" t="s">
        <v>36</v>
      </c>
      <c r="C36" s="14"/>
      <c r="D36" s="14"/>
      <c r="E36" s="14"/>
      <c r="F36" s="14"/>
      <c r="G36" s="14">
        <f>IFERROR(VLOOKUP(A36,[1]TDSheet!$A:$B,2,0),0)</f>
        <v>0</v>
      </c>
      <c r="H36" s="14">
        <f t="shared" si="4"/>
        <v>0</v>
      </c>
      <c r="I36" s="15">
        <v>0</v>
      </c>
      <c r="J36" s="14">
        <v>45</v>
      </c>
      <c r="K36" s="14" t="s">
        <v>37</v>
      </c>
      <c r="L36" s="14"/>
      <c r="M36" s="14">
        <f t="shared" ref="M36:M67" si="12">E36-L36</f>
        <v>0</v>
      </c>
      <c r="N36" s="14">
        <f t="shared" ref="N36:N67" si="13">E36-O36</f>
        <v>0</v>
      </c>
      <c r="O36" s="14"/>
      <c r="P36" s="14">
        <v>0</v>
      </c>
      <c r="Q36" s="14">
        <v>0</v>
      </c>
      <c r="R36" s="14">
        <f t="shared" si="5"/>
        <v>0</v>
      </c>
      <c r="S36" s="16"/>
      <c r="T36" s="16"/>
      <c r="U36" s="14"/>
      <c r="V36" s="14" t="e">
        <f t="shared" si="6"/>
        <v>#DIV/0!</v>
      </c>
      <c r="W36" s="14" t="e">
        <f t="shared" si="7"/>
        <v>#DIV/0!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 t="s">
        <v>43</v>
      </c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76</v>
      </c>
      <c r="B37" s="14" t="s">
        <v>42</v>
      </c>
      <c r="C37" s="14"/>
      <c r="D37" s="14"/>
      <c r="E37" s="14"/>
      <c r="F37" s="14"/>
      <c r="G37" s="14">
        <f>IFERROR(VLOOKUP(A37,[1]TDSheet!$A:$B,2,0),0)</f>
        <v>0</v>
      </c>
      <c r="H37" s="14">
        <f t="shared" si="4"/>
        <v>0</v>
      </c>
      <c r="I37" s="15">
        <v>0</v>
      </c>
      <c r="J37" s="14">
        <v>45</v>
      </c>
      <c r="K37" s="14" t="s">
        <v>37</v>
      </c>
      <c r="L37" s="14"/>
      <c r="M37" s="14">
        <f t="shared" si="12"/>
        <v>0</v>
      </c>
      <c r="N37" s="14">
        <f t="shared" si="13"/>
        <v>0</v>
      </c>
      <c r="O37" s="14"/>
      <c r="P37" s="14">
        <v>0</v>
      </c>
      <c r="Q37" s="14">
        <v>0</v>
      </c>
      <c r="R37" s="14">
        <f t="shared" si="5"/>
        <v>0</v>
      </c>
      <c r="S37" s="16"/>
      <c r="T37" s="16"/>
      <c r="U37" s="14"/>
      <c r="V37" s="14" t="e">
        <f t="shared" si="6"/>
        <v>#DIV/0!</v>
      </c>
      <c r="W37" s="14" t="e">
        <f t="shared" si="7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43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42</v>
      </c>
      <c r="C38" s="1"/>
      <c r="D38" s="1">
        <v>6</v>
      </c>
      <c r="E38" s="1">
        <v>6</v>
      </c>
      <c r="F38" s="1"/>
      <c r="G38" s="1">
        <f>IFERROR(VLOOKUP(A38,[1]TDSheet!$A:$B,2,0),0)</f>
        <v>0</v>
      </c>
      <c r="H38" s="1">
        <f t="shared" si="4"/>
        <v>0</v>
      </c>
      <c r="I38" s="7">
        <v>0.35</v>
      </c>
      <c r="J38" s="1">
        <v>40</v>
      </c>
      <c r="K38" s="1" t="s">
        <v>37</v>
      </c>
      <c r="L38" s="1">
        <v>9</v>
      </c>
      <c r="M38" s="1">
        <f t="shared" si="12"/>
        <v>-3</v>
      </c>
      <c r="N38" s="1">
        <f t="shared" si="13"/>
        <v>6</v>
      </c>
      <c r="O38" s="1"/>
      <c r="P38" s="1">
        <v>78</v>
      </c>
      <c r="Q38" s="1">
        <v>23.800000000000011</v>
      </c>
      <c r="R38" s="1">
        <f t="shared" si="5"/>
        <v>1.2</v>
      </c>
      <c r="S38" s="5"/>
      <c r="T38" s="5"/>
      <c r="U38" s="1"/>
      <c r="V38" s="1">
        <f t="shared" si="6"/>
        <v>84.833333333333343</v>
      </c>
      <c r="W38" s="1">
        <f t="shared" si="7"/>
        <v>84.833333333333343</v>
      </c>
      <c r="X38" s="1">
        <v>9.8000000000000007</v>
      </c>
      <c r="Y38" s="1">
        <v>10.6</v>
      </c>
      <c r="Z38" s="1">
        <v>7.8</v>
      </c>
      <c r="AA38" s="1">
        <v>8.4</v>
      </c>
      <c r="AB38" s="1">
        <v>2.8</v>
      </c>
      <c r="AC38" s="1">
        <v>1.4</v>
      </c>
      <c r="AD38" s="1">
        <v>0</v>
      </c>
      <c r="AE38" s="1">
        <v>0</v>
      </c>
      <c r="AF38" s="1">
        <v>0</v>
      </c>
      <c r="AG38" s="1">
        <v>0</v>
      </c>
      <c r="AH38" s="1" t="s">
        <v>78</v>
      </c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36</v>
      </c>
      <c r="C39" s="1">
        <v>44.875</v>
      </c>
      <c r="D39" s="1">
        <v>124.72799999999999</v>
      </c>
      <c r="E39" s="1">
        <v>132.46899999999999</v>
      </c>
      <c r="F39" s="1"/>
      <c r="G39" s="1">
        <f>IFERROR(VLOOKUP(A39,[1]TDSheet!$A:$B,2,0),0)</f>
        <v>0</v>
      </c>
      <c r="H39" s="1">
        <f t="shared" si="4"/>
        <v>0</v>
      </c>
      <c r="I39" s="7">
        <v>1</v>
      </c>
      <c r="J39" s="1">
        <v>40</v>
      </c>
      <c r="K39" s="1" t="s">
        <v>37</v>
      </c>
      <c r="L39" s="1">
        <v>158.4</v>
      </c>
      <c r="M39" s="1">
        <f t="shared" si="12"/>
        <v>-25.931000000000012</v>
      </c>
      <c r="N39" s="1">
        <f t="shared" si="13"/>
        <v>132.46899999999999</v>
      </c>
      <c r="O39" s="1"/>
      <c r="P39" s="1">
        <v>110</v>
      </c>
      <c r="Q39" s="1">
        <v>54.9696</v>
      </c>
      <c r="R39" s="1">
        <f t="shared" si="5"/>
        <v>26.4938</v>
      </c>
      <c r="S39" s="5">
        <f t="shared" ref="S39:S47" si="14">10*R39-Q39-P39-H39</f>
        <v>99.968399999999974</v>
      </c>
      <c r="T39" s="5"/>
      <c r="U39" s="1"/>
      <c r="V39" s="1">
        <f t="shared" si="6"/>
        <v>10</v>
      </c>
      <c r="W39" s="1">
        <f t="shared" si="7"/>
        <v>6.2267247431474537</v>
      </c>
      <c r="X39" s="1">
        <v>25.616599999999998</v>
      </c>
      <c r="Y39" s="1">
        <v>25.5946</v>
      </c>
      <c r="Z39" s="1">
        <v>21.832999999999998</v>
      </c>
      <c r="AA39" s="1">
        <v>21.154800000000002</v>
      </c>
      <c r="AB39" s="1">
        <v>22.1492</v>
      </c>
      <c r="AC39" s="1">
        <v>17.099399999999999</v>
      </c>
      <c r="AD39" s="1">
        <v>15.3344</v>
      </c>
      <c r="AE39" s="1">
        <v>21.0304</v>
      </c>
      <c r="AF39" s="1">
        <v>33.217599999999997</v>
      </c>
      <c r="AG39" s="1">
        <v>22.906749999999999</v>
      </c>
      <c r="AH39" s="1"/>
      <c r="AI39" s="1">
        <f t="shared" si="8"/>
        <v>100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9" t="s">
        <v>80</v>
      </c>
      <c r="B40" s="1" t="s">
        <v>42</v>
      </c>
      <c r="C40" s="1"/>
      <c r="D40" s="1"/>
      <c r="E40" s="1">
        <v>-8</v>
      </c>
      <c r="F40" s="1"/>
      <c r="G40" s="1">
        <f>IFERROR(VLOOKUP(A40,[1]TDSheet!$A:$B,2,0),0)</f>
        <v>0</v>
      </c>
      <c r="H40" s="1">
        <f t="shared" si="4"/>
        <v>0</v>
      </c>
      <c r="I40" s="7">
        <v>0.4</v>
      </c>
      <c r="J40" s="1">
        <v>40</v>
      </c>
      <c r="K40" s="1" t="s">
        <v>37</v>
      </c>
      <c r="L40" s="1">
        <v>6</v>
      </c>
      <c r="M40" s="1">
        <f t="shared" si="12"/>
        <v>-14</v>
      </c>
      <c r="N40" s="1">
        <f t="shared" si="13"/>
        <v>-8</v>
      </c>
      <c r="O40" s="1"/>
      <c r="P40" s="1">
        <v>350</v>
      </c>
      <c r="Q40" s="1">
        <v>140.6</v>
      </c>
      <c r="R40" s="1">
        <f t="shared" si="5"/>
        <v>-1.6</v>
      </c>
      <c r="S40" s="5"/>
      <c r="T40" s="5"/>
      <c r="U40" s="1"/>
      <c r="V40" s="1">
        <f t="shared" si="6"/>
        <v>-306.625</v>
      </c>
      <c r="W40" s="1">
        <f t="shared" si="7"/>
        <v>-306.625</v>
      </c>
      <c r="X40" s="1">
        <v>44.6</v>
      </c>
      <c r="Y40" s="1">
        <v>53.6</v>
      </c>
      <c r="Z40" s="1">
        <v>16.8</v>
      </c>
      <c r="AA40" s="1">
        <v>8.1999999999999993</v>
      </c>
      <c r="AB40" s="1">
        <v>-1.2</v>
      </c>
      <c r="AC40" s="1">
        <v>4.4000000000000004</v>
      </c>
      <c r="AD40" s="1">
        <v>28.6</v>
      </c>
      <c r="AE40" s="1">
        <v>29</v>
      </c>
      <c r="AF40" s="1">
        <v>16</v>
      </c>
      <c r="AG40" s="1">
        <v>22.5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42</v>
      </c>
      <c r="C41" s="1">
        <v>7</v>
      </c>
      <c r="D41" s="1"/>
      <c r="E41" s="1"/>
      <c r="F41" s="1"/>
      <c r="G41" s="1">
        <f>IFERROR(VLOOKUP(A41,[1]TDSheet!$A:$B,2,0),0)</f>
        <v>0</v>
      </c>
      <c r="H41" s="1">
        <f t="shared" si="4"/>
        <v>0</v>
      </c>
      <c r="I41" s="7">
        <v>0.4</v>
      </c>
      <c r="J41" s="1">
        <v>45</v>
      </c>
      <c r="K41" s="1" t="s">
        <v>37</v>
      </c>
      <c r="L41" s="1">
        <v>21</v>
      </c>
      <c r="M41" s="1">
        <f t="shared" si="12"/>
        <v>-21</v>
      </c>
      <c r="N41" s="1">
        <f t="shared" si="13"/>
        <v>0</v>
      </c>
      <c r="O41" s="1"/>
      <c r="P41" s="1">
        <v>450</v>
      </c>
      <c r="Q41" s="1">
        <v>279.59999999999991</v>
      </c>
      <c r="R41" s="1">
        <f t="shared" si="5"/>
        <v>0</v>
      </c>
      <c r="S41" s="5"/>
      <c r="T41" s="5"/>
      <c r="U41" s="1"/>
      <c r="V41" s="1" t="e">
        <f t="shared" si="6"/>
        <v>#DIV/0!</v>
      </c>
      <c r="W41" s="1" t="e">
        <f t="shared" si="7"/>
        <v>#DIV/0!</v>
      </c>
      <c r="X41" s="1">
        <v>60.8</v>
      </c>
      <c r="Y41" s="1">
        <v>70.400000000000006</v>
      </c>
      <c r="Z41" s="1">
        <v>22.8</v>
      </c>
      <c r="AA41" s="1">
        <v>18</v>
      </c>
      <c r="AB41" s="1">
        <v>20.8</v>
      </c>
      <c r="AC41" s="1">
        <v>15.2</v>
      </c>
      <c r="AD41" s="1">
        <v>47.2</v>
      </c>
      <c r="AE41" s="1">
        <v>56.2</v>
      </c>
      <c r="AF41" s="1">
        <v>41.2</v>
      </c>
      <c r="AG41" s="1">
        <v>24.75</v>
      </c>
      <c r="AH41" s="1"/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36</v>
      </c>
      <c r="C42" s="1">
        <v>26.282</v>
      </c>
      <c r="D42" s="1">
        <v>25.887</v>
      </c>
      <c r="E42" s="1">
        <v>39.054000000000002</v>
      </c>
      <c r="F42" s="1"/>
      <c r="G42" s="1">
        <f>IFERROR(VLOOKUP(A42,[1]TDSheet!$A:$B,2,0),0)</f>
        <v>0</v>
      </c>
      <c r="H42" s="1">
        <f t="shared" si="4"/>
        <v>0</v>
      </c>
      <c r="I42" s="7">
        <v>1</v>
      </c>
      <c r="J42" s="1">
        <v>40</v>
      </c>
      <c r="K42" s="1" t="s">
        <v>37</v>
      </c>
      <c r="L42" s="1">
        <v>60.661000000000001</v>
      </c>
      <c r="M42" s="1">
        <f t="shared" si="12"/>
        <v>-21.606999999999999</v>
      </c>
      <c r="N42" s="1">
        <f t="shared" si="13"/>
        <v>39.054000000000002</v>
      </c>
      <c r="O42" s="1"/>
      <c r="P42" s="1">
        <v>38.901000000000018</v>
      </c>
      <c r="Q42" s="1">
        <v>60.762399999999957</v>
      </c>
      <c r="R42" s="1">
        <f t="shared" si="5"/>
        <v>7.8108000000000004</v>
      </c>
      <c r="S42" s="5"/>
      <c r="T42" s="5"/>
      <c r="U42" s="1"/>
      <c r="V42" s="1">
        <f t="shared" si="6"/>
        <v>12.759691708915856</v>
      </c>
      <c r="W42" s="1">
        <f t="shared" si="7"/>
        <v>12.759691708915856</v>
      </c>
      <c r="X42" s="1">
        <v>11.112399999999999</v>
      </c>
      <c r="Y42" s="1">
        <v>7.8024000000000013</v>
      </c>
      <c r="Z42" s="1">
        <v>4.1828000000000003</v>
      </c>
      <c r="AA42" s="1">
        <v>7.2227999999999994</v>
      </c>
      <c r="AB42" s="1">
        <v>6.2191999999999998</v>
      </c>
      <c r="AC42" s="1">
        <v>2.6023999999999998</v>
      </c>
      <c r="AD42" s="1">
        <v>0</v>
      </c>
      <c r="AE42" s="1">
        <v>0</v>
      </c>
      <c r="AF42" s="1">
        <v>0</v>
      </c>
      <c r="AG42" s="1">
        <v>0</v>
      </c>
      <c r="AH42" s="1" t="s">
        <v>78</v>
      </c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42</v>
      </c>
      <c r="C43" s="1">
        <v>35</v>
      </c>
      <c r="D43" s="1">
        <v>19</v>
      </c>
      <c r="E43" s="1">
        <v>37</v>
      </c>
      <c r="F43" s="1"/>
      <c r="G43" s="1">
        <f>IFERROR(VLOOKUP(A43,[1]TDSheet!$A:$B,2,0),0)</f>
        <v>0</v>
      </c>
      <c r="H43" s="1">
        <f t="shared" si="4"/>
        <v>0</v>
      </c>
      <c r="I43" s="7">
        <v>0.35</v>
      </c>
      <c r="J43" s="1">
        <v>40</v>
      </c>
      <c r="K43" s="1" t="s">
        <v>37</v>
      </c>
      <c r="L43" s="1">
        <v>40</v>
      </c>
      <c r="M43" s="1">
        <f t="shared" si="12"/>
        <v>-3</v>
      </c>
      <c r="N43" s="1">
        <f t="shared" si="13"/>
        <v>37</v>
      </c>
      <c r="O43" s="1"/>
      <c r="P43" s="1">
        <v>130.4</v>
      </c>
      <c r="Q43" s="1">
        <v>94.6</v>
      </c>
      <c r="R43" s="1">
        <f t="shared" si="5"/>
        <v>7.4</v>
      </c>
      <c r="S43" s="5"/>
      <c r="T43" s="5"/>
      <c r="U43" s="1"/>
      <c r="V43" s="1">
        <f t="shared" si="6"/>
        <v>30.405405405405403</v>
      </c>
      <c r="W43" s="1">
        <f t="shared" si="7"/>
        <v>30.405405405405403</v>
      </c>
      <c r="X43" s="1">
        <v>22</v>
      </c>
      <c r="Y43" s="1">
        <v>18.600000000000001</v>
      </c>
      <c r="Z43" s="1">
        <v>9.8000000000000007</v>
      </c>
      <c r="AA43" s="1">
        <v>10.6</v>
      </c>
      <c r="AB43" s="1">
        <v>10.4</v>
      </c>
      <c r="AC43" s="1">
        <v>8.8000000000000007</v>
      </c>
      <c r="AD43" s="1">
        <v>10</v>
      </c>
      <c r="AE43" s="1">
        <v>13.6</v>
      </c>
      <c r="AF43" s="1">
        <v>20.2</v>
      </c>
      <c r="AG43" s="1">
        <v>14</v>
      </c>
      <c r="AH43" s="1" t="s">
        <v>53</v>
      </c>
      <c r="AI43" s="1">
        <f t="shared" si="8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42</v>
      </c>
      <c r="C44" s="1">
        <v>17</v>
      </c>
      <c r="D44" s="1">
        <v>276</v>
      </c>
      <c r="E44" s="1">
        <v>221</v>
      </c>
      <c r="F44" s="1">
        <v>17</v>
      </c>
      <c r="G44" s="1">
        <f>IFERROR(VLOOKUP(A44,[1]TDSheet!$A:$B,2,0),0)</f>
        <v>0</v>
      </c>
      <c r="H44" s="1">
        <f t="shared" si="4"/>
        <v>17</v>
      </c>
      <c r="I44" s="7">
        <v>0.4</v>
      </c>
      <c r="J44" s="1">
        <v>40</v>
      </c>
      <c r="K44" s="1" t="s">
        <v>37</v>
      </c>
      <c r="L44" s="1">
        <v>242</v>
      </c>
      <c r="M44" s="1">
        <f t="shared" si="12"/>
        <v>-21</v>
      </c>
      <c r="N44" s="1">
        <f t="shared" si="13"/>
        <v>221</v>
      </c>
      <c r="O44" s="1"/>
      <c r="P44" s="1">
        <v>650</v>
      </c>
      <c r="Q44" s="1">
        <v>0</v>
      </c>
      <c r="R44" s="1">
        <f t="shared" si="5"/>
        <v>44.2</v>
      </c>
      <c r="S44" s="5"/>
      <c r="T44" s="5"/>
      <c r="U44" s="1"/>
      <c r="V44" s="1">
        <f t="shared" si="6"/>
        <v>15.090497737556561</v>
      </c>
      <c r="W44" s="1">
        <f t="shared" si="7"/>
        <v>15.090497737556561</v>
      </c>
      <c r="X44" s="1">
        <v>72.599999999999994</v>
      </c>
      <c r="Y44" s="1">
        <v>93.8</v>
      </c>
      <c r="Z44" s="1">
        <v>62</v>
      </c>
      <c r="AA44" s="1">
        <v>41.6</v>
      </c>
      <c r="AB44" s="1">
        <v>27.4</v>
      </c>
      <c r="AC44" s="1">
        <v>33.4</v>
      </c>
      <c r="AD44" s="1">
        <v>62.8</v>
      </c>
      <c r="AE44" s="1">
        <v>79.2</v>
      </c>
      <c r="AF44" s="1">
        <v>67.599999999999994</v>
      </c>
      <c r="AG44" s="1">
        <v>63.75</v>
      </c>
      <c r="AH44" s="1"/>
      <c r="AI44" s="1">
        <f t="shared" si="8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36</v>
      </c>
      <c r="C45" s="1">
        <v>44.146000000000001</v>
      </c>
      <c r="D45" s="1">
        <v>194.36</v>
      </c>
      <c r="E45" s="1">
        <v>71.430000000000007</v>
      </c>
      <c r="F45" s="1">
        <v>150.92599999999999</v>
      </c>
      <c r="G45" s="1">
        <f>IFERROR(VLOOKUP(A45,[1]TDSheet!$A:$B,2,0),0)</f>
        <v>75.290000000000006</v>
      </c>
      <c r="H45" s="1">
        <f t="shared" si="4"/>
        <v>75.635999999999981</v>
      </c>
      <c r="I45" s="7">
        <v>1</v>
      </c>
      <c r="J45" s="1">
        <v>50</v>
      </c>
      <c r="K45" s="1" t="s">
        <v>37</v>
      </c>
      <c r="L45" s="1">
        <v>77.75</v>
      </c>
      <c r="M45" s="1">
        <f t="shared" si="12"/>
        <v>-6.3199999999999932</v>
      </c>
      <c r="N45" s="1">
        <f t="shared" si="13"/>
        <v>71.430000000000007</v>
      </c>
      <c r="O45" s="1"/>
      <c r="P45" s="1">
        <v>0</v>
      </c>
      <c r="Q45" s="1">
        <v>0</v>
      </c>
      <c r="R45" s="1">
        <f t="shared" si="5"/>
        <v>14.286000000000001</v>
      </c>
      <c r="S45" s="5">
        <f t="shared" ref="S45:S46" si="15">11*R45-Q45-P45-H45</f>
        <v>81.510000000000034</v>
      </c>
      <c r="T45" s="5"/>
      <c r="U45" s="1"/>
      <c r="V45" s="1">
        <f t="shared" si="6"/>
        <v>11</v>
      </c>
      <c r="W45" s="1">
        <f t="shared" si="7"/>
        <v>5.2944141117177637</v>
      </c>
      <c r="X45" s="1">
        <v>10.8712</v>
      </c>
      <c r="Y45" s="1">
        <v>10.595599999999999</v>
      </c>
      <c r="Z45" s="1">
        <v>14.654400000000001</v>
      </c>
      <c r="AA45" s="1">
        <v>10.847799999999999</v>
      </c>
      <c r="AB45" s="1">
        <v>8.1052</v>
      </c>
      <c r="AC45" s="1">
        <v>11.5976</v>
      </c>
      <c r="AD45" s="1">
        <v>12.1106</v>
      </c>
      <c r="AE45" s="1">
        <v>9.9641999999999999</v>
      </c>
      <c r="AF45" s="1">
        <v>12.8398</v>
      </c>
      <c r="AG45" s="1">
        <v>13.88175</v>
      </c>
      <c r="AH45" s="1"/>
      <c r="AI45" s="1">
        <f t="shared" si="8"/>
        <v>82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36</v>
      </c>
      <c r="C46" s="1"/>
      <c r="D46" s="1">
        <v>288.87200000000001</v>
      </c>
      <c r="E46" s="1">
        <v>152.119</v>
      </c>
      <c r="F46" s="1">
        <v>136.399</v>
      </c>
      <c r="G46" s="1">
        <f>IFERROR(VLOOKUP(A46,[1]TDSheet!$A:$B,2,0),0)</f>
        <v>0</v>
      </c>
      <c r="H46" s="1">
        <f t="shared" si="4"/>
        <v>136.399</v>
      </c>
      <c r="I46" s="7">
        <v>1</v>
      </c>
      <c r="J46" s="1">
        <v>50</v>
      </c>
      <c r="K46" s="1" t="s">
        <v>37</v>
      </c>
      <c r="L46" s="1">
        <v>146.69999999999999</v>
      </c>
      <c r="M46" s="1">
        <f t="shared" si="12"/>
        <v>5.4190000000000111</v>
      </c>
      <c r="N46" s="1">
        <f t="shared" si="13"/>
        <v>126.773</v>
      </c>
      <c r="O46" s="1">
        <v>25.346</v>
      </c>
      <c r="P46" s="1">
        <v>0</v>
      </c>
      <c r="Q46" s="1">
        <v>0</v>
      </c>
      <c r="R46" s="1">
        <f t="shared" si="5"/>
        <v>25.354599999999998</v>
      </c>
      <c r="S46" s="5">
        <f t="shared" si="15"/>
        <v>142.5016</v>
      </c>
      <c r="T46" s="5"/>
      <c r="U46" s="1"/>
      <c r="V46" s="1">
        <f t="shared" si="6"/>
        <v>11</v>
      </c>
      <c r="W46" s="1">
        <f t="shared" si="7"/>
        <v>5.379654973850899</v>
      </c>
      <c r="X46" s="1">
        <v>6.9567999999999994</v>
      </c>
      <c r="Y46" s="1">
        <v>12.1152</v>
      </c>
      <c r="Z46" s="1">
        <v>30.103000000000002</v>
      </c>
      <c r="AA46" s="1">
        <v>29.0044</v>
      </c>
      <c r="AB46" s="1">
        <v>14.960800000000001</v>
      </c>
      <c r="AC46" s="1">
        <v>20.828399999999998</v>
      </c>
      <c r="AD46" s="1">
        <v>21.411999999999999</v>
      </c>
      <c r="AE46" s="1">
        <v>17.7408</v>
      </c>
      <c r="AF46" s="1">
        <v>28.9894</v>
      </c>
      <c r="AG46" s="1">
        <v>36.969000000000001</v>
      </c>
      <c r="AH46" s="1"/>
      <c r="AI46" s="1">
        <f t="shared" si="8"/>
        <v>143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36</v>
      </c>
      <c r="C47" s="1">
        <v>-0.376</v>
      </c>
      <c r="D47" s="1">
        <v>432.56599999999997</v>
      </c>
      <c r="E47" s="1">
        <v>238.07300000000001</v>
      </c>
      <c r="F47" s="1">
        <v>194.11699999999999</v>
      </c>
      <c r="G47" s="1">
        <f>IFERROR(VLOOKUP(A47,[1]TDSheet!$A:$B,2,0),0)</f>
        <v>0</v>
      </c>
      <c r="H47" s="1">
        <f t="shared" si="4"/>
        <v>194.11699999999999</v>
      </c>
      <c r="I47" s="7">
        <v>1</v>
      </c>
      <c r="J47" s="1">
        <v>40</v>
      </c>
      <c r="K47" s="1" t="s">
        <v>37</v>
      </c>
      <c r="L47" s="1">
        <v>230.7</v>
      </c>
      <c r="M47" s="1">
        <f t="shared" si="12"/>
        <v>7.3730000000000189</v>
      </c>
      <c r="N47" s="1">
        <f t="shared" si="13"/>
        <v>154.02100000000002</v>
      </c>
      <c r="O47" s="1">
        <v>84.052000000000007</v>
      </c>
      <c r="P47" s="1">
        <v>0</v>
      </c>
      <c r="Q47" s="1">
        <v>0</v>
      </c>
      <c r="R47" s="1">
        <f t="shared" si="5"/>
        <v>30.804200000000002</v>
      </c>
      <c r="S47" s="5">
        <f t="shared" si="14"/>
        <v>113.92500000000004</v>
      </c>
      <c r="T47" s="5"/>
      <c r="U47" s="1"/>
      <c r="V47" s="1">
        <f t="shared" si="6"/>
        <v>10</v>
      </c>
      <c r="W47" s="1">
        <f t="shared" si="7"/>
        <v>6.3016406853610869</v>
      </c>
      <c r="X47" s="1">
        <v>14.0694</v>
      </c>
      <c r="Y47" s="1">
        <v>22.42420000000001</v>
      </c>
      <c r="Z47" s="1">
        <v>52.039000000000001</v>
      </c>
      <c r="AA47" s="1">
        <v>40.4542</v>
      </c>
      <c r="AB47" s="1">
        <v>25.4572</v>
      </c>
      <c r="AC47" s="1">
        <v>6.1194000000000024</v>
      </c>
      <c r="AD47" s="1">
        <v>41.5672</v>
      </c>
      <c r="AE47" s="1">
        <v>46.177799999999998</v>
      </c>
      <c r="AF47" s="1">
        <v>33.914399999999993</v>
      </c>
      <c r="AG47" s="1">
        <v>20.24925</v>
      </c>
      <c r="AH47" s="1"/>
      <c r="AI47" s="1">
        <f t="shared" si="8"/>
        <v>114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1" t="s">
        <v>88</v>
      </c>
      <c r="B48" s="11" t="s">
        <v>42</v>
      </c>
      <c r="C48" s="11"/>
      <c r="D48" s="11">
        <v>160</v>
      </c>
      <c r="E48" s="11"/>
      <c r="F48" s="11">
        <v>160</v>
      </c>
      <c r="G48" s="11">
        <f>IFERROR(VLOOKUP(A48,[1]TDSheet!$A:$B,2,0),0)</f>
        <v>160</v>
      </c>
      <c r="H48" s="11">
        <f t="shared" si="4"/>
        <v>0</v>
      </c>
      <c r="I48" s="12">
        <v>0</v>
      </c>
      <c r="J48" s="11" t="e">
        <v>#N/A</v>
      </c>
      <c r="K48" s="11" t="s">
        <v>38</v>
      </c>
      <c r="L48" s="11">
        <v>80</v>
      </c>
      <c r="M48" s="11">
        <f t="shared" si="12"/>
        <v>-80</v>
      </c>
      <c r="N48" s="11">
        <f t="shared" si="13"/>
        <v>0</v>
      </c>
      <c r="O48" s="11"/>
      <c r="P48" s="11">
        <v>0</v>
      </c>
      <c r="Q48" s="11">
        <v>0</v>
      </c>
      <c r="R48" s="11">
        <f t="shared" si="5"/>
        <v>0</v>
      </c>
      <c r="S48" s="13"/>
      <c r="T48" s="13"/>
      <c r="U48" s="11"/>
      <c r="V48" s="11" t="e">
        <f t="shared" si="6"/>
        <v>#DIV/0!</v>
      </c>
      <c r="W48" s="11" t="e">
        <f t="shared" si="7"/>
        <v>#DIV/0!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/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42</v>
      </c>
      <c r="C49" s="1"/>
      <c r="D49" s="1">
        <v>60</v>
      </c>
      <c r="E49" s="1">
        <v>59</v>
      </c>
      <c r="F49" s="1">
        <v>1</v>
      </c>
      <c r="G49" s="1">
        <f>IFERROR(VLOOKUP(A49,[1]TDSheet!$A:$B,2,0),0)</f>
        <v>0</v>
      </c>
      <c r="H49" s="1">
        <f t="shared" si="4"/>
        <v>1</v>
      </c>
      <c r="I49" s="7">
        <v>0.45</v>
      </c>
      <c r="J49" s="1">
        <v>50</v>
      </c>
      <c r="K49" s="1" t="s">
        <v>37</v>
      </c>
      <c r="L49" s="1">
        <v>70.5</v>
      </c>
      <c r="M49" s="1">
        <f t="shared" si="12"/>
        <v>-11.5</v>
      </c>
      <c r="N49" s="1">
        <f t="shared" si="13"/>
        <v>59</v>
      </c>
      <c r="O49" s="1"/>
      <c r="P49" s="1">
        <v>40</v>
      </c>
      <c r="Q49" s="1">
        <v>0</v>
      </c>
      <c r="R49" s="1">
        <f t="shared" si="5"/>
        <v>11.8</v>
      </c>
      <c r="S49" s="5">
        <f t="shared" ref="S49:S50" si="16">10*R49-Q49-P49-H49</f>
        <v>77</v>
      </c>
      <c r="T49" s="5"/>
      <c r="U49" s="1"/>
      <c r="V49" s="1">
        <f t="shared" si="6"/>
        <v>10</v>
      </c>
      <c r="W49" s="1">
        <f t="shared" si="7"/>
        <v>3.4745762711864403</v>
      </c>
      <c r="X49" s="1">
        <v>2.8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 t="s">
        <v>73</v>
      </c>
      <c r="AI49" s="1">
        <f t="shared" si="8"/>
        <v>35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36</v>
      </c>
      <c r="C50" s="1">
        <v>37.697000000000003</v>
      </c>
      <c r="D50" s="1">
        <v>165.99199999999999</v>
      </c>
      <c r="E50" s="1">
        <v>119.258</v>
      </c>
      <c r="F50" s="1">
        <v>75.078999999999994</v>
      </c>
      <c r="G50" s="1">
        <f>IFERROR(VLOOKUP(A50,[1]TDSheet!$A:$B,2,0),0)</f>
        <v>0</v>
      </c>
      <c r="H50" s="1">
        <f t="shared" si="4"/>
        <v>75.078999999999994</v>
      </c>
      <c r="I50" s="7">
        <v>1</v>
      </c>
      <c r="J50" s="1">
        <v>40</v>
      </c>
      <c r="K50" s="1" t="s">
        <v>37</v>
      </c>
      <c r="L50" s="1">
        <v>113.2</v>
      </c>
      <c r="M50" s="1">
        <f t="shared" si="12"/>
        <v>6.0579999999999927</v>
      </c>
      <c r="N50" s="1">
        <f t="shared" si="13"/>
        <v>119.258</v>
      </c>
      <c r="O50" s="1"/>
      <c r="P50" s="1">
        <v>6.2061999999999102</v>
      </c>
      <c r="Q50" s="1">
        <v>49.11800000000008</v>
      </c>
      <c r="R50" s="1">
        <f t="shared" si="5"/>
        <v>23.851599999999998</v>
      </c>
      <c r="S50" s="5">
        <f t="shared" si="16"/>
        <v>108.11279999999998</v>
      </c>
      <c r="T50" s="5"/>
      <c r="U50" s="1"/>
      <c r="V50" s="1">
        <f t="shared" si="6"/>
        <v>10</v>
      </c>
      <c r="W50" s="1">
        <f t="shared" si="7"/>
        <v>5.4672726357980173</v>
      </c>
      <c r="X50" s="1">
        <v>20.244199999999999</v>
      </c>
      <c r="Y50" s="1">
        <v>19.9148</v>
      </c>
      <c r="Z50" s="1">
        <v>24.661200000000001</v>
      </c>
      <c r="AA50" s="1">
        <v>21.992799999999999</v>
      </c>
      <c r="AB50" s="1">
        <v>17.230799999999999</v>
      </c>
      <c r="AC50" s="1">
        <v>21.806799999999999</v>
      </c>
      <c r="AD50" s="1">
        <v>17.748799999999999</v>
      </c>
      <c r="AE50" s="1">
        <v>21.336400000000001</v>
      </c>
      <c r="AF50" s="1">
        <v>19.126799999999999</v>
      </c>
      <c r="AG50" s="1">
        <v>32.956000000000003</v>
      </c>
      <c r="AH50" s="1"/>
      <c r="AI50" s="1">
        <f t="shared" si="8"/>
        <v>108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42</v>
      </c>
      <c r="C51" s="1">
        <v>85</v>
      </c>
      <c r="D51" s="1">
        <v>104</v>
      </c>
      <c r="E51" s="1">
        <v>73</v>
      </c>
      <c r="F51" s="1">
        <v>102</v>
      </c>
      <c r="G51" s="1">
        <f>IFERROR(VLOOKUP(A51,[1]TDSheet!$A:$B,2,0),0)</f>
        <v>0</v>
      </c>
      <c r="H51" s="1">
        <f t="shared" si="4"/>
        <v>102</v>
      </c>
      <c r="I51" s="7">
        <v>0.4</v>
      </c>
      <c r="J51" s="1">
        <v>40</v>
      </c>
      <c r="K51" s="1" t="s">
        <v>37</v>
      </c>
      <c r="L51" s="1">
        <v>86</v>
      </c>
      <c r="M51" s="1">
        <f t="shared" si="12"/>
        <v>-13</v>
      </c>
      <c r="N51" s="1">
        <f t="shared" si="13"/>
        <v>67</v>
      </c>
      <c r="O51" s="1">
        <v>6</v>
      </c>
      <c r="P51" s="1">
        <v>420</v>
      </c>
      <c r="Q51" s="1">
        <v>217</v>
      </c>
      <c r="R51" s="1">
        <f t="shared" si="5"/>
        <v>13.4</v>
      </c>
      <c r="S51" s="5"/>
      <c r="T51" s="5"/>
      <c r="U51" s="1"/>
      <c r="V51" s="1">
        <f t="shared" si="6"/>
        <v>55.149253731343279</v>
      </c>
      <c r="W51" s="1">
        <f t="shared" si="7"/>
        <v>55.149253731343279</v>
      </c>
      <c r="X51" s="1">
        <v>67</v>
      </c>
      <c r="Y51" s="1">
        <v>63.6</v>
      </c>
      <c r="Z51" s="1">
        <v>27.2</v>
      </c>
      <c r="AA51" s="1">
        <v>16.600000000000001</v>
      </c>
      <c r="AB51" s="1">
        <v>-0.8</v>
      </c>
      <c r="AC51" s="1">
        <v>10.4</v>
      </c>
      <c r="AD51" s="1">
        <v>41.8</v>
      </c>
      <c r="AE51" s="1">
        <v>39.4</v>
      </c>
      <c r="AF51" s="1">
        <v>19.2</v>
      </c>
      <c r="AG51" s="1">
        <v>30.75</v>
      </c>
      <c r="AH51" s="1"/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22" customFormat="1" x14ac:dyDescent="0.25">
      <c r="A52" s="19" t="s">
        <v>92</v>
      </c>
      <c r="B52" s="19" t="s">
        <v>42</v>
      </c>
      <c r="C52" s="19"/>
      <c r="D52" s="19"/>
      <c r="E52" s="19">
        <v>-4</v>
      </c>
      <c r="F52" s="19"/>
      <c r="G52" s="19">
        <f>IFERROR(VLOOKUP(A52,[1]TDSheet!$A:$B,2,0),0)</f>
        <v>0</v>
      </c>
      <c r="H52" s="19">
        <f t="shared" si="4"/>
        <v>0</v>
      </c>
      <c r="I52" s="20">
        <v>0.4</v>
      </c>
      <c r="J52" s="19">
        <v>40</v>
      </c>
      <c r="K52" s="19" t="s">
        <v>37</v>
      </c>
      <c r="L52" s="19">
        <v>3</v>
      </c>
      <c r="M52" s="19">
        <f t="shared" si="12"/>
        <v>-7</v>
      </c>
      <c r="N52" s="19">
        <f t="shared" si="13"/>
        <v>-4</v>
      </c>
      <c r="O52" s="19"/>
      <c r="P52" s="19">
        <v>380</v>
      </c>
      <c r="Q52" s="19">
        <v>161.19999999999999</v>
      </c>
      <c r="R52" s="19">
        <f t="shared" si="5"/>
        <v>-0.8</v>
      </c>
      <c r="S52" s="5"/>
      <c r="T52" s="21"/>
      <c r="U52" s="19"/>
      <c r="V52" s="19">
        <f t="shared" si="6"/>
        <v>-676.5</v>
      </c>
      <c r="W52" s="19">
        <f t="shared" si="7"/>
        <v>-676.5</v>
      </c>
      <c r="X52" s="19">
        <v>49.2</v>
      </c>
      <c r="Y52" s="19">
        <v>56.4</v>
      </c>
      <c r="Z52" s="19">
        <v>20.2</v>
      </c>
      <c r="AA52" s="19">
        <v>19</v>
      </c>
      <c r="AB52" s="19">
        <v>17.600000000000001</v>
      </c>
      <c r="AC52" s="19">
        <v>25</v>
      </c>
      <c r="AD52" s="19">
        <v>37</v>
      </c>
      <c r="AE52" s="19">
        <v>35.200000000000003</v>
      </c>
      <c r="AF52" s="19">
        <v>25.4</v>
      </c>
      <c r="AG52" s="19">
        <v>37</v>
      </c>
      <c r="AH52" s="19"/>
      <c r="AI52" s="1">
        <f t="shared" si="8"/>
        <v>0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</row>
    <row r="53" spans="1:52" x14ac:dyDescent="0.25">
      <c r="A53" s="14" t="s">
        <v>93</v>
      </c>
      <c r="B53" s="14" t="s">
        <v>36</v>
      </c>
      <c r="C53" s="14"/>
      <c r="D53" s="14">
        <v>310.14</v>
      </c>
      <c r="E53" s="14"/>
      <c r="F53" s="14">
        <v>310.14</v>
      </c>
      <c r="G53" s="14">
        <f>IFERROR(VLOOKUP(A53,[1]TDSheet!$A:$B,2,0),0)</f>
        <v>310.14</v>
      </c>
      <c r="H53" s="14">
        <f t="shared" si="4"/>
        <v>0</v>
      </c>
      <c r="I53" s="15">
        <v>0</v>
      </c>
      <c r="J53" s="14">
        <v>50</v>
      </c>
      <c r="K53" s="14" t="s">
        <v>37</v>
      </c>
      <c r="L53" s="14">
        <v>149.792</v>
      </c>
      <c r="M53" s="14">
        <f t="shared" si="12"/>
        <v>-149.792</v>
      </c>
      <c r="N53" s="14">
        <f t="shared" si="13"/>
        <v>0</v>
      </c>
      <c r="O53" s="14"/>
      <c r="P53" s="14">
        <v>0</v>
      </c>
      <c r="Q53" s="14">
        <v>0</v>
      </c>
      <c r="R53" s="14">
        <f t="shared" si="5"/>
        <v>0</v>
      </c>
      <c r="S53" s="16"/>
      <c r="T53" s="16"/>
      <c r="U53" s="14"/>
      <c r="V53" s="14" t="e">
        <f t="shared" si="6"/>
        <v>#DIV/0!</v>
      </c>
      <c r="W53" s="14" t="e">
        <f t="shared" si="7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43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36</v>
      </c>
      <c r="C54" s="1">
        <v>30.11</v>
      </c>
      <c r="D54" s="1">
        <v>171.024</v>
      </c>
      <c r="E54" s="1">
        <v>169.14099999999999</v>
      </c>
      <c r="F54" s="1">
        <v>1.9930000000000001</v>
      </c>
      <c r="G54" s="1">
        <f>IFERROR(VLOOKUP(A54,[1]TDSheet!$A:$B,2,0),0)</f>
        <v>0</v>
      </c>
      <c r="H54" s="1">
        <f t="shared" si="4"/>
        <v>1.9930000000000001</v>
      </c>
      <c r="I54" s="7">
        <v>1</v>
      </c>
      <c r="J54" s="1">
        <v>50</v>
      </c>
      <c r="K54" s="1" t="s">
        <v>37</v>
      </c>
      <c r="L54" s="1">
        <v>189.25</v>
      </c>
      <c r="M54" s="1">
        <f t="shared" si="12"/>
        <v>-20.109000000000009</v>
      </c>
      <c r="N54" s="1">
        <f t="shared" si="13"/>
        <v>169.14099999999999</v>
      </c>
      <c r="O54" s="1"/>
      <c r="P54" s="1">
        <v>204.29300000000001</v>
      </c>
      <c r="Q54" s="1">
        <v>52.844599999999993</v>
      </c>
      <c r="R54" s="1">
        <f t="shared" si="5"/>
        <v>33.828199999999995</v>
      </c>
      <c r="S54" s="5">
        <f>11*R54-Q54-P54-H54</f>
        <v>112.97959999999995</v>
      </c>
      <c r="T54" s="5"/>
      <c r="U54" s="1"/>
      <c r="V54" s="1">
        <f t="shared" si="6"/>
        <v>11</v>
      </c>
      <c r="W54" s="1">
        <f t="shared" si="7"/>
        <v>7.6601947487599116</v>
      </c>
      <c r="X54" s="1">
        <v>34.277799999999999</v>
      </c>
      <c r="Y54" s="1">
        <v>36.427399999999999</v>
      </c>
      <c r="Z54" s="1">
        <v>28.738399999999999</v>
      </c>
      <c r="AA54" s="1">
        <v>29.1448</v>
      </c>
      <c r="AB54" s="1">
        <v>23.228000000000002</v>
      </c>
      <c r="AC54" s="1">
        <v>29.1098</v>
      </c>
      <c r="AD54" s="1">
        <v>32.991399999999999</v>
      </c>
      <c r="AE54" s="1">
        <v>26.1328</v>
      </c>
      <c r="AF54" s="1">
        <v>34.925800000000002</v>
      </c>
      <c r="AG54" s="1">
        <v>24.044499999999999</v>
      </c>
      <c r="AH54" s="1"/>
      <c r="AI54" s="1">
        <f t="shared" si="8"/>
        <v>113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95</v>
      </c>
      <c r="B55" s="1" t="s">
        <v>36</v>
      </c>
      <c r="C55" s="1">
        <v>52.567999999999998</v>
      </c>
      <c r="D55" s="1"/>
      <c r="E55" s="1">
        <v>35.564</v>
      </c>
      <c r="F55" s="1">
        <v>-1.3740000000000001</v>
      </c>
      <c r="G55" s="1">
        <f>IFERROR(VLOOKUP(A55,[1]TDSheet!$A:$B,2,0),0)</f>
        <v>0</v>
      </c>
      <c r="H55" s="1">
        <f t="shared" si="4"/>
        <v>-1.3740000000000001</v>
      </c>
      <c r="I55" s="7">
        <v>1</v>
      </c>
      <c r="J55" s="1">
        <v>50</v>
      </c>
      <c r="K55" s="1" t="s">
        <v>37</v>
      </c>
      <c r="L55" s="1">
        <v>34.6</v>
      </c>
      <c r="M55" s="1">
        <f t="shared" si="12"/>
        <v>0.96399999999999864</v>
      </c>
      <c r="N55" s="1">
        <f t="shared" si="13"/>
        <v>30.094000000000001</v>
      </c>
      <c r="O55" s="1">
        <v>5.47</v>
      </c>
      <c r="P55" s="1">
        <v>63.252000000000002</v>
      </c>
      <c r="Q55" s="1">
        <v>60.563999999999993</v>
      </c>
      <c r="R55" s="1">
        <f t="shared" si="5"/>
        <v>6.0188000000000006</v>
      </c>
      <c r="S55" s="5"/>
      <c r="T55" s="5"/>
      <c r="U55" s="1"/>
      <c r="V55" s="1">
        <f t="shared" si="6"/>
        <v>20.343257792250945</v>
      </c>
      <c r="W55" s="1">
        <f t="shared" si="7"/>
        <v>20.343257792250945</v>
      </c>
      <c r="X55" s="1">
        <v>11.738</v>
      </c>
      <c r="Y55" s="1">
        <v>9.8048000000000002</v>
      </c>
      <c r="Z55" s="1">
        <v>6.1079999999999997</v>
      </c>
      <c r="AA55" s="1">
        <v>7.2203999999999997</v>
      </c>
      <c r="AB55" s="1">
        <v>8.4847999999999999</v>
      </c>
      <c r="AC55" s="1">
        <v>8.4420000000000002</v>
      </c>
      <c r="AD55" s="1">
        <v>6.2115999999999998</v>
      </c>
      <c r="AE55" s="1">
        <v>6.4656000000000002</v>
      </c>
      <c r="AF55" s="1">
        <v>9.8936000000000011</v>
      </c>
      <c r="AG55" s="1">
        <v>8.6809999999999992</v>
      </c>
      <c r="AH55" s="1"/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96</v>
      </c>
      <c r="B56" s="14" t="s">
        <v>42</v>
      </c>
      <c r="C56" s="14"/>
      <c r="D56" s="14"/>
      <c r="E56" s="14"/>
      <c r="F56" s="14"/>
      <c r="G56" s="14">
        <f>IFERROR(VLOOKUP(A56,[1]TDSheet!$A:$B,2,0),0)</f>
        <v>0</v>
      </c>
      <c r="H56" s="14">
        <f t="shared" si="4"/>
        <v>0</v>
      </c>
      <c r="I56" s="15">
        <v>0</v>
      </c>
      <c r="J56" s="14">
        <v>50</v>
      </c>
      <c r="K56" s="14" t="s">
        <v>37</v>
      </c>
      <c r="L56" s="14"/>
      <c r="M56" s="14">
        <f t="shared" si="12"/>
        <v>0</v>
      </c>
      <c r="N56" s="14">
        <f t="shared" si="13"/>
        <v>0</v>
      </c>
      <c r="O56" s="14"/>
      <c r="P56" s="14">
        <v>0</v>
      </c>
      <c r="Q56" s="14">
        <v>0</v>
      </c>
      <c r="R56" s="14">
        <f t="shared" si="5"/>
        <v>0</v>
      </c>
      <c r="S56" s="16"/>
      <c r="T56" s="16"/>
      <c r="U56" s="14"/>
      <c r="V56" s="14" t="e">
        <f t="shared" si="6"/>
        <v>#DIV/0!</v>
      </c>
      <c r="W56" s="14" t="e">
        <f t="shared" si="7"/>
        <v>#DIV/0!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 t="s">
        <v>43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42</v>
      </c>
      <c r="C57" s="1">
        <v>437</v>
      </c>
      <c r="D57" s="1">
        <v>238</v>
      </c>
      <c r="E57" s="1">
        <v>379</v>
      </c>
      <c r="F57" s="1">
        <v>204</v>
      </c>
      <c r="G57" s="1">
        <f>IFERROR(VLOOKUP(A57,[1]TDSheet!$A:$B,2,0),0)</f>
        <v>0</v>
      </c>
      <c r="H57" s="1">
        <f t="shared" si="4"/>
        <v>204</v>
      </c>
      <c r="I57" s="7">
        <v>0.4</v>
      </c>
      <c r="J57" s="1">
        <v>40</v>
      </c>
      <c r="K57" s="1" t="s">
        <v>37</v>
      </c>
      <c r="L57" s="1">
        <v>396</v>
      </c>
      <c r="M57" s="1">
        <f t="shared" si="12"/>
        <v>-17</v>
      </c>
      <c r="N57" s="1">
        <f t="shared" si="13"/>
        <v>379</v>
      </c>
      <c r="O57" s="1"/>
      <c r="P57" s="1">
        <v>500</v>
      </c>
      <c r="Q57" s="1">
        <v>267.40000000000009</v>
      </c>
      <c r="R57" s="1">
        <f t="shared" si="5"/>
        <v>75.8</v>
      </c>
      <c r="S57" s="5"/>
      <c r="T57" s="5"/>
      <c r="U57" s="1"/>
      <c r="V57" s="1">
        <f t="shared" si="6"/>
        <v>12.815303430079158</v>
      </c>
      <c r="W57" s="1">
        <f t="shared" si="7"/>
        <v>12.815303430079158</v>
      </c>
      <c r="X57" s="1">
        <v>107.4</v>
      </c>
      <c r="Y57" s="1">
        <v>88.2</v>
      </c>
      <c r="Z57" s="1">
        <v>57.2</v>
      </c>
      <c r="AA57" s="1">
        <v>75.400000000000006</v>
      </c>
      <c r="AB57" s="1">
        <v>95.4</v>
      </c>
      <c r="AC57" s="1">
        <v>66.8</v>
      </c>
      <c r="AD57" s="1">
        <v>50.2</v>
      </c>
      <c r="AE57" s="1">
        <v>77.2</v>
      </c>
      <c r="AF57" s="1">
        <v>89</v>
      </c>
      <c r="AG57" s="1">
        <v>63.25</v>
      </c>
      <c r="AH57" s="1"/>
      <c r="AI57" s="1">
        <f t="shared" si="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42</v>
      </c>
      <c r="C58" s="1">
        <v>32</v>
      </c>
      <c r="D58" s="1">
        <v>180</v>
      </c>
      <c r="E58" s="1">
        <v>169</v>
      </c>
      <c r="F58" s="1"/>
      <c r="G58" s="1">
        <f>IFERROR(VLOOKUP(A58,[1]TDSheet!$A:$B,2,0),0)</f>
        <v>0</v>
      </c>
      <c r="H58" s="1">
        <f t="shared" si="4"/>
        <v>0</v>
      </c>
      <c r="I58" s="7">
        <v>0.4</v>
      </c>
      <c r="J58" s="1">
        <v>40</v>
      </c>
      <c r="K58" s="1" t="s">
        <v>37</v>
      </c>
      <c r="L58" s="1">
        <v>223</v>
      </c>
      <c r="M58" s="1">
        <f t="shared" si="12"/>
        <v>-54</v>
      </c>
      <c r="N58" s="1">
        <f t="shared" si="13"/>
        <v>169</v>
      </c>
      <c r="O58" s="1"/>
      <c r="P58" s="1">
        <v>800</v>
      </c>
      <c r="Q58" s="1">
        <v>109.8</v>
      </c>
      <c r="R58" s="1">
        <f t="shared" si="5"/>
        <v>33.799999999999997</v>
      </c>
      <c r="S58" s="5"/>
      <c r="T58" s="5"/>
      <c r="U58" s="1"/>
      <c r="V58" s="1">
        <f t="shared" si="6"/>
        <v>26.917159763313609</v>
      </c>
      <c r="W58" s="1">
        <f t="shared" si="7"/>
        <v>26.917159763313609</v>
      </c>
      <c r="X58" s="1">
        <v>96.8</v>
      </c>
      <c r="Y58" s="1">
        <v>112.4</v>
      </c>
      <c r="Z58" s="1">
        <v>60.4</v>
      </c>
      <c r="AA58" s="1">
        <v>62.4</v>
      </c>
      <c r="AB58" s="1">
        <v>69.2</v>
      </c>
      <c r="AC58" s="1">
        <v>46.6</v>
      </c>
      <c r="AD58" s="1">
        <v>61.4</v>
      </c>
      <c r="AE58" s="1">
        <v>80.8</v>
      </c>
      <c r="AF58" s="1">
        <v>72</v>
      </c>
      <c r="AG58" s="1">
        <v>64.75</v>
      </c>
      <c r="AH58" s="1"/>
      <c r="AI58" s="1">
        <f t="shared" si="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36</v>
      </c>
      <c r="C59" s="1">
        <v>69.924999999999997</v>
      </c>
      <c r="D59" s="1">
        <v>126.276</v>
      </c>
      <c r="E59" s="1">
        <v>93.5</v>
      </c>
      <c r="F59" s="1">
        <v>56.151000000000003</v>
      </c>
      <c r="G59" s="1">
        <f>IFERROR(VLOOKUP(A59,[1]TDSheet!$A:$B,2,0),0)</f>
        <v>0</v>
      </c>
      <c r="H59" s="1">
        <f t="shared" si="4"/>
        <v>56.151000000000003</v>
      </c>
      <c r="I59" s="7">
        <v>1</v>
      </c>
      <c r="J59" s="1">
        <v>40</v>
      </c>
      <c r="K59" s="1" t="s">
        <v>37</v>
      </c>
      <c r="L59" s="1">
        <v>121</v>
      </c>
      <c r="M59" s="1">
        <f t="shared" si="12"/>
        <v>-27.5</v>
      </c>
      <c r="N59" s="1">
        <f t="shared" si="13"/>
        <v>93.5</v>
      </c>
      <c r="O59" s="1"/>
      <c r="P59" s="1">
        <v>240</v>
      </c>
      <c r="Q59" s="1">
        <v>104.2822</v>
      </c>
      <c r="R59" s="1">
        <f t="shared" si="5"/>
        <v>18.7</v>
      </c>
      <c r="S59" s="5"/>
      <c r="T59" s="5"/>
      <c r="U59" s="1"/>
      <c r="V59" s="1">
        <f t="shared" si="6"/>
        <v>21.413540106951871</v>
      </c>
      <c r="W59" s="1">
        <f t="shared" si="7"/>
        <v>21.413540106951871</v>
      </c>
      <c r="X59" s="1">
        <v>41.051200000000001</v>
      </c>
      <c r="Y59" s="1">
        <v>37.597200000000001</v>
      </c>
      <c r="Z59" s="1">
        <v>23.805</v>
      </c>
      <c r="AA59" s="1">
        <v>26.092600000000001</v>
      </c>
      <c r="AB59" s="1">
        <v>27.930800000000001</v>
      </c>
      <c r="AC59" s="1">
        <v>26.726600000000001</v>
      </c>
      <c r="AD59" s="1">
        <v>32.827800000000003</v>
      </c>
      <c r="AE59" s="1">
        <v>35.486800000000002</v>
      </c>
      <c r="AF59" s="1">
        <v>47.561999999999998</v>
      </c>
      <c r="AG59" s="1">
        <v>38.45825</v>
      </c>
      <c r="AH59" s="1"/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100</v>
      </c>
      <c r="B60" s="1" t="s">
        <v>36</v>
      </c>
      <c r="C60" s="1">
        <v>82.974999999999994</v>
      </c>
      <c r="D60" s="1">
        <v>124.167</v>
      </c>
      <c r="E60" s="1">
        <v>100.97199999999999</v>
      </c>
      <c r="F60" s="1">
        <v>58.052999999999997</v>
      </c>
      <c r="G60" s="1">
        <f>IFERROR(VLOOKUP(A60,[1]TDSheet!$A:$B,2,0),0)</f>
        <v>0</v>
      </c>
      <c r="H60" s="1">
        <f t="shared" si="4"/>
        <v>58.052999999999997</v>
      </c>
      <c r="I60" s="7">
        <v>1</v>
      </c>
      <c r="J60" s="1">
        <v>40</v>
      </c>
      <c r="K60" s="1" t="s">
        <v>37</v>
      </c>
      <c r="L60" s="1">
        <v>123.3</v>
      </c>
      <c r="M60" s="1">
        <f t="shared" si="12"/>
        <v>-22.328000000000003</v>
      </c>
      <c r="N60" s="1">
        <f t="shared" si="13"/>
        <v>100.97199999999999</v>
      </c>
      <c r="O60" s="1"/>
      <c r="P60" s="1">
        <v>231.53399999999991</v>
      </c>
      <c r="Q60" s="1">
        <v>68.665200000000084</v>
      </c>
      <c r="R60" s="1">
        <f t="shared" si="5"/>
        <v>20.194399999999998</v>
      </c>
      <c r="S60" s="5"/>
      <c r="T60" s="5"/>
      <c r="U60" s="1"/>
      <c r="V60" s="1">
        <f t="shared" si="6"/>
        <v>17.740175494196411</v>
      </c>
      <c r="W60" s="1">
        <f t="shared" si="7"/>
        <v>17.740175494196411</v>
      </c>
      <c r="X60" s="1">
        <v>37.136200000000002</v>
      </c>
      <c r="Y60" s="1">
        <v>32.878599999999999</v>
      </c>
      <c r="Z60" s="1">
        <v>22.830400000000001</v>
      </c>
      <c r="AA60" s="1">
        <v>23.785799999999998</v>
      </c>
      <c r="AB60" s="1">
        <v>27.207999999999998</v>
      </c>
      <c r="AC60" s="1">
        <v>26.422999999999998</v>
      </c>
      <c r="AD60" s="1">
        <v>31.787400000000002</v>
      </c>
      <c r="AE60" s="1">
        <v>34.7684</v>
      </c>
      <c r="AF60" s="1">
        <v>38.669600000000003</v>
      </c>
      <c r="AG60" s="1">
        <v>32.358750000000001</v>
      </c>
      <c r="AH60" s="1"/>
      <c r="AI60" s="1">
        <f t="shared" si="8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4" t="s">
        <v>101</v>
      </c>
      <c r="B61" s="14" t="s">
        <v>36</v>
      </c>
      <c r="C61" s="14"/>
      <c r="D61" s="14"/>
      <c r="E61" s="14"/>
      <c r="F61" s="14"/>
      <c r="G61" s="14">
        <f>IFERROR(VLOOKUP(A61,[1]TDSheet!$A:$B,2,0),0)</f>
        <v>0</v>
      </c>
      <c r="H61" s="14">
        <f t="shared" si="4"/>
        <v>0</v>
      </c>
      <c r="I61" s="15">
        <v>0</v>
      </c>
      <c r="J61" s="14">
        <v>40</v>
      </c>
      <c r="K61" s="14" t="s">
        <v>37</v>
      </c>
      <c r="L61" s="14"/>
      <c r="M61" s="14">
        <f t="shared" si="12"/>
        <v>0</v>
      </c>
      <c r="N61" s="14">
        <f t="shared" si="13"/>
        <v>0</v>
      </c>
      <c r="O61" s="14"/>
      <c r="P61" s="14">
        <v>0</v>
      </c>
      <c r="Q61" s="14">
        <v>0</v>
      </c>
      <c r="R61" s="14">
        <f t="shared" si="5"/>
        <v>0</v>
      </c>
      <c r="S61" s="16"/>
      <c r="T61" s="16"/>
      <c r="U61" s="14"/>
      <c r="V61" s="14" t="e">
        <f t="shared" si="6"/>
        <v>#DIV/0!</v>
      </c>
      <c r="W61" s="14" t="e">
        <f t="shared" si="7"/>
        <v>#DIV/0!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 t="s">
        <v>43</v>
      </c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36</v>
      </c>
      <c r="C62" s="1">
        <v>92.158000000000001</v>
      </c>
      <c r="D62" s="1">
        <v>2.4790000000000001</v>
      </c>
      <c r="E62" s="1">
        <v>57.667999999999999</v>
      </c>
      <c r="F62" s="1"/>
      <c r="G62" s="1">
        <f>IFERROR(VLOOKUP(A62,[1]TDSheet!$A:$B,2,0),0)</f>
        <v>0</v>
      </c>
      <c r="H62" s="1">
        <f t="shared" si="4"/>
        <v>0</v>
      </c>
      <c r="I62" s="7">
        <v>1</v>
      </c>
      <c r="J62" s="1">
        <v>30</v>
      </c>
      <c r="K62" s="1" t="s">
        <v>37</v>
      </c>
      <c r="L62" s="1">
        <v>60.2</v>
      </c>
      <c r="M62" s="1">
        <f t="shared" si="12"/>
        <v>-2.5320000000000036</v>
      </c>
      <c r="N62" s="1">
        <f t="shared" si="13"/>
        <v>57.667999999999999</v>
      </c>
      <c r="O62" s="1"/>
      <c r="P62" s="1">
        <v>101.319</v>
      </c>
      <c r="Q62" s="1">
        <v>53.507599999999996</v>
      </c>
      <c r="R62" s="1">
        <f t="shared" si="5"/>
        <v>11.5336</v>
      </c>
      <c r="S62" s="5"/>
      <c r="T62" s="5"/>
      <c r="U62" s="1"/>
      <c r="V62" s="1">
        <f t="shared" si="6"/>
        <v>13.423961295692584</v>
      </c>
      <c r="W62" s="1">
        <f t="shared" si="7"/>
        <v>13.423961295692584</v>
      </c>
      <c r="X62" s="1">
        <v>17.689599999999999</v>
      </c>
      <c r="Y62" s="1">
        <v>15.923400000000001</v>
      </c>
      <c r="Z62" s="1">
        <v>9.6186000000000007</v>
      </c>
      <c r="AA62" s="1">
        <v>12.784000000000001</v>
      </c>
      <c r="AB62" s="1">
        <v>15.5002</v>
      </c>
      <c r="AC62" s="1">
        <v>10.469799999999999</v>
      </c>
      <c r="AD62" s="1">
        <v>3.7795999999999998</v>
      </c>
      <c r="AE62" s="1">
        <v>3.7795999999999998</v>
      </c>
      <c r="AF62" s="1">
        <v>14.735200000000001</v>
      </c>
      <c r="AG62" s="1">
        <v>7.6044999999999998</v>
      </c>
      <c r="AH62" s="1"/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103</v>
      </c>
      <c r="B63" s="14" t="s">
        <v>42</v>
      </c>
      <c r="C63" s="14"/>
      <c r="D63" s="14"/>
      <c r="E63" s="14"/>
      <c r="F63" s="14"/>
      <c r="G63" s="14">
        <f>IFERROR(VLOOKUP(A63,[1]TDSheet!$A:$B,2,0),0)</f>
        <v>0</v>
      </c>
      <c r="H63" s="14">
        <f t="shared" si="4"/>
        <v>0</v>
      </c>
      <c r="I63" s="15">
        <v>0</v>
      </c>
      <c r="J63" s="14">
        <v>60</v>
      </c>
      <c r="K63" s="14" t="s">
        <v>37</v>
      </c>
      <c r="L63" s="14"/>
      <c r="M63" s="14">
        <f t="shared" si="12"/>
        <v>0</v>
      </c>
      <c r="N63" s="14">
        <f t="shared" si="13"/>
        <v>0</v>
      </c>
      <c r="O63" s="14"/>
      <c r="P63" s="14">
        <v>0</v>
      </c>
      <c r="Q63" s="14">
        <v>0</v>
      </c>
      <c r="R63" s="14">
        <f t="shared" si="5"/>
        <v>0</v>
      </c>
      <c r="S63" s="16"/>
      <c r="T63" s="16"/>
      <c r="U63" s="14"/>
      <c r="V63" s="14" t="e">
        <f t="shared" si="6"/>
        <v>#DIV/0!</v>
      </c>
      <c r="W63" s="14" t="e">
        <f t="shared" si="7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43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104</v>
      </c>
      <c r="B64" s="14" t="s">
        <v>42</v>
      </c>
      <c r="C64" s="14"/>
      <c r="D64" s="14"/>
      <c r="E64" s="14"/>
      <c r="F64" s="14"/>
      <c r="G64" s="14">
        <f>IFERROR(VLOOKUP(A64,[1]TDSheet!$A:$B,2,0),0)</f>
        <v>0</v>
      </c>
      <c r="H64" s="14">
        <f t="shared" si="4"/>
        <v>0</v>
      </c>
      <c r="I64" s="15">
        <v>0</v>
      </c>
      <c r="J64" s="14">
        <v>50</v>
      </c>
      <c r="K64" s="14" t="s">
        <v>37</v>
      </c>
      <c r="L64" s="14"/>
      <c r="M64" s="14">
        <f t="shared" si="12"/>
        <v>0</v>
      </c>
      <c r="N64" s="14">
        <f t="shared" si="13"/>
        <v>0</v>
      </c>
      <c r="O64" s="14"/>
      <c r="P64" s="14">
        <v>0</v>
      </c>
      <c r="Q64" s="14">
        <v>0</v>
      </c>
      <c r="R64" s="14">
        <f t="shared" si="5"/>
        <v>0</v>
      </c>
      <c r="S64" s="16"/>
      <c r="T64" s="16"/>
      <c r="U64" s="14"/>
      <c r="V64" s="14" t="e">
        <f t="shared" si="6"/>
        <v>#DIV/0!</v>
      </c>
      <c r="W64" s="14" t="e">
        <f t="shared" si="7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43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105</v>
      </c>
      <c r="B65" s="14" t="s">
        <v>42</v>
      </c>
      <c r="C65" s="14"/>
      <c r="D65" s="14"/>
      <c r="E65" s="14"/>
      <c r="F65" s="14"/>
      <c r="G65" s="14">
        <f>IFERROR(VLOOKUP(A65,[1]TDSheet!$A:$B,2,0),0)</f>
        <v>0</v>
      </c>
      <c r="H65" s="14">
        <f t="shared" si="4"/>
        <v>0</v>
      </c>
      <c r="I65" s="15">
        <v>0</v>
      </c>
      <c r="J65" s="14">
        <v>50</v>
      </c>
      <c r="K65" s="14" t="s">
        <v>37</v>
      </c>
      <c r="L65" s="14"/>
      <c r="M65" s="14">
        <f t="shared" si="12"/>
        <v>0</v>
      </c>
      <c r="N65" s="14">
        <f t="shared" si="13"/>
        <v>0</v>
      </c>
      <c r="O65" s="14"/>
      <c r="P65" s="14">
        <v>0</v>
      </c>
      <c r="Q65" s="14">
        <v>0</v>
      </c>
      <c r="R65" s="14">
        <f t="shared" si="5"/>
        <v>0</v>
      </c>
      <c r="S65" s="16"/>
      <c r="T65" s="16"/>
      <c r="U65" s="14"/>
      <c r="V65" s="14" t="e">
        <f t="shared" si="6"/>
        <v>#DIV/0!</v>
      </c>
      <c r="W65" s="14" t="e">
        <f t="shared" si="7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43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106</v>
      </c>
      <c r="B66" s="14" t="s">
        <v>42</v>
      </c>
      <c r="C66" s="14"/>
      <c r="D66" s="14"/>
      <c r="E66" s="14"/>
      <c r="F66" s="14"/>
      <c r="G66" s="14">
        <f>IFERROR(VLOOKUP(A66,[1]TDSheet!$A:$B,2,0),0)</f>
        <v>0</v>
      </c>
      <c r="H66" s="14">
        <f t="shared" si="4"/>
        <v>0</v>
      </c>
      <c r="I66" s="15">
        <v>0</v>
      </c>
      <c r="J66" s="14">
        <v>30</v>
      </c>
      <c r="K66" s="14" t="s">
        <v>37</v>
      </c>
      <c r="L66" s="14"/>
      <c r="M66" s="14">
        <f t="shared" si="12"/>
        <v>0</v>
      </c>
      <c r="N66" s="14">
        <f t="shared" si="13"/>
        <v>0</v>
      </c>
      <c r="O66" s="14"/>
      <c r="P66" s="14">
        <v>0</v>
      </c>
      <c r="Q66" s="14">
        <v>0</v>
      </c>
      <c r="R66" s="14">
        <f t="shared" si="5"/>
        <v>0</v>
      </c>
      <c r="S66" s="16"/>
      <c r="T66" s="16"/>
      <c r="U66" s="14"/>
      <c r="V66" s="14" t="e">
        <f t="shared" si="6"/>
        <v>#DIV/0!</v>
      </c>
      <c r="W66" s="14" t="e">
        <f t="shared" si="7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43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107</v>
      </c>
      <c r="B67" s="14" t="s">
        <v>42</v>
      </c>
      <c r="C67" s="14"/>
      <c r="D67" s="14"/>
      <c r="E67" s="14"/>
      <c r="F67" s="14"/>
      <c r="G67" s="14">
        <f>IFERROR(VLOOKUP(A67,[1]TDSheet!$A:$B,2,0),0)</f>
        <v>0</v>
      </c>
      <c r="H67" s="14">
        <f t="shared" si="4"/>
        <v>0</v>
      </c>
      <c r="I67" s="15">
        <v>0</v>
      </c>
      <c r="J67" s="14">
        <v>55</v>
      </c>
      <c r="K67" s="14" t="s">
        <v>37</v>
      </c>
      <c r="L67" s="14"/>
      <c r="M67" s="14">
        <f t="shared" si="12"/>
        <v>0</v>
      </c>
      <c r="N67" s="14">
        <f t="shared" si="13"/>
        <v>0</v>
      </c>
      <c r="O67" s="14"/>
      <c r="P67" s="14">
        <v>0</v>
      </c>
      <c r="Q67" s="14">
        <v>0</v>
      </c>
      <c r="R67" s="14">
        <f t="shared" si="5"/>
        <v>0</v>
      </c>
      <c r="S67" s="16"/>
      <c r="T67" s="16"/>
      <c r="U67" s="14"/>
      <c r="V67" s="14" t="e">
        <f t="shared" si="6"/>
        <v>#DIV/0!</v>
      </c>
      <c r="W67" s="14" t="e">
        <f t="shared" si="7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43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108</v>
      </c>
      <c r="B68" s="14" t="s">
        <v>42</v>
      </c>
      <c r="C68" s="14"/>
      <c r="D68" s="14"/>
      <c r="E68" s="14"/>
      <c r="F68" s="14"/>
      <c r="G68" s="14">
        <f>IFERROR(VLOOKUP(A68,[1]TDSheet!$A:$B,2,0),0)</f>
        <v>0</v>
      </c>
      <c r="H68" s="14">
        <f t="shared" si="4"/>
        <v>0</v>
      </c>
      <c r="I68" s="15">
        <v>0</v>
      </c>
      <c r="J68" s="14">
        <v>40</v>
      </c>
      <c r="K68" s="14" t="s">
        <v>37</v>
      </c>
      <c r="L68" s="14"/>
      <c r="M68" s="14">
        <f t="shared" ref="M68:M95" si="17">E68-L68</f>
        <v>0</v>
      </c>
      <c r="N68" s="14">
        <f t="shared" ref="N68:N95" si="18">E68-O68</f>
        <v>0</v>
      </c>
      <c r="O68" s="14"/>
      <c r="P68" s="14">
        <v>0</v>
      </c>
      <c r="Q68" s="14">
        <v>0</v>
      </c>
      <c r="R68" s="14">
        <f t="shared" si="5"/>
        <v>0</v>
      </c>
      <c r="S68" s="16"/>
      <c r="T68" s="16"/>
      <c r="U68" s="14"/>
      <c r="V68" s="14" t="e">
        <f t="shared" si="6"/>
        <v>#DIV/0!</v>
      </c>
      <c r="W68" s="14" t="e">
        <f t="shared" si="7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43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22" customFormat="1" x14ac:dyDescent="0.25">
      <c r="A69" s="19" t="s">
        <v>109</v>
      </c>
      <c r="B69" s="19" t="s">
        <v>42</v>
      </c>
      <c r="C69" s="19"/>
      <c r="D69" s="19"/>
      <c r="E69" s="19"/>
      <c r="F69" s="19"/>
      <c r="G69" s="19">
        <f>IFERROR(VLOOKUP(A69,[1]TDSheet!$A:$B,2,0),0)</f>
        <v>0</v>
      </c>
      <c r="H69" s="19">
        <f t="shared" ref="H69:H95" si="19">F69-G69</f>
        <v>0</v>
      </c>
      <c r="I69" s="20">
        <v>0.4</v>
      </c>
      <c r="J69" s="19">
        <v>50</v>
      </c>
      <c r="K69" s="19" t="s">
        <v>37</v>
      </c>
      <c r="L69" s="19"/>
      <c r="M69" s="19">
        <f t="shared" si="17"/>
        <v>0</v>
      </c>
      <c r="N69" s="19">
        <f t="shared" si="18"/>
        <v>0</v>
      </c>
      <c r="O69" s="19"/>
      <c r="P69" s="19">
        <v>100.8</v>
      </c>
      <c r="Q69" s="19">
        <v>69.59999999999998</v>
      </c>
      <c r="R69" s="19">
        <f t="shared" ref="R69:R95" si="20">N69/5</f>
        <v>0</v>
      </c>
      <c r="S69" s="5"/>
      <c r="T69" s="21"/>
      <c r="U69" s="19"/>
      <c r="V69" s="19" t="e">
        <f t="shared" ref="V69:V95" si="21">(H69+P69+Q69+S69)/R69</f>
        <v>#DIV/0!</v>
      </c>
      <c r="W69" s="19" t="e">
        <f t="shared" ref="W69:W95" si="22">(H69+P69+Q69)/R69</f>
        <v>#DIV/0!</v>
      </c>
      <c r="X69" s="19">
        <v>14.2</v>
      </c>
      <c r="Y69" s="19">
        <v>14.4</v>
      </c>
      <c r="Z69" s="19">
        <v>3.2</v>
      </c>
      <c r="AA69" s="19">
        <v>6.6</v>
      </c>
      <c r="AB69" s="19">
        <v>5.6</v>
      </c>
      <c r="AC69" s="19">
        <v>2.2000000000000002</v>
      </c>
      <c r="AD69" s="19">
        <v>6.8</v>
      </c>
      <c r="AE69" s="19">
        <v>11.2</v>
      </c>
      <c r="AF69" s="19">
        <v>2.8</v>
      </c>
      <c r="AG69" s="19">
        <v>8.75</v>
      </c>
      <c r="AH69" s="19"/>
      <c r="AI69" s="1">
        <f t="shared" si="8"/>
        <v>0</v>
      </c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</row>
    <row r="70" spans="1:52" x14ac:dyDescent="0.25">
      <c r="A70" s="1" t="s">
        <v>110</v>
      </c>
      <c r="B70" s="1" t="s">
        <v>42</v>
      </c>
      <c r="C70" s="1">
        <v>23</v>
      </c>
      <c r="D70" s="1"/>
      <c r="E70" s="1">
        <v>17</v>
      </c>
      <c r="F70" s="1">
        <v>6</v>
      </c>
      <c r="G70" s="1">
        <f>IFERROR(VLOOKUP(A70,[1]TDSheet!$A:$B,2,0),0)</f>
        <v>0</v>
      </c>
      <c r="H70" s="1">
        <f t="shared" si="19"/>
        <v>6</v>
      </c>
      <c r="I70" s="7">
        <v>0.11</v>
      </c>
      <c r="J70" s="1">
        <v>150</v>
      </c>
      <c r="K70" s="1" t="s">
        <v>37</v>
      </c>
      <c r="L70" s="1">
        <v>17</v>
      </c>
      <c r="M70" s="1">
        <f t="shared" si="17"/>
        <v>0</v>
      </c>
      <c r="N70" s="1">
        <f t="shared" si="18"/>
        <v>17</v>
      </c>
      <c r="O70" s="1"/>
      <c r="P70" s="1">
        <v>6</v>
      </c>
      <c r="Q70" s="1">
        <v>22</v>
      </c>
      <c r="R70" s="1">
        <f t="shared" si="20"/>
        <v>3.4</v>
      </c>
      <c r="S70" s="5"/>
      <c r="T70" s="5"/>
      <c r="U70" s="1"/>
      <c r="V70" s="1">
        <f t="shared" si="21"/>
        <v>10</v>
      </c>
      <c r="W70" s="1">
        <f t="shared" si="22"/>
        <v>10</v>
      </c>
      <c r="X70" s="1">
        <v>4.2</v>
      </c>
      <c r="Y70" s="1">
        <v>2.6</v>
      </c>
      <c r="Z70" s="1">
        <v>1.4</v>
      </c>
      <c r="AA70" s="1">
        <v>2.2000000000000002</v>
      </c>
      <c r="AB70" s="1">
        <v>1.8</v>
      </c>
      <c r="AC70" s="1">
        <v>1.4</v>
      </c>
      <c r="AD70" s="1">
        <v>2</v>
      </c>
      <c r="AE70" s="1">
        <v>4</v>
      </c>
      <c r="AF70" s="1">
        <v>5.6</v>
      </c>
      <c r="AG70" s="1">
        <v>7.25</v>
      </c>
      <c r="AH70" s="1"/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7" t="s">
        <v>111</v>
      </c>
      <c r="B71" s="1" t="s">
        <v>42</v>
      </c>
      <c r="C71" s="1"/>
      <c r="D71" s="1"/>
      <c r="E71" s="1"/>
      <c r="F71" s="1"/>
      <c r="G71" s="1">
        <f>IFERROR(VLOOKUP(A71,[1]TDSheet!$A:$B,2,0),0)</f>
        <v>0</v>
      </c>
      <c r="H71" s="1">
        <f t="shared" si="19"/>
        <v>0</v>
      </c>
      <c r="I71" s="7">
        <v>0.06</v>
      </c>
      <c r="J71" s="1">
        <v>60</v>
      </c>
      <c r="K71" s="1" t="s">
        <v>37</v>
      </c>
      <c r="L71" s="1"/>
      <c r="M71" s="1">
        <f t="shared" si="17"/>
        <v>0</v>
      </c>
      <c r="N71" s="1">
        <f t="shared" si="18"/>
        <v>0</v>
      </c>
      <c r="O71" s="1"/>
      <c r="P71" s="1"/>
      <c r="Q71" s="17"/>
      <c r="R71" s="1">
        <f t="shared" si="20"/>
        <v>0</v>
      </c>
      <c r="S71" s="18">
        <v>10</v>
      </c>
      <c r="T71" s="5"/>
      <c r="U71" s="1"/>
      <c r="V71" s="1" t="e">
        <f t="shared" si="21"/>
        <v>#DIV/0!</v>
      </c>
      <c r="W71" s="1" t="e">
        <f t="shared" si="22"/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-0.8</v>
      </c>
      <c r="AG71" s="1">
        <v>-0.5</v>
      </c>
      <c r="AH71" s="17" t="s">
        <v>112</v>
      </c>
      <c r="AI71" s="1">
        <f t="shared" ref="AI71:AI95" si="23">ROUND(I71*S71,0)</f>
        <v>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7" t="s">
        <v>113</v>
      </c>
      <c r="B72" s="1" t="s">
        <v>42</v>
      </c>
      <c r="C72" s="1"/>
      <c r="D72" s="1"/>
      <c r="E72" s="1"/>
      <c r="F72" s="1"/>
      <c r="G72" s="1">
        <f>IFERROR(VLOOKUP(A72,[1]TDSheet!$A:$B,2,0),0)</f>
        <v>0</v>
      </c>
      <c r="H72" s="1">
        <f t="shared" si="19"/>
        <v>0</v>
      </c>
      <c r="I72" s="7">
        <v>0.15</v>
      </c>
      <c r="J72" s="1">
        <v>60</v>
      </c>
      <c r="K72" s="1" t="s">
        <v>37</v>
      </c>
      <c r="L72" s="1"/>
      <c r="M72" s="1">
        <f t="shared" si="17"/>
        <v>0</v>
      </c>
      <c r="N72" s="1">
        <f t="shared" si="18"/>
        <v>0</v>
      </c>
      <c r="O72" s="1"/>
      <c r="P72" s="1"/>
      <c r="Q72" s="17"/>
      <c r="R72" s="1">
        <f t="shared" si="20"/>
        <v>0</v>
      </c>
      <c r="S72" s="18">
        <v>10</v>
      </c>
      <c r="T72" s="5"/>
      <c r="U72" s="1"/>
      <c r="V72" s="1" t="e">
        <f t="shared" si="21"/>
        <v>#DIV/0!</v>
      </c>
      <c r="W72" s="1" t="e">
        <f t="shared" si="22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-0.2</v>
      </c>
      <c r="AC72" s="1">
        <v>-0.2</v>
      </c>
      <c r="AD72" s="1">
        <v>0</v>
      </c>
      <c r="AE72" s="1">
        <v>0</v>
      </c>
      <c r="AF72" s="1">
        <v>-0.8</v>
      </c>
      <c r="AG72" s="1">
        <v>-0.5</v>
      </c>
      <c r="AH72" s="17" t="s">
        <v>114</v>
      </c>
      <c r="AI72" s="1">
        <f t="shared" si="23"/>
        <v>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115</v>
      </c>
      <c r="B73" s="1" t="s">
        <v>42</v>
      </c>
      <c r="C73" s="1"/>
      <c r="D73" s="1">
        <v>20</v>
      </c>
      <c r="E73" s="1">
        <v>20</v>
      </c>
      <c r="F73" s="1"/>
      <c r="G73" s="1">
        <f>IFERROR(VLOOKUP(A73,[1]TDSheet!$A:$B,2,0),0)</f>
        <v>0</v>
      </c>
      <c r="H73" s="1">
        <f t="shared" si="19"/>
        <v>0</v>
      </c>
      <c r="I73" s="7">
        <v>0.4</v>
      </c>
      <c r="J73" s="1">
        <v>55</v>
      </c>
      <c r="K73" s="1" t="s">
        <v>37</v>
      </c>
      <c r="L73" s="1">
        <v>30</v>
      </c>
      <c r="M73" s="1">
        <f t="shared" si="17"/>
        <v>-10</v>
      </c>
      <c r="N73" s="1">
        <f t="shared" si="18"/>
        <v>20</v>
      </c>
      <c r="O73" s="1"/>
      <c r="P73" s="1">
        <v>143.6</v>
      </c>
      <c r="Q73" s="1">
        <v>0</v>
      </c>
      <c r="R73" s="1">
        <f t="shared" si="20"/>
        <v>4</v>
      </c>
      <c r="S73" s="5"/>
      <c r="T73" s="5"/>
      <c r="U73" s="1"/>
      <c r="V73" s="1">
        <f t="shared" si="21"/>
        <v>35.9</v>
      </c>
      <c r="W73" s="1">
        <f t="shared" si="22"/>
        <v>35.9</v>
      </c>
      <c r="X73" s="1">
        <v>14</v>
      </c>
      <c r="Y73" s="1">
        <v>20.2</v>
      </c>
      <c r="Z73" s="1">
        <v>8</v>
      </c>
      <c r="AA73" s="1">
        <v>1.8</v>
      </c>
      <c r="AB73" s="1">
        <v>0.2</v>
      </c>
      <c r="AC73" s="1">
        <v>0.2</v>
      </c>
      <c r="AD73" s="1">
        <v>9.4</v>
      </c>
      <c r="AE73" s="1">
        <v>11.2</v>
      </c>
      <c r="AF73" s="1">
        <v>0.6</v>
      </c>
      <c r="AG73" s="1">
        <v>3.25</v>
      </c>
      <c r="AH73" s="1"/>
      <c r="AI73" s="1">
        <f t="shared" si="23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116</v>
      </c>
      <c r="B74" s="1" t="s">
        <v>36</v>
      </c>
      <c r="C74" s="1">
        <v>38.64</v>
      </c>
      <c r="D74" s="1"/>
      <c r="E74" s="1">
        <v>28.928999999999998</v>
      </c>
      <c r="F74" s="1">
        <v>8.2789999999999999</v>
      </c>
      <c r="G74" s="1">
        <f>IFERROR(VLOOKUP(A74,[1]TDSheet!$A:$B,2,0),0)</f>
        <v>0</v>
      </c>
      <c r="H74" s="1">
        <f t="shared" si="19"/>
        <v>8.2789999999999999</v>
      </c>
      <c r="I74" s="7">
        <v>1</v>
      </c>
      <c r="J74" s="1">
        <v>55</v>
      </c>
      <c r="K74" s="1" t="s">
        <v>37</v>
      </c>
      <c r="L74" s="1">
        <v>28</v>
      </c>
      <c r="M74" s="1">
        <f t="shared" si="17"/>
        <v>0.92899999999999849</v>
      </c>
      <c r="N74" s="1">
        <f t="shared" si="18"/>
        <v>28.928999999999998</v>
      </c>
      <c r="O74" s="1"/>
      <c r="P74" s="1">
        <v>6.4239999999999986</v>
      </c>
      <c r="Q74" s="1">
        <v>49.999600000000001</v>
      </c>
      <c r="R74" s="1">
        <f t="shared" si="20"/>
        <v>5.7858000000000001</v>
      </c>
      <c r="S74" s="5"/>
      <c r="T74" s="5"/>
      <c r="U74" s="1"/>
      <c r="V74" s="1">
        <f t="shared" si="21"/>
        <v>11.182999758028277</v>
      </c>
      <c r="W74" s="1">
        <f t="shared" si="22"/>
        <v>11.182999758028277</v>
      </c>
      <c r="X74" s="1">
        <v>6.7127999999999997</v>
      </c>
      <c r="Y74" s="1">
        <v>4.3632</v>
      </c>
      <c r="Z74" s="1">
        <v>2.5428000000000002</v>
      </c>
      <c r="AA74" s="1">
        <v>2.5428000000000002</v>
      </c>
      <c r="AB74" s="1">
        <v>2.1288</v>
      </c>
      <c r="AC74" s="1">
        <v>2.1280000000000001</v>
      </c>
      <c r="AD74" s="1">
        <v>5.5648</v>
      </c>
      <c r="AE74" s="1">
        <v>7.0715999999999992</v>
      </c>
      <c r="AF74" s="1">
        <v>4.2564000000000002</v>
      </c>
      <c r="AG74" s="1">
        <v>1.99675</v>
      </c>
      <c r="AH74" s="1"/>
      <c r="AI74" s="1">
        <f t="shared" si="2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117</v>
      </c>
      <c r="B75" s="14" t="s">
        <v>36</v>
      </c>
      <c r="C75" s="14"/>
      <c r="D75" s="14"/>
      <c r="E75" s="14"/>
      <c r="F75" s="14"/>
      <c r="G75" s="14">
        <f>IFERROR(VLOOKUP(A75,[1]TDSheet!$A:$B,2,0),0)</f>
        <v>0</v>
      </c>
      <c r="H75" s="14">
        <f t="shared" si="19"/>
        <v>0</v>
      </c>
      <c r="I75" s="15">
        <v>0</v>
      </c>
      <c r="J75" s="14">
        <v>50</v>
      </c>
      <c r="K75" s="14" t="s">
        <v>37</v>
      </c>
      <c r="L75" s="14"/>
      <c r="M75" s="14">
        <f t="shared" si="17"/>
        <v>0</v>
      </c>
      <c r="N75" s="14">
        <f t="shared" si="18"/>
        <v>0</v>
      </c>
      <c r="O75" s="14"/>
      <c r="P75" s="14">
        <v>0</v>
      </c>
      <c r="Q75" s="14">
        <v>0</v>
      </c>
      <c r="R75" s="14">
        <f t="shared" si="20"/>
        <v>0</v>
      </c>
      <c r="S75" s="16"/>
      <c r="T75" s="16"/>
      <c r="U75" s="14"/>
      <c r="V75" s="14" t="e">
        <f t="shared" si="21"/>
        <v>#DIV/0!</v>
      </c>
      <c r="W75" s="14" t="e">
        <f t="shared" si="22"/>
        <v>#DIV/0!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 t="s">
        <v>43</v>
      </c>
      <c r="AI75" s="1">
        <f t="shared" si="23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118</v>
      </c>
      <c r="B76" s="1" t="s">
        <v>42</v>
      </c>
      <c r="C76" s="1">
        <v>17</v>
      </c>
      <c r="D76" s="1"/>
      <c r="E76" s="1">
        <v>2</v>
      </c>
      <c r="F76" s="1">
        <v>15</v>
      </c>
      <c r="G76" s="1">
        <f>IFERROR(VLOOKUP(A76,[1]TDSheet!$A:$B,2,0),0)</f>
        <v>0</v>
      </c>
      <c r="H76" s="1">
        <f t="shared" si="19"/>
        <v>15</v>
      </c>
      <c r="I76" s="7">
        <v>0.2</v>
      </c>
      <c r="J76" s="1">
        <v>40</v>
      </c>
      <c r="K76" s="1" t="s">
        <v>37</v>
      </c>
      <c r="L76" s="1">
        <v>2</v>
      </c>
      <c r="M76" s="1">
        <f t="shared" si="17"/>
        <v>0</v>
      </c>
      <c r="N76" s="1">
        <f t="shared" si="18"/>
        <v>2</v>
      </c>
      <c r="O76" s="1"/>
      <c r="P76" s="1">
        <v>0</v>
      </c>
      <c r="Q76" s="1">
        <v>0</v>
      </c>
      <c r="R76" s="1">
        <f t="shared" si="20"/>
        <v>0.4</v>
      </c>
      <c r="S76" s="5"/>
      <c r="T76" s="5"/>
      <c r="U76" s="1"/>
      <c r="V76" s="1">
        <f t="shared" si="21"/>
        <v>37.5</v>
      </c>
      <c r="W76" s="1">
        <f t="shared" si="22"/>
        <v>37.5</v>
      </c>
      <c r="X76" s="1">
        <v>0.2</v>
      </c>
      <c r="Y76" s="1">
        <v>0.2</v>
      </c>
      <c r="Z76" s="1">
        <v>0.4</v>
      </c>
      <c r="AA76" s="1">
        <v>0.4</v>
      </c>
      <c r="AB76" s="1">
        <v>-0.2</v>
      </c>
      <c r="AC76" s="1">
        <v>-0.2</v>
      </c>
      <c r="AD76" s="1">
        <v>0.8</v>
      </c>
      <c r="AE76" s="1">
        <v>2</v>
      </c>
      <c r="AF76" s="1">
        <v>-0.2</v>
      </c>
      <c r="AG76" s="1">
        <v>1.25</v>
      </c>
      <c r="AH76" s="23" t="s">
        <v>47</v>
      </c>
      <c r="AI76" s="1">
        <f t="shared" si="23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119</v>
      </c>
      <c r="B77" s="1" t="s">
        <v>42</v>
      </c>
      <c r="C77" s="1">
        <v>2</v>
      </c>
      <c r="D77" s="1"/>
      <c r="E77" s="1">
        <v>2</v>
      </c>
      <c r="F77" s="1"/>
      <c r="G77" s="1">
        <f>IFERROR(VLOOKUP(A77,[1]TDSheet!$A:$B,2,0),0)</f>
        <v>0</v>
      </c>
      <c r="H77" s="1">
        <f t="shared" si="19"/>
        <v>0</v>
      </c>
      <c r="I77" s="7">
        <v>0.2</v>
      </c>
      <c r="J77" s="1">
        <v>35</v>
      </c>
      <c r="K77" s="1" t="s">
        <v>37</v>
      </c>
      <c r="L77" s="1">
        <v>4</v>
      </c>
      <c r="M77" s="1">
        <f t="shared" si="17"/>
        <v>-2</v>
      </c>
      <c r="N77" s="1">
        <f t="shared" si="18"/>
        <v>2</v>
      </c>
      <c r="O77" s="1"/>
      <c r="P77" s="1">
        <v>70.8</v>
      </c>
      <c r="Q77" s="1">
        <v>17.2</v>
      </c>
      <c r="R77" s="1">
        <f t="shared" si="20"/>
        <v>0.4</v>
      </c>
      <c r="S77" s="5"/>
      <c r="T77" s="5"/>
      <c r="U77" s="1"/>
      <c r="V77" s="1">
        <f t="shared" si="21"/>
        <v>220</v>
      </c>
      <c r="W77" s="1">
        <f t="shared" si="22"/>
        <v>220</v>
      </c>
      <c r="X77" s="1">
        <v>8</v>
      </c>
      <c r="Y77" s="1">
        <v>10.4</v>
      </c>
      <c r="Z77" s="1">
        <v>3.2</v>
      </c>
      <c r="AA77" s="1">
        <v>0.8</v>
      </c>
      <c r="AB77" s="1">
        <v>-0.2</v>
      </c>
      <c r="AC77" s="1">
        <v>-0.2</v>
      </c>
      <c r="AD77" s="1">
        <v>5.2</v>
      </c>
      <c r="AE77" s="1">
        <v>5.8</v>
      </c>
      <c r="AF77" s="1">
        <v>-2.6</v>
      </c>
      <c r="AG77" s="1">
        <v>0</v>
      </c>
      <c r="AH77" s="1"/>
      <c r="AI77" s="1">
        <f t="shared" si="2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120</v>
      </c>
      <c r="B78" s="1" t="s">
        <v>36</v>
      </c>
      <c r="C78" s="1">
        <v>88.64</v>
      </c>
      <c r="D78" s="1">
        <v>66.31</v>
      </c>
      <c r="E78" s="1">
        <v>131.47900000000001</v>
      </c>
      <c r="F78" s="1">
        <v>-20.172000000000001</v>
      </c>
      <c r="G78" s="1">
        <f>IFERROR(VLOOKUP(A78,[1]TDSheet!$A:$B,2,0),0)</f>
        <v>0</v>
      </c>
      <c r="H78" s="1">
        <f t="shared" si="19"/>
        <v>-20.172000000000001</v>
      </c>
      <c r="I78" s="7">
        <v>1</v>
      </c>
      <c r="J78" s="1">
        <v>60</v>
      </c>
      <c r="K78" s="1" t="s">
        <v>37</v>
      </c>
      <c r="L78" s="1">
        <v>125.89</v>
      </c>
      <c r="M78" s="1">
        <f t="shared" si="17"/>
        <v>5.5890000000000128</v>
      </c>
      <c r="N78" s="1">
        <f t="shared" si="18"/>
        <v>123.83100000000002</v>
      </c>
      <c r="O78" s="1">
        <v>7.6479999999999997</v>
      </c>
      <c r="P78" s="1">
        <v>213.64567999999991</v>
      </c>
      <c r="Q78" s="1">
        <v>97.575920000000096</v>
      </c>
      <c r="R78" s="1">
        <f t="shared" si="20"/>
        <v>24.766200000000005</v>
      </c>
      <c r="S78" s="5"/>
      <c r="T78" s="5"/>
      <c r="U78" s="1"/>
      <c r="V78" s="1">
        <f t="shared" si="21"/>
        <v>11.751887653333977</v>
      </c>
      <c r="W78" s="1">
        <f t="shared" si="22"/>
        <v>11.751887653333977</v>
      </c>
      <c r="X78" s="1">
        <v>33.200800000000001</v>
      </c>
      <c r="Y78" s="1">
        <v>32.875599999999999</v>
      </c>
      <c r="Z78" s="1">
        <v>22.490400000000001</v>
      </c>
      <c r="AA78" s="1">
        <v>19.434000000000001</v>
      </c>
      <c r="AB78" s="1">
        <v>23.170400000000001</v>
      </c>
      <c r="AC78" s="1">
        <v>26.256399999999999</v>
      </c>
      <c r="AD78" s="1">
        <v>27.844799999999999</v>
      </c>
      <c r="AE78" s="1">
        <v>26.7636</v>
      </c>
      <c r="AF78" s="1">
        <v>38.622999999999998</v>
      </c>
      <c r="AG78" s="1">
        <v>46.579749999999997</v>
      </c>
      <c r="AH78" s="1" t="s">
        <v>58</v>
      </c>
      <c r="AI78" s="1">
        <f t="shared" si="2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121</v>
      </c>
      <c r="B79" s="1" t="s">
        <v>36</v>
      </c>
      <c r="C79" s="1">
        <v>169.505</v>
      </c>
      <c r="D79" s="1">
        <v>972.08500000000004</v>
      </c>
      <c r="E79" s="1">
        <v>802.27700000000004</v>
      </c>
      <c r="F79" s="1">
        <v>225.72399999999999</v>
      </c>
      <c r="G79" s="1">
        <f>IFERROR(VLOOKUP(A79,[1]TDSheet!$A:$B,2,0),0)</f>
        <v>0</v>
      </c>
      <c r="H79" s="1">
        <f t="shared" si="19"/>
        <v>225.72399999999999</v>
      </c>
      <c r="I79" s="7">
        <v>1</v>
      </c>
      <c r="J79" s="1">
        <v>60</v>
      </c>
      <c r="K79" s="1" t="s">
        <v>37</v>
      </c>
      <c r="L79" s="1">
        <v>1791.355</v>
      </c>
      <c r="M79" s="1">
        <f t="shared" si="17"/>
        <v>-989.07799999999997</v>
      </c>
      <c r="N79" s="1">
        <f t="shared" si="18"/>
        <v>705.01700000000005</v>
      </c>
      <c r="O79" s="1">
        <v>97.26</v>
      </c>
      <c r="P79" s="1">
        <v>500</v>
      </c>
      <c r="Q79" s="1">
        <v>358.10800000000017</v>
      </c>
      <c r="R79" s="1">
        <f t="shared" si="20"/>
        <v>141.0034</v>
      </c>
      <c r="S79" s="5">
        <f t="shared" ref="S79:S80" si="24">11*R79-Q79-P79-H79</f>
        <v>467.20539999999977</v>
      </c>
      <c r="T79" s="5"/>
      <c r="U79" s="1"/>
      <c r="V79" s="1">
        <f t="shared" si="21"/>
        <v>11</v>
      </c>
      <c r="W79" s="1">
        <f t="shared" si="22"/>
        <v>7.6865664232210014</v>
      </c>
      <c r="X79" s="1">
        <v>140.62559999999999</v>
      </c>
      <c r="Y79" s="1">
        <v>158.4755999999999</v>
      </c>
      <c r="Z79" s="1">
        <v>149.29679999999999</v>
      </c>
      <c r="AA79" s="1">
        <v>138.32939999999999</v>
      </c>
      <c r="AB79" s="1">
        <v>113.85080000000001</v>
      </c>
      <c r="AC79" s="1">
        <v>163.8124</v>
      </c>
      <c r="AD79" s="1">
        <v>150.85140000000001</v>
      </c>
      <c r="AE79" s="1">
        <v>112.35899999999999</v>
      </c>
      <c r="AF79" s="1">
        <v>132.4888</v>
      </c>
      <c r="AG79" s="1">
        <v>155.78025</v>
      </c>
      <c r="AH79" s="1" t="s">
        <v>58</v>
      </c>
      <c r="AI79" s="1">
        <f t="shared" si="23"/>
        <v>467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36</v>
      </c>
      <c r="C80" s="1">
        <v>506.654</v>
      </c>
      <c r="D80" s="1">
        <v>4746.2030000000004</v>
      </c>
      <c r="E80" s="1">
        <v>1273.2190000000001</v>
      </c>
      <c r="F80" s="1">
        <v>3601.9340000000002</v>
      </c>
      <c r="G80" s="1">
        <f>IFERROR(VLOOKUP(A80,[1]TDSheet!$A:$B,2,0),0)</f>
        <v>2998.1790000000001</v>
      </c>
      <c r="H80" s="1">
        <f t="shared" si="19"/>
        <v>603.75500000000011</v>
      </c>
      <c r="I80" s="7">
        <v>1</v>
      </c>
      <c r="J80" s="1">
        <v>60</v>
      </c>
      <c r="K80" s="1" t="s">
        <v>37</v>
      </c>
      <c r="L80" s="1">
        <v>2860.6370000000002</v>
      </c>
      <c r="M80" s="1">
        <f t="shared" si="17"/>
        <v>-1587.4180000000001</v>
      </c>
      <c r="N80" s="1">
        <f t="shared" si="18"/>
        <v>1273.2190000000001</v>
      </c>
      <c r="O80" s="1"/>
      <c r="P80" s="1">
        <v>1150</v>
      </c>
      <c r="Q80" s="1">
        <v>567.34150000000045</v>
      </c>
      <c r="R80" s="1">
        <f t="shared" si="20"/>
        <v>254.6438</v>
      </c>
      <c r="S80" s="5">
        <f t="shared" si="24"/>
        <v>479.98529999999937</v>
      </c>
      <c r="T80" s="5"/>
      <c r="U80" s="1"/>
      <c r="V80" s="1">
        <f t="shared" si="21"/>
        <v>11</v>
      </c>
      <c r="W80" s="1">
        <f t="shared" si="22"/>
        <v>9.1150717197905493</v>
      </c>
      <c r="X80" s="1">
        <v>267.33179999999999</v>
      </c>
      <c r="Y80" s="1">
        <v>255.36099999999999</v>
      </c>
      <c r="Z80" s="1">
        <v>209.58</v>
      </c>
      <c r="AA80" s="1">
        <v>186.12299999999999</v>
      </c>
      <c r="AB80" s="1">
        <v>133.81299999999999</v>
      </c>
      <c r="AC80" s="1">
        <v>155.6456</v>
      </c>
      <c r="AD80" s="1">
        <v>151.3836</v>
      </c>
      <c r="AE80" s="1">
        <v>142.26580000000001</v>
      </c>
      <c r="AF80" s="1">
        <v>199.57140000000001</v>
      </c>
      <c r="AG80" s="1">
        <v>218.767</v>
      </c>
      <c r="AH80" s="1" t="s">
        <v>58</v>
      </c>
      <c r="AI80" s="1">
        <f t="shared" si="23"/>
        <v>480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123</v>
      </c>
      <c r="B81" s="1" t="s">
        <v>36</v>
      </c>
      <c r="C81" s="1">
        <v>1021.101</v>
      </c>
      <c r="D81" s="1">
        <v>4101.0709999999999</v>
      </c>
      <c r="E81" s="1">
        <v>1102.222</v>
      </c>
      <c r="F81" s="1">
        <v>3814.6179999999999</v>
      </c>
      <c r="G81" s="1">
        <f>IFERROR(VLOOKUP(A81,[1]TDSheet!$A:$B,2,0),0)</f>
        <v>2994.8780000000002</v>
      </c>
      <c r="H81" s="1">
        <f t="shared" si="19"/>
        <v>819.73999999999978</v>
      </c>
      <c r="I81" s="7">
        <v>1</v>
      </c>
      <c r="J81" s="1">
        <v>60</v>
      </c>
      <c r="K81" s="1" t="s">
        <v>37</v>
      </c>
      <c r="L81" s="1">
        <v>2974.114</v>
      </c>
      <c r="M81" s="1">
        <f t="shared" si="17"/>
        <v>-1871.8920000000001</v>
      </c>
      <c r="N81" s="1">
        <f t="shared" si="18"/>
        <v>848.38</v>
      </c>
      <c r="O81" s="1">
        <v>253.84200000000001</v>
      </c>
      <c r="P81" s="1">
        <v>500</v>
      </c>
      <c r="Q81" s="1">
        <v>599.08149999999978</v>
      </c>
      <c r="R81" s="1">
        <f t="shared" si="20"/>
        <v>169.67599999999999</v>
      </c>
      <c r="S81" s="5"/>
      <c r="T81" s="5"/>
      <c r="U81" s="1"/>
      <c r="V81" s="1">
        <f t="shared" si="21"/>
        <v>11.308738419104644</v>
      </c>
      <c r="W81" s="1">
        <f t="shared" si="22"/>
        <v>11.308738419104644</v>
      </c>
      <c r="X81" s="1">
        <v>203.65620000000001</v>
      </c>
      <c r="Y81" s="1">
        <v>163.46979999999991</v>
      </c>
      <c r="Z81" s="1">
        <v>201.29920000000001</v>
      </c>
      <c r="AA81" s="1">
        <v>248.6574</v>
      </c>
      <c r="AB81" s="1">
        <v>279.25639999999999</v>
      </c>
      <c r="AC81" s="1">
        <v>298.99119999999999</v>
      </c>
      <c r="AD81" s="1">
        <v>322.81799999999998</v>
      </c>
      <c r="AE81" s="1">
        <v>296.52600000000001</v>
      </c>
      <c r="AF81" s="1">
        <v>366.7362</v>
      </c>
      <c r="AG81" s="1">
        <v>435.73725000000002</v>
      </c>
      <c r="AH81" s="1" t="s">
        <v>62</v>
      </c>
      <c r="AI81" s="1">
        <f t="shared" si="23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36</v>
      </c>
      <c r="C82" s="1">
        <v>3.9980000000000002</v>
      </c>
      <c r="D82" s="1">
        <v>32.661999999999999</v>
      </c>
      <c r="E82" s="1">
        <v>8.0960000000000001</v>
      </c>
      <c r="F82" s="1">
        <v>28.564</v>
      </c>
      <c r="G82" s="1">
        <f>IFERROR(VLOOKUP(A82,[1]TDSheet!$A:$B,2,0),0)</f>
        <v>0</v>
      </c>
      <c r="H82" s="1">
        <f t="shared" si="19"/>
        <v>28.564</v>
      </c>
      <c r="I82" s="7">
        <v>1</v>
      </c>
      <c r="J82" s="1">
        <v>55</v>
      </c>
      <c r="K82" s="1" t="s">
        <v>37</v>
      </c>
      <c r="L82" s="1">
        <v>14.1</v>
      </c>
      <c r="M82" s="1">
        <f t="shared" si="17"/>
        <v>-6.0039999999999996</v>
      </c>
      <c r="N82" s="1">
        <f t="shared" si="18"/>
        <v>8.0960000000000001</v>
      </c>
      <c r="O82" s="1"/>
      <c r="P82" s="1">
        <v>0</v>
      </c>
      <c r="Q82" s="1">
        <v>0</v>
      </c>
      <c r="R82" s="1">
        <f t="shared" si="20"/>
        <v>1.6192</v>
      </c>
      <c r="S82" s="5"/>
      <c r="T82" s="5"/>
      <c r="U82" s="1"/>
      <c r="V82" s="1">
        <f t="shared" si="21"/>
        <v>17.640810276679844</v>
      </c>
      <c r="W82" s="1">
        <f t="shared" si="22"/>
        <v>17.640810276679844</v>
      </c>
      <c r="X82" s="1">
        <v>1.7436</v>
      </c>
      <c r="Y82" s="1">
        <v>3.0289999999999999</v>
      </c>
      <c r="Z82" s="1">
        <v>3.4157999999999999</v>
      </c>
      <c r="AA82" s="1">
        <v>1.8544</v>
      </c>
      <c r="AB82" s="1">
        <v>1.3211999999999999</v>
      </c>
      <c r="AC82" s="1">
        <v>1.5744</v>
      </c>
      <c r="AD82" s="1">
        <v>1.31</v>
      </c>
      <c r="AE82" s="1">
        <v>1.0528</v>
      </c>
      <c r="AF82" s="1">
        <v>2.6335999999999999</v>
      </c>
      <c r="AG82" s="1">
        <v>2.6255000000000002</v>
      </c>
      <c r="AH82" s="1"/>
      <c r="AI82" s="1">
        <f t="shared" si="23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125</v>
      </c>
      <c r="B83" s="1" t="s">
        <v>36</v>
      </c>
      <c r="C83" s="1">
        <v>1.234</v>
      </c>
      <c r="D83" s="1">
        <v>21.535</v>
      </c>
      <c r="E83" s="1">
        <v>12.151999999999999</v>
      </c>
      <c r="F83" s="1">
        <v>10.617000000000001</v>
      </c>
      <c r="G83" s="1">
        <f>IFERROR(VLOOKUP(A83,[1]TDSheet!$A:$B,2,0),0)</f>
        <v>0</v>
      </c>
      <c r="H83" s="1">
        <f t="shared" si="19"/>
        <v>10.617000000000001</v>
      </c>
      <c r="I83" s="7">
        <v>1</v>
      </c>
      <c r="J83" s="1">
        <v>55</v>
      </c>
      <c r="K83" s="1" t="s">
        <v>37</v>
      </c>
      <c r="L83" s="1">
        <v>18.5</v>
      </c>
      <c r="M83" s="1">
        <f t="shared" si="17"/>
        <v>-6.3480000000000008</v>
      </c>
      <c r="N83" s="1">
        <f t="shared" si="18"/>
        <v>12.151999999999999</v>
      </c>
      <c r="O83" s="1"/>
      <c r="P83" s="1">
        <v>0</v>
      </c>
      <c r="Q83" s="1">
        <v>0</v>
      </c>
      <c r="R83" s="1">
        <f t="shared" si="20"/>
        <v>2.4303999999999997</v>
      </c>
      <c r="S83" s="5">
        <f t="shared" ref="S83:S84" si="25">11*R83-Q83-P83-H83</f>
        <v>16.117399999999996</v>
      </c>
      <c r="T83" s="5"/>
      <c r="U83" s="1"/>
      <c r="V83" s="1">
        <f t="shared" si="21"/>
        <v>11</v>
      </c>
      <c r="W83" s="1">
        <f t="shared" si="22"/>
        <v>4.3684167215273213</v>
      </c>
      <c r="X83" s="1">
        <v>1.6112</v>
      </c>
      <c r="Y83" s="1">
        <v>1.88</v>
      </c>
      <c r="Z83" s="1">
        <v>2.4188000000000001</v>
      </c>
      <c r="AA83" s="1">
        <v>2.15</v>
      </c>
      <c r="AB83" s="1">
        <v>1.6104000000000001</v>
      </c>
      <c r="AC83" s="1">
        <v>1.6064000000000001</v>
      </c>
      <c r="AD83" s="1">
        <v>0.53400000000000003</v>
      </c>
      <c r="AE83" s="1">
        <v>0.53600000000000003</v>
      </c>
      <c r="AF83" s="1">
        <v>1.6088</v>
      </c>
      <c r="AG83" s="1">
        <v>3.0202499999999999</v>
      </c>
      <c r="AH83" s="1"/>
      <c r="AI83" s="1">
        <f t="shared" si="23"/>
        <v>16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36</v>
      </c>
      <c r="C84" s="1">
        <v>2.7</v>
      </c>
      <c r="D84" s="1">
        <v>10.734999999999999</v>
      </c>
      <c r="E84" s="1">
        <v>4.0359999999999996</v>
      </c>
      <c r="F84" s="1">
        <v>5.375</v>
      </c>
      <c r="G84" s="1">
        <f>IFERROR(VLOOKUP(A84,[1]TDSheet!$A:$B,2,0),0)</f>
        <v>0</v>
      </c>
      <c r="H84" s="1">
        <f t="shared" si="19"/>
        <v>5.375</v>
      </c>
      <c r="I84" s="7">
        <v>1</v>
      </c>
      <c r="J84" s="1">
        <v>55</v>
      </c>
      <c r="K84" s="1" t="s">
        <v>37</v>
      </c>
      <c r="L84" s="1">
        <v>8.8000000000000007</v>
      </c>
      <c r="M84" s="1">
        <f t="shared" si="17"/>
        <v>-4.7640000000000011</v>
      </c>
      <c r="N84" s="1">
        <f t="shared" si="18"/>
        <v>4.0359999999999996</v>
      </c>
      <c r="O84" s="1"/>
      <c r="P84" s="1">
        <v>0</v>
      </c>
      <c r="Q84" s="1">
        <v>0</v>
      </c>
      <c r="R84" s="1">
        <f t="shared" si="20"/>
        <v>0.80719999999999992</v>
      </c>
      <c r="S84" s="5">
        <f t="shared" si="25"/>
        <v>3.5041999999999991</v>
      </c>
      <c r="T84" s="5"/>
      <c r="U84" s="1"/>
      <c r="V84" s="1">
        <f t="shared" si="21"/>
        <v>11</v>
      </c>
      <c r="W84" s="1">
        <f t="shared" si="22"/>
        <v>6.6588206144697724</v>
      </c>
      <c r="X84" s="1">
        <v>0.26960000000000001</v>
      </c>
      <c r="Y84" s="1">
        <v>0.5444</v>
      </c>
      <c r="Z84" s="1">
        <v>0.54800000000000004</v>
      </c>
      <c r="AA84" s="1">
        <v>0.80399999999999994</v>
      </c>
      <c r="AB84" s="1">
        <v>0.79920000000000002</v>
      </c>
      <c r="AC84" s="1">
        <v>0.80519999999999992</v>
      </c>
      <c r="AD84" s="1">
        <v>0.53400000000000003</v>
      </c>
      <c r="AE84" s="1">
        <v>0</v>
      </c>
      <c r="AF84" s="1">
        <v>0.80479999999999996</v>
      </c>
      <c r="AG84" s="1">
        <v>1.0149999999999999</v>
      </c>
      <c r="AH84" s="1"/>
      <c r="AI84" s="1">
        <f t="shared" si="23"/>
        <v>4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127</v>
      </c>
      <c r="B85" s="14" t="s">
        <v>36</v>
      </c>
      <c r="C85" s="14"/>
      <c r="D85" s="14"/>
      <c r="E85" s="14"/>
      <c r="F85" s="14"/>
      <c r="G85" s="14">
        <f>IFERROR(VLOOKUP(A85,[1]TDSheet!$A:$B,2,0),0)</f>
        <v>0</v>
      </c>
      <c r="H85" s="14">
        <f t="shared" si="19"/>
        <v>0</v>
      </c>
      <c r="I85" s="15">
        <v>0</v>
      </c>
      <c r="J85" s="14">
        <v>60</v>
      </c>
      <c r="K85" s="14" t="s">
        <v>37</v>
      </c>
      <c r="L85" s="14"/>
      <c r="M85" s="14">
        <f t="shared" si="17"/>
        <v>0</v>
      </c>
      <c r="N85" s="14">
        <f t="shared" si="18"/>
        <v>0</v>
      </c>
      <c r="O85" s="14"/>
      <c r="P85" s="14">
        <v>0</v>
      </c>
      <c r="Q85" s="14">
        <v>0</v>
      </c>
      <c r="R85" s="14">
        <f t="shared" si="20"/>
        <v>0</v>
      </c>
      <c r="S85" s="16"/>
      <c r="T85" s="16"/>
      <c r="U85" s="14"/>
      <c r="V85" s="14" t="e">
        <f t="shared" si="21"/>
        <v>#DIV/0!</v>
      </c>
      <c r="W85" s="14" t="e">
        <f t="shared" si="22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 t="s">
        <v>43</v>
      </c>
      <c r="AI85" s="1">
        <f t="shared" si="23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128</v>
      </c>
      <c r="B86" s="1" t="s">
        <v>42</v>
      </c>
      <c r="C86" s="1"/>
      <c r="D86" s="1">
        <v>12</v>
      </c>
      <c r="E86" s="1">
        <v>11</v>
      </c>
      <c r="F86" s="1"/>
      <c r="G86" s="1">
        <f>IFERROR(VLOOKUP(A86,[1]TDSheet!$A:$B,2,0),0)</f>
        <v>0</v>
      </c>
      <c r="H86" s="1">
        <f t="shared" si="19"/>
        <v>0</v>
      </c>
      <c r="I86" s="7">
        <v>0.3</v>
      </c>
      <c r="J86" s="1">
        <v>40</v>
      </c>
      <c r="K86" s="1" t="s">
        <v>37</v>
      </c>
      <c r="L86" s="1">
        <v>13</v>
      </c>
      <c r="M86" s="1">
        <f t="shared" si="17"/>
        <v>-2</v>
      </c>
      <c r="N86" s="1">
        <f t="shared" si="18"/>
        <v>11</v>
      </c>
      <c r="O86" s="1"/>
      <c r="P86" s="1">
        <v>94.800000000000011</v>
      </c>
      <c r="Q86" s="1">
        <v>7.5999999999999943</v>
      </c>
      <c r="R86" s="1">
        <f t="shared" si="20"/>
        <v>2.2000000000000002</v>
      </c>
      <c r="S86" s="5"/>
      <c r="T86" s="5"/>
      <c r="U86" s="1"/>
      <c r="V86" s="1">
        <f t="shared" si="21"/>
        <v>46.545454545454547</v>
      </c>
      <c r="W86" s="1">
        <f t="shared" si="22"/>
        <v>46.545454545454547</v>
      </c>
      <c r="X86" s="1">
        <v>10.4</v>
      </c>
      <c r="Y86" s="1">
        <v>12.8</v>
      </c>
      <c r="Z86" s="1">
        <v>5.6</v>
      </c>
      <c r="AA86" s="1">
        <v>6.6</v>
      </c>
      <c r="AB86" s="1">
        <v>5.2</v>
      </c>
      <c r="AC86" s="1">
        <v>2.6</v>
      </c>
      <c r="AD86" s="1">
        <v>10.199999999999999</v>
      </c>
      <c r="AE86" s="1">
        <v>12</v>
      </c>
      <c r="AF86" s="1">
        <v>8</v>
      </c>
      <c r="AG86" s="1">
        <v>10.75</v>
      </c>
      <c r="AH86" s="1"/>
      <c r="AI86" s="1">
        <f t="shared" si="2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129</v>
      </c>
      <c r="B87" s="1" t="s">
        <v>42</v>
      </c>
      <c r="C87" s="1"/>
      <c r="D87" s="1">
        <v>24</v>
      </c>
      <c r="E87" s="1">
        <v>20</v>
      </c>
      <c r="F87" s="1">
        <v>3</v>
      </c>
      <c r="G87" s="1">
        <f>IFERROR(VLOOKUP(A87,[1]TDSheet!$A:$B,2,0),0)</f>
        <v>0</v>
      </c>
      <c r="H87" s="1">
        <f t="shared" si="19"/>
        <v>3</v>
      </c>
      <c r="I87" s="7">
        <v>0.3</v>
      </c>
      <c r="J87" s="1">
        <v>40</v>
      </c>
      <c r="K87" s="1" t="s">
        <v>37</v>
      </c>
      <c r="L87" s="1">
        <v>21</v>
      </c>
      <c r="M87" s="1">
        <f t="shared" si="17"/>
        <v>-1</v>
      </c>
      <c r="N87" s="1">
        <f t="shared" si="18"/>
        <v>20</v>
      </c>
      <c r="O87" s="1"/>
      <c r="P87" s="1">
        <v>63</v>
      </c>
      <c r="Q87" s="1">
        <v>0</v>
      </c>
      <c r="R87" s="1">
        <f t="shared" si="20"/>
        <v>4</v>
      </c>
      <c r="S87" s="5"/>
      <c r="T87" s="5"/>
      <c r="U87" s="1"/>
      <c r="V87" s="1">
        <f t="shared" si="21"/>
        <v>16.5</v>
      </c>
      <c r="W87" s="1">
        <f t="shared" si="22"/>
        <v>16.5</v>
      </c>
      <c r="X87" s="1">
        <v>5.8</v>
      </c>
      <c r="Y87" s="1">
        <v>8.6</v>
      </c>
      <c r="Z87" s="1">
        <v>4.5999999999999996</v>
      </c>
      <c r="AA87" s="1">
        <v>4.2</v>
      </c>
      <c r="AB87" s="1">
        <v>4.5999999999999996</v>
      </c>
      <c r="AC87" s="1">
        <v>3.4</v>
      </c>
      <c r="AD87" s="1">
        <v>5</v>
      </c>
      <c r="AE87" s="1">
        <v>6.4</v>
      </c>
      <c r="AF87" s="1">
        <v>5.4</v>
      </c>
      <c r="AG87" s="1">
        <v>6.75</v>
      </c>
      <c r="AH87" s="1"/>
      <c r="AI87" s="1">
        <f t="shared" si="23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130</v>
      </c>
      <c r="B88" s="1" t="s">
        <v>42</v>
      </c>
      <c r="C88" s="1">
        <v>33</v>
      </c>
      <c r="D88" s="1">
        <v>18</v>
      </c>
      <c r="E88" s="1">
        <v>38</v>
      </c>
      <c r="F88" s="1"/>
      <c r="G88" s="1">
        <f>IFERROR(VLOOKUP(A88,[1]TDSheet!$A:$B,2,0),0)</f>
        <v>0</v>
      </c>
      <c r="H88" s="1">
        <f t="shared" si="19"/>
        <v>0</v>
      </c>
      <c r="I88" s="7">
        <v>0.3</v>
      </c>
      <c r="J88" s="1">
        <v>40</v>
      </c>
      <c r="K88" s="1" t="s">
        <v>37</v>
      </c>
      <c r="L88" s="1">
        <v>51</v>
      </c>
      <c r="M88" s="1">
        <f t="shared" si="17"/>
        <v>-13</v>
      </c>
      <c r="N88" s="1">
        <f t="shared" si="18"/>
        <v>38</v>
      </c>
      <c r="O88" s="1"/>
      <c r="P88" s="1">
        <v>27</v>
      </c>
      <c r="Q88" s="1">
        <v>72.800000000000011</v>
      </c>
      <c r="R88" s="1">
        <f t="shared" si="20"/>
        <v>7.6</v>
      </c>
      <c r="S88" s="5"/>
      <c r="T88" s="5"/>
      <c r="U88" s="1"/>
      <c r="V88" s="1">
        <f t="shared" si="21"/>
        <v>13.131578947368423</v>
      </c>
      <c r="W88" s="1">
        <f t="shared" si="22"/>
        <v>13.131578947368423</v>
      </c>
      <c r="X88" s="1">
        <v>10.8</v>
      </c>
      <c r="Y88" s="1">
        <v>6.8</v>
      </c>
      <c r="Z88" s="1">
        <v>6.4</v>
      </c>
      <c r="AA88" s="1">
        <v>7.4</v>
      </c>
      <c r="AB88" s="1">
        <v>6.2</v>
      </c>
      <c r="AC88" s="1">
        <v>6.4</v>
      </c>
      <c r="AD88" s="1">
        <v>10.199999999999999</v>
      </c>
      <c r="AE88" s="1">
        <v>11.2</v>
      </c>
      <c r="AF88" s="1">
        <v>17</v>
      </c>
      <c r="AG88" s="1">
        <v>12.25</v>
      </c>
      <c r="AH88" s="1"/>
      <c r="AI88" s="1">
        <f t="shared" si="2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131</v>
      </c>
      <c r="B89" s="1" t="s">
        <v>36</v>
      </c>
      <c r="C89" s="1">
        <v>454.61599999999999</v>
      </c>
      <c r="D89" s="1">
        <v>429.44499999999999</v>
      </c>
      <c r="E89" s="1">
        <v>490.45299999999997</v>
      </c>
      <c r="F89" s="1">
        <v>255.01900000000001</v>
      </c>
      <c r="G89" s="1">
        <f>IFERROR(VLOOKUP(A89,[1]TDSheet!$A:$B,2,0),0)</f>
        <v>0</v>
      </c>
      <c r="H89" s="1">
        <f t="shared" si="19"/>
        <v>255.01900000000001</v>
      </c>
      <c r="I89" s="7">
        <v>1</v>
      </c>
      <c r="J89" s="1">
        <v>40</v>
      </c>
      <c r="K89" s="1" t="s">
        <v>37</v>
      </c>
      <c r="L89" s="1">
        <v>439.9</v>
      </c>
      <c r="M89" s="1">
        <f t="shared" si="17"/>
        <v>50.552999999999997</v>
      </c>
      <c r="N89" s="1">
        <f t="shared" si="18"/>
        <v>462.58499999999998</v>
      </c>
      <c r="O89" s="1">
        <v>27.867999999999999</v>
      </c>
      <c r="P89" s="1">
        <v>550</v>
      </c>
      <c r="Q89" s="1">
        <v>150.23140000000001</v>
      </c>
      <c r="R89" s="1">
        <f t="shared" si="20"/>
        <v>92.516999999999996</v>
      </c>
      <c r="S89" s="5"/>
      <c r="T89" s="5"/>
      <c r="U89" s="1"/>
      <c r="V89" s="1">
        <f t="shared" si="21"/>
        <v>10.325133759201012</v>
      </c>
      <c r="W89" s="1">
        <f t="shared" si="22"/>
        <v>10.325133759201012</v>
      </c>
      <c r="X89" s="1">
        <v>119.5634</v>
      </c>
      <c r="Y89" s="1">
        <v>110.9466</v>
      </c>
      <c r="Z89" s="1">
        <v>89.002800000000008</v>
      </c>
      <c r="AA89" s="1">
        <v>94.596000000000004</v>
      </c>
      <c r="AB89" s="1">
        <v>97.632599999999996</v>
      </c>
      <c r="AC89" s="1">
        <v>92.481799999999993</v>
      </c>
      <c r="AD89" s="1">
        <v>81.568799999999996</v>
      </c>
      <c r="AE89" s="1">
        <v>87.100400000000008</v>
      </c>
      <c r="AF89" s="1">
        <v>114.154</v>
      </c>
      <c r="AG89" s="1">
        <v>88.59075</v>
      </c>
      <c r="AH89" s="1" t="s">
        <v>58</v>
      </c>
      <c r="AI89" s="1">
        <f t="shared" si="23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22" customFormat="1" x14ac:dyDescent="0.25">
      <c r="A90" s="19" t="s">
        <v>132</v>
      </c>
      <c r="B90" s="19" t="s">
        <v>42</v>
      </c>
      <c r="C90" s="19"/>
      <c r="D90" s="19"/>
      <c r="E90" s="19">
        <v>-4</v>
      </c>
      <c r="F90" s="19"/>
      <c r="G90" s="19">
        <f>IFERROR(VLOOKUP(A90,[1]TDSheet!$A:$B,2,0),0)</f>
        <v>0</v>
      </c>
      <c r="H90" s="19">
        <f t="shared" si="19"/>
        <v>0</v>
      </c>
      <c r="I90" s="20">
        <v>0.3</v>
      </c>
      <c r="J90" s="19">
        <v>40</v>
      </c>
      <c r="K90" s="19" t="s">
        <v>37</v>
      </c>
      <c r="L90" s="19"/>
      <c r="M90" s="19">
        <f t="shared" si="17"/>
        <v>-4</v>
      </c>
      <c r="N90" s="19">
        <f t="shared" si="18"/>
        <v>-4</v>
      </c>
      <c r="O90" s="19"/>
      <c r="P90" s="19">
        <v>170</v>
      </c>
      <c r="Q90" s="19">
        <v>94</v>
      </c>
      <c r="R90" s="19">
        <f t="shared" si="20"/>
        <v>-0.8</v>
      </c>
      <c r="S90" s="5"/>
      <c r="T90" s="21"/>
      <c r="U90" s="19"/>
      <c r="V90" s="19">
        <f t="shared" si="21"/>
        <v>-330</v>
      </c>
      <c r="W90" s="19">
        <f t="shared" si="22"/>
        <v>-330</v>
      </c>
      <c r="X90" s="19">
        <v>24</v>
      </c>
      <c r="Y90" s="19">
        <v>25.4</v>
      </c>
      <c r="Z90" s="19">
        <v>8.6</v>
      </c>
      <c r="AA90" s="19">
        <v>8</v>
      </c>
      <c r="AB90" s="19">
        <v>7.2</v>
      </c>
      <c r="AC90" s="19">
        <v>7.8</v>
      </c>
      <c r="AD90" s="19">
        <v>18.8</v>
      </c>
      <c r="AE90" s="19">
        <v>19</v>
      </c>
      <c r="AF90" s="19">
        <v>16</v>
      </c>
      <c r="AG90" s="19">
        <v>23</v>
      </c>
      <c r="AH90" s="19"/>
      <c r="AI90" s="1">
        <f t="shared" si="23"/>
        <v>0</v>
      </c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</row>
    <row r="91" spans="1:52" x14ac:dyDescent="0.25">
      <c r="A91" s="1" t="s">
        <v>133</v>
      </c>
      <c r="B91" s="1" t="s">
        <v>42</v>
      </c>
      <c r="C91" s="1"/>
      <c r="D91" s="1">
        <v>30</v>
      </c>
      <c r="E91" s="1">
        <v>27</v>
      </c>
      <c r="F91" s="1">
        <v>-3</v>
      </c>
      <c r="G91" s="1">
        <f>IFERROR(VLOOKUP(A91,[1]TDSheet!$A:$B,2,0),0)</f>
        <v>0</v>
      </c>
      <c r="H91" s="1">
        <f t="shared" si="19"/>
        <v>-3</v>
      </c>
      <c r="I91" s="7">
        <v>0.3</v>
      </c>
      <c r="J91" s="1">
        <v>40</v>
      </c>
      <c r="K91" s="1" t="s">
        <v>37</v>
      </c>
      <c r="L91" s="1">
        <v>31</v>
      </c>
      <c r="M91" s="1">
        <f t="shared" si="17"/>
        <v>-4</v>
      </c>
      <c r="N91" s="1">
        <f t="shared" si="18"/>
        <v>27</v>
      </c>
      <c r="O91" s="1"/>
      <c r="P91" s="1">
        <v>0</v>
      </c>
      <c r="Q91" s="1">
        <v>0</v>
      </c>
      <c r="R91" s="1">
        <f t="shared" si="20"/>
        <v>5.4</v>
      </c>
      <c r="S91" s="5">
        <f>8*R91-Q91-P91-H91</f>
        <v>46.2</v>
      </c>
      <c r="T91" s="5"/>
      <c r="U91" s="1"/>
      <c r="V91" s="1">
        <f t="shared" si="21"/>
        <v>8</v>
      </c>
      <c r="W91" s="1">
        <f t="shared" si="22"/>
        <v>-0.55555555555555547</v>
      </c>
      <c r="X91" s="1">
        <v>1.6</v>
      </c>
      <c r="Y91" s="1">
        <v>1.4</v>
      </c>
      <c r="Z91" s="1">
        <v>3.4</v>
      </c>
      <c r="AA91" s="1">
        <v>4.4000000000000004</v>
      </c>
      <c r="AB91" s="1">
        <v>3.8</v>
      </c>
      <c r="AC91" s="1">
        <v>3.2</v>
      </c>
      <c r="AD91" s="1">
        <v>6.6</v>
      </c>
      <c r="AE91" s="1">
        <v>8.1999999999999993</v>
      </c>
      <c r="AF91" s="1">
        <v>15.8</v>
      </c>
      <c r="AG91" s="1">
        <v>16.75</v>
      </c>
      <c r="AH91" s="1" t="s">
        <v>134</v>
      </c>
      <c r="AI91" s="1">
        <f t="shared" si="23"/>
        <v>14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36</v>
      </c>
      <c r="C92" s="1">
        <v>42.73</v>
      </c>
      <c r="D92" s="1"/>
      <c r="E92" s="1">
        <v>34.316000000000003</v>
      </c>
      <c r="F92" s="1">
        <v>4.4539999999999997</v>
      </c>
      <c r="G92" s="1">
        <f>IFERROR(VLOOKUP(A92,[1]TDSheet!$A:$B,2,0),0)</f>
        <v>0</v>
      </c>
      <c r="H92" s="1">
        <f t="shared" si="19"/>
        <v>4.4539999999999997</v>
      </c>
      <c r="I92" s="7">
        <v>1</v>
      </c>
      <c r="J92" s="1">
        <v>45</v>
      </c>
      <c r="K92" s="1" t="s">
        <v>37</v>
      </c>
      <c r="L92" s="1">
        <v>29.7</v>
      </c>
      <c r="M92" s="1">
        <f t="shared" si="17"/>
        <v>4.6160000000000032</v>
      </c>
      <c r="N92" s="1">
        <f t="shared" si="18"/>
        <v>34.316000000000003</v>
      </c>
      <c r="O92" s="1"/>
      <c r="P92" s="1">
        <v>29.79</v>
      </c>
      <c r="Q92" s="1">
        <v>51.257199999999997</v>
      </c>
      <c r="R92" s="1">
        <f t="shared" si="20"/>
        <v>6.8632000000000009</v>
      </c>
      <c r="S92" s="5"/>
      <c r="T92" s="5"/>
      <c r="U92" s="1"/>
      <c r="V92" s="1">
        <f t="shared" si="21"/>
        <v>12.45792050355519</v>
      </c>
      <c r="W92" s="1">
        <f t="shared" si="22"/>
        <v>12.45792050355519</v>
      </c>
      <c r="X92" s="1">
        <v>8.4496000000000002</v>
      </c>
      <c r="Y92" s="1">
        <v>6.8559999999999999</v>
      </c>
      <c r="Z92" s="1">
        <v>4.4735999999999994</v>
      </c>
      <c r="AA92" s="1">
        <v>4.0140000000000002</v>
      </c>
      <c r="AB92" s="1">
        <v>3.1684000000000001</v>
      </c>
      <c r="AC92" s="1">
        <v>5.0716000000000001</v>
      </c>
      <c r="AD92" s="1">
        <v>8.1568000000000005</v>
      </c>
      <c r="AE92" s="1">
        <v>6.6024000000000003</v>
      </c>
      <c r="AF92" s="1">
        <v>3.415999999999999</v>
      </c>
      <c r="AG92" s="1">
        <v>1.3025</v>
      </c>
      <c r="AH92" s="1"/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136</v>
      </c>
      <c r="B93" s="1" t="s">
        <v>42</v>
      </c>
      <c r="C93" s="1">
        <v>11</v>
      </c>
      <c r="D93" s="1">
        <v>24</v>
      </c>
      <c r="E93" s="1">
        <v>26</v>
      </c>
      <c r="F93" s="1">
        <v>9</v>
      </c>
      <c r="G93" s="1">
        <f>IFERROR(VLOOKUP(A93,[1]TDSheet!$A:$B,2,0),0)</f>
        <v>0</v>
      </c>
      <c r="H93" s="1">
        <f t="shared" si="19"/>
        <v>9</v>
      </c>
      <c r="I93" s="7">
        <v>0.33</v>
      </c>
      <c r="J93" s="1">
        <v>40</v>
      </c>
      <c r="K93" s="1" t="s">
        <v>37</v>
      </c>
      <c r="L93" s="1">
        <v>26</v>
      </c>
      <c r="M93" s="1">
        <f t="shared" si="17"/>
        <v>0</v>
      </c>
      <c r="N93" s="1">
        <f t="shared" si="18"/>
        <v>26</v>
      </c>
      <c r="O93" s="1"/>
      <c r="P93" s="1">
        <v>0</v>
      </c>
      <c r="Q93" s="1">
        <v>36.400000000000013</v>
      </c>
      <c r="R93" s="1">
        <f t="shared" si="20"/>
        <v>5.2</v>
      </c>
      <c r="S93" s="5">
        <f t="shared" ref="S93" si="26">10*R93-Q93-P93-H93</f>
        <v>6.5999999999999872</v>
      </c>
      <c r="T93" s="5"/>
      <c r="U93" s="1"/>
      <c r="V93" s="1">
        <f t="shared" si="21"/>
        <v>10</v>
      </c>
      <c r="W93" s="1">
        <f t="shared" si="22"/>
        <v>8.7307692307692335</v>
      </c>
      <c r="X93" s="1">
        <v>5.4</v>
      </c>
      <c r="Y93" s="1">
        <v>3</v>
      </c>
      <c r="Z93" s="1">
        <v>3.8</v>
      </c>
      <c r="AA93" s="1">
        <v>5</v>
      </c>
      <c r="AB93" s="1">
        <v>4.4000000000000004</v>
      </c>
      <c r="AC93" s="1">
        <v>3</v>
      </c>
      <c r="AD93" s="1">
        <v>4.5999999999999996</v>
      </c>
      <c r="AE93" s="1">
        <v>7</v>
      </c>
      <c r="AF93" s="1">
        <v>7.6</v>
      </c>
      <c r="AG93" s="1">
        <v>2.75</v>
      </c>
      <c r="AH93" s="1"/>
      <c r="AI93" s="1">
        <f t="shared" si="23"/>
        <v>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137</v>
      </c>
      <c r="B94" s="1" t="s">
        <v>42</v>
      </c>
      <c r="C94" s="1">
        <v>16</v>
      </c>
      <c r="D94" s="1"/>
      <c r="E94" s="1">
        <v>2</v>
      </c>
      <c r="F94" s="1">
        <v>14</v>
      </c>
      <c r="G94" s="1">
        <f>IFERROR(VLOOKUP(A94,[1]TDSheet!$A:$B,2,0),0)</f>
        <v>0</v>
      </c>
      <c r="H94" s="1">
        <f t="shared" si="19"/>
        <v>14</v>
      </c>
      <c r="I94" s="7">
        <v>0.33</v>
      </c>
      <c r="J94" s="1">
        <v>50</v>
      </c>
      <c r="K94" s="1" t="s">
        <v>37</v>
      </c>
      <c r="L94" s="1">
        <v>4</v>
      </c>
      <c r="M94" s="1">
        <f t="shared" si="17"/>
        <v>-2</v>
      </c>
      <c r="N94" s="1">
        <f t="shared" si="18"/>
        <v>2</v>
      </c>
      <c r="O94" s="1"/>
      <c r="P94" s="1">
        <v>0</v>
      </c>
      <c r="Q94" s="1">
        <v>0</v>
      </c>
      <c r="R94" s="1">
        <f t="shared" si="20"/>
        <v>0.4</v>
      </c>
      <c r="S94" s="5"/>
      <c r="T94" s="5"/>
      <c r="U94" s="1"/>
      <c r="V94" s="1">
        <f t="shared" si="21"/>
        <v>35</v>
      </c>
      <c r="W94" s="1">
        <f t="shared" si="22"/>
        <v>35</v>
      </c>
      <c r="X94" s="1">
        <v>0.8</v>
      </c>
      <c r="Y94" s="1">
        <v>0.8</v>
      </c>
      <c r="Z94" s="1">
        <v>0.6</v>
      </c>
      <c r="AA94" s="1">
        <v>0.6</v>
      </c>
      <c r="AB94" s="1">
        <v>-0.4</v>
      </c>
      <c r="AC94" s="1">
        <v>-0.4</v>
      </c>
      <c r="AD94" s="1">
        <v>0</v>
      </c>
      <c r="AE94" s="1">
        <v>1</v>
      </c>
      <c r="AF94" s="1">
        <v>1</v>
      </c>
      <c r="AG94" s="1">
        <v>1</v>
      </c>
      <c r="AH94" s="24" t="s">
        <v>141</v>
      </c>
      <c r="AI94" s="1">
        <f t="shared" si="23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138</v>
      </c>
      <c r="B95" s="11" t="s">
        <v>36</v>
      </c>
      <c r="C95" s="11"/>
      <c r="D95" s="11">
        <v>102.991</v>
      </c>
      <c r="E95" s="11"/>
      <c r="F95" s="11">
        <v>102.991</v>
      </c>
      <c r="G95" s="11">
        <f>IFERROR(VLOOKUP(A95,[1]TDSheet!$A:$B,2,0),0)</f>
        <v>102.991</v>
      </c>
      <c r="H95" s="11">
        <f t="shared" si="19"/>
        <v>0</v>
      </c>
      <c r="I95" s="12">
        <v>0</v>
      </c>
      <c r="J95" s="11" t="e">
        <v>#N/A</v>
      </c>
      <c r="K95" s="11" t="s">
        <v>38</v>
      </c>
      <c r="L95" s="11"/>
      <c r="M95" s="11">
        <f t="shared" si="17"/>
        <v>0</v>
      </c>
      <c r="N95" s="11">
        <f t="shared" si="18"/>
        <v>0</v>
      </c>
      <c r="O95" s="11"/>
      <c r="P95" s="11"/>
      <c r="Q95" s="11"/>
      <c r="R95" s="11">
        <f t="shared" si="20"/>
        <v>0</v>
      </c>
      <c r="S95" s="13"/>
      <c r="T95" s="13"/>
      <c r="U95" s="11"/>
      <c r="V95" s="11" t="e">
        <f t="shared" si="21"/>
        <v>#DIV/0!</v>
      </c>
      <c r="W95" s="11" t="e">
        <f t="shared" si="22"/>
        <v>#DIV/0!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/>
      <c r="AI95" s="1">
        <f t="shared" si="23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I95" xr:uid="{A88267B3-9A5E-457D-A481-5D5463989CE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2025-02-19T13:39:49Z</dcterms:created>
  <dcterms:modified xsi:type="dcterms:W3CDTF">2025-02-20T07:34:18Z</dcterms:modified>
</cp:coreProperties>
</file>