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2C1B367-FD0C-47F9-9872-12DB316672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P605" i="1" s="1"/>
  <c r="BO604" i="1"/>
  <c r="BM604" i="1"/>
  <c r="Y604" i="1"/>
  <c r="BP604" i="1" s="1"/>
  <c r="BO603" i="1"/>
  <c r="BM603" i="1"/>
  <c r="Y603" i="1"/>
  <c r="Y611" i="1" s="1"/>
  <c r="X599" i="1"/>
  <c r="Y598" i="1"/>
  <c r="X598" i="1"/>
  <c r="BP597" i="1"/>
  <c r="BO597" i="1"/>
  <c r="BN597" i="1"/>
  <c r="BM597" i="1"/>
  <c r="Z597" i="1"/>
  <c r="Z598" i="1" s="1"/>
  <c r="Y597" i="1"/>
  <c r="Y599" i="1" s="1"/>
  <c r="P597" i="1"/>
  <c r="X595" i="1"/>
  <c r="Y594" i="1"/>
  <c r="X594" i="1"/>
  <c r="BP593" i="1"/>
  <c r="BO593" i="1"/>
  <c r="BN593" i="1"/>
  <c r="BM593" i="1"/>
  <c r="Z593" i="1"/>
  <c r="Z594" i="1" s="1"/>
  <c r="Y593" i="1"/>
  <c r="AE675" i="1" s="1"/>
  <c r="X589" i="1"/>
  <c r="X588" i="1"/>
  <c r="BO587" i="1"/>
  <c r="BM587" i="1"/>
  <c r="Y587" i="1"/>
  <c r="BP587" i="1" s="1"/>
  <c r="BO586" i="1"/>
  <c r="BM586" i="1"/>
  <c r="Y586" i="1"/>
  <c r="Y589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Y584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P571" i="1"/>
  <c r="BO571" i="1"/>
  <c r="BN571" i="1"/>
  <c r="BM571" i="1"/>
  <c r="Z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P568" i="1"/>
  <c r="BO568" i="1"/>
  <c r="BN568" i="1"/>
  <c r="BM568" i="1"/>
  <c r="Z568" i="1"/>
  <c r="Y568" i="1"/>
  <c r="BO567" i="1"/>
  <c r="BM567" i="1"/>
  <c r="Y567" i="1"/>
  <c r="BP567" i="1" s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Y517" i="1" s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6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5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Y411" i="1" s="1"/>
  <c r="P407" i="1"/>
  <c r="X405" i="1"/>
  <c r="X404" i="1"/>
  <c r="BO403" i="1"/>
  <c r="BM403" i="1"/>
  <c r="Y403" i="1"/>
  <c r="W675" i="1" s="1"/>
  <c r="P403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4" i="1" s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P384" i="1" s="1"/>
  <c r="BO383" i="1"/>
  <c r="BM383" i="1"/>
  <c r="Y383" i="1"/>
  <c r="Y386" i="1" s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N345" i="1"/>
  <c r="BM345" i="1"/>
  <c r="Z345" i="1"/>
  <c r="Z346" i="1" s="1"/>
  <c r="Y345" i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Y239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P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Y48" i="1" s="1"/>
  <c r="P42" i="1"/>
  <c r="X38" i="1"/>
  <c r="X37" i="1"/>
  <c r="BO36" i="1"/>
  <c r="BM36" i="1"/>
  <c r="Y36" i="1"/>
  <c r="P36" i="1"/>
  <c r="X34" i="1"/>
  <c r="X33" i="1"/>
  <c r="BO32" i="1"/>
  <c r="BM32" i="1"/>
  <c r="Y32" i="1"/>
  <c r="P32" i="1"/>
  <c r="BP31" i="1"/>
  <c r="BO31" i="1"/>
  <c r="BN31" i="1"/>
  <c r="BM31" i="1"/>
  <c r="Z31" i="1"/>
  <c r="Y31" i="1"/>
  <c r="P31" i="1"/>
  <c r="BO30" i="1"/>
  <c r="BM30" i="1"/>
  <c r="Y30" i="1"/>
  <c r="BO29" i="1"/>
  <c r="BM29" i="1"/>
  <c r="Y29" i="1"/>
  <c r="BO28" i="1"/>
  <c r="BM28" i="1"/>
  <c r="Y28" i="1"/>
  <c r="BO27" i="1"/>
  <c r="BM27" i="1"/>
  <c r="Y27" i="1"/>
  <c r="BP27" i="1" s="1"/>
  <c r="P27" i="1"/>
  <c r="BO26" i="1"/>
  <c r="BN26" i="1"/>
  <c r="BM26" i="1"/>
  <c r="Z26" i="1"/>
  <c r="Y26" i="1"/>
  <c r="Y33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BP26" i="1"/>
  <c r="BP28" i="1"/>
  <c r="BN28" i="1"/>
  <c r="Z28" i="1"/>
  <c r="BP30" i="1"/>
  <c r="BN30" i="1"/>
  <c r="Z30" i="1"/>
  <c r="BP44" i="1"/>
  <c r="BN44" i="1"/>
  <c r="Z44" i="1"/>
  <c r="BP52" i="1"/>
  <c r="BN52" i="1"/>
  <c r="Z52" i="1"/>
  <c r="Z53" i="1" s="1"/>
  <c r="Y54" i="1"/>
  <c r="D675" i="1"/>
  <c r="Y65" i="1"/>
  <c r="Y64" i="1"/>
  <c r="BP57" i="1"/>
  <c r="BN57" i="1"/>
  <c r="Z57" i="1"/>
  <c r="BP61" i="1"/>
  <c r="BN61" i="1"/>
  <c r="Z61" i="1"/>
  <c r="H9" i="1"/>
  <c r="Y24" i="1"/>
  <c r="Z27" i="1"/>
  <c r="Z33" i="1" s="1"/>
  <c r="BN27" i="1"/>
  <c r="BP29" i="1"/>
  <c r="BN29" i="1"/>
  <c r="Z29" i="1"/>
  <c r="BP32" i="1"/>
  <c r="BN32" i="1"/>
  <c r="Z32" i="1"/>
  <c r="Y34" i="1"/>
  <c r="Y37" i="1"/>
  <c r="BP36" i="1"/>
  <c r="BN36" i="1"/>
  <c r="Z36" i="1"/>
  <c r="Z37" i="1" s="1"/>
  <c r="Y38" i="1"/>
  <c r="C675" i="1"/>
  <c r="Y49" i="1"/>
  <c r="BP42" i="1"/>
  <c r="BN42" i="1"/>
  <c r="Z42" i="1"/>
  <c r="Z48" i="1" s="1"/>
  <c r="BP46" i="1"/>
  <c r="BN46" i="1"/>
  <c r="Z46" i="1"/>
  <c r="Y53" i="1"/>
  <c r="BP59" i="1"/>
  <c r="BN59" i="1"/>
  <c r="Z59" i="1"/>
  <c r="BP63" i="1"/>
  <c r="BN63" i="1"/>
  <c r="Z63" i="1"/>
  <c r="Z67" i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BN145" i="1"/>
  <c r="BP145" i="1"/>
  <c r="Z147" i="1"/>
  <c r="BN147" i="1"/>
  <c r="Y148" i="1"/>
  <c r="Z151" i="1"/>
  <c r="Z153" i="1" s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BP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0" i="1"/>
  <c r="Z230" i="1" s="1"/>
  <c r="BN220" i="1"/>
  <c r="BP220" i="1"/>
  <c r="Z222" i="1"/>
  <c r="BN222" i="1"/>
  <c r="Z224" i="1"/>
  <c r="BN224" i="1"/>
  <c r="Z226" i="1"/>
  <c r="BN226" i="1"/>
  <c r="Z228" i="1"/>
  <c r="BN228" i="1"/>
  <c r="Z234" i="1"/>
  <c r="Z239" i="1" s="1"/>
  <c r="BN234" i="1"/>
  <c r="BP234" i="1"/>
  <c r="Z235" i="1"/>
  <c r="BN235" i="1"/>
  <c r="Z237" i="1"/>
  <c r="BN237" i="1"/>
  <c r="K675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Z337" i="1" s="1"/>
  <c r="BN336" i="1"/>
  <c r="BP336" i="1"/>
  <c r="Y337" i="1"/>
  <c r="Z340" i="1"/>
  <c r="Z342" i="1" s="1"/>
  <c r="BN340" i="1"/>
  <c r="BP340" i="1"/>
  <c r="Y343" i="1"/>
  <c r="Y346" i="1"/>
  <c r="BP345" i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Y149" i="1"/>
  <c r="Y165" i="1"/>
  <c r="Y200" i="1"/>
  <c r="Y265" i="1"/>
  <c r="Y282" i="1"/>
  <c r="Y287" i="1"/>
  <c r="Y294" i="1"/>
  <c r="Y303" i="1"/>
  <c r="Y323" i="1"/>
  <c r="BP357" i="1"/>
  <c r="BN357" i="1"/>
  <c r="Z357" i="1"/>
  <c r="BP361" i="1"/>
  <c r="BN361" i="1"/>
  <c r="Z361" i="1"/>
  <c r="Z367" i="1"/>
  <c r="Z370" i="1" s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Z383" i="1"/>
  <c r="Z386" i="1" s="1"/>
  <c r="BN383" i="1"/>
  <c r="BP383" i="1"/>
  <c r="Z384" i="1"/>
  <c r="BN384" i="1"/>
  <c r="Z389" i="1"/>
  <c r="BN389" i="1"/>
  <c r="BP389" i="1"/>
  <c r="Z390" i="1"/>
  <c r="BN390" i="1"/>
  <c r="Z392" i="1"/>
  <c r="BN392" i="1"/>
  <c r="Y393" i="1"/>
  <c r="Z396" i="1"/>
  <c r="BN396" i="1"/>
  <c r="BP396" i="1"/>
  <c r="Z398" i="1"/>
  <c r="BN398" i="1"/>
  <c r="Y399" i="1"/>
  <c r="Z403" i="1"/>
  <c r="Z404" i="1" s="1"/>
  <c r="BN403" i="1"/>
  <c r="BP403" i="1"/>
  <c r="Y404" i="1"/>
  <c r="Z407" i="1"/>
  <c r="BN407" i="1"/>
  <c r="BP407" i="1"/>
  <c r="Z409" i="1"/>
  <c r="BN409" i="1"/>
  <c r="Y410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Z451" i="1" s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Z464" i="1" s="1"/>
  <c r="BN461" i="1"/>
  <c r="Z463" i="1"/>
  <c r="BN463" i="1"/>
  <c r="Y464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BP492" i="1"/>
  <c r="BN492" i="1"/>
  <c r="Z492" i="1"/>
  <c r="Y495" i="1"/>
  <c r="BP499" i="1"/>
  <c r="BN499" i="1"/>
  <c r="Z499" i="1"/>
  <c r="Z500" i="1" s="1"/>
  <c r="Y501" i="1"/>
  <c r="Y504" i="1"/>
  <c r="BP503" i="1"/>
  <c r="BN503" i="1"/>
  <c r="Z503" i="1"/>
  <c r="Z504" i="1" s="1"/>
  <c r="Y505" i="1"/>
  <c r="AA675" i="1"/>
  <c r="Y509" i="1"/>
  <c r="BP508" i="1"/>
  <c r="BN508" i="1"/>
  <c r="Z508" i="1"/>
  <c r="Z509" i="1" s="1"/>
  <c r="Y510" i="1"/>
  <c r="BP513" i="1"/>
  <c r="BN513" i="1"/>
  <c r="Z513" i="1"/>
  <c r="Z517" i="1" s="1"/>
  <c r="BP516" i="1"/>
  <c r="BN516" i="1"/>
  <c r="Z516" i="1"/>
  <c r="Y518" i="1"/>
  <c r="AB675" i="1"/>
  <c r="Y526" i="1"/>
  <c r="BP521" i="1"/>
  <c r="BN521" i="1"/>
  <c r="Z521" i="1"/>
  <c r="Z525" i="1" s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Y405" i="1"/>
  <c r="Y425" i="1"/>
  <c r="Y451" i="1"/>
  <c r="BP493" i="1"/>
  <c r="BN493" i="1"/>
  <c r="Z493" i="1"/>
  <c r="BP514" i="1"/>
  <c r="BN514" i="1"/>
  <c r="Z514" i="1"/>
  <c r="BP540" i="1"/>
  <c r="BN540" i="1"/>
  <c r="Z540" i="1"/>
  <c r="Z554" i="1" s="1"/>
  <c r="BP544" i="1"/>
  <c r="BN544" i="1"/>
  <c r="Z544" i="1"/>
  <c r="BP549" i="1"/>
  <c r="BN549" i="1"/>
  <c r="Z549" i="1"/>
  <c r="Y560" i="1"/>
  <c r="Y578" i="1"/>
  <c r="BP563" i="1"/>
  <c r="BN563" i="1"/>
  <c r="Z563" i="1"/>
  <c r="Y577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Z603" i="1"/>
  <c r="BN603" i="1"/>
  <c r="BP603" i="1"/>
  <c r="Z604" i="1"/>
  <c r="BN604" i="1"/>
  <c r="Z605" i="1"/>
  <c r="BN605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Y531" i="1"/>
  <c r="AD675" i="1"/>
  <c r="Y555" i="1"/>
  <c r="Z567" i="1"/>
  <c r="BN567" i="1"/>
  <c r="AF675" i="1"/>
  <c r="Y610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425" i="1" l="1"/>
  <c r="Z410" i="1"/>
  <c r="Z399" i="1"/>
  <c r="Z393" i="1"/>
  <c r="Z303" i="1"/>
  <c r="Z293" i="1"/>
  <c r="Z281" i="1"/>
  <c r="Z264" i="1"/>
  <c r="Y667" i="1"/>
  <c r="Z645" i="1"/>
  <c r="Z627" i="1"/>
  <c r="Z610" i="1"/>
  <c r="Z588" i="1"/>
  <c r="Z583" i="1"/>
  <c r="Z577" i="1"/>
  <c r="Z495" i="1"/>
  <c r="Z363" i="1"/>
  <c r="Z216" i="1"/>
  <c r="Z172" i="1"/>
  <c r="Z159" i="1"/>
  <c r="Z148" i="1"/>
  <c r="Z71" i="1"/>
  <c r="Y665" i="1"/>
  <c r="Z64" i="1"/>
  <c r="Z670" i="1" s="1"/>
  <c r="Y669" i="1"/>
  <c r="Y666" i="1"/>
  <c r="Y668" i="1" s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<sst xmlns="http://schemas.openxmlformats.org/spreadsheetml/2006/main" count="3132" uniqueCount="1102">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</sst>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295</v>
      </c>
      <c r="Y43" s="770">
        <f t="shared" si="6"/>
        <v>302.40000000000003</v>
      </c>
      <c r="Z43" s="36">
        <f>IFERROR(IF(Y43=0,"",ROUNDUP(Y43/H43,0)*0.01898),"")</f>
        <v>0.53144000000000002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306.8819444444444</v>
      </c>
      <c r="BN43" s="64">
        <f t="shared" si="8"/>
        <v>314.58000000000004</v>
      </c>
      <c r="BO43" s="64">
        <f t="shared" si="9"/>
        <v>0.42679398148148145</v>
      </c>
      <c r="BP43" s="64">
        <f t="shared" si="10"/>
        <v>0.4375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95</v>
      </c>
      <c r="Y44" s="770">
        <f t="shared" si="6"/>
        <v>100.8</v>
      </c>
      <c r="Z44" s="36">
        <f>IFERROR(IF(Y44=0,"",ROUNDUP(Y44/H44,0)*0.01898),"")</f>
        <v>0.17082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98.689732142857153</v>
      </c>
      <c r="BN44" s="64">
        <f t="shared" si="8"/>
        <v>104.715</v>
      </c>
      <c r="BO44" s="64">
        <f t="shared" si="9"/>
        <v>0.13253348214285715</v>
      </c>
      <c r="BP44" s="64">
        <f t="shared" si="10"/>
        <v>0.140625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35.796957671957671</v>
      </c>
      <c r="Y48" s="771">
        <f>IFERROR(Y42/H42,"0")+IFERROR(Y43/H43,"0")+IFERROR(Y44/H44,"0")+IFERROR(Y45/H45,"0")+IFERROR(Y46/H46,"0")+IFERROR(Y47/H47,"0")</f>
        <v>37</v>
      </c>
      <c r="Z48" s="771">
        <f>IFERROR(IF(Z42="",0,Z42),"0")+IFERROR(IF(Z43="",0,Z43),"0")+IFERROR(IF(Z44="",0,Z44),"0")+IFERROR(IF(Z45="",0,Z45),"0")+IFERROR(IF(Z46="",0,Z46),"0")+IFERROR(IF(Z47="",0,Z47),"0")</f>
        <v>0.70226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390</v>
      </c>
      <c r="Y49" s="771">
        <f>IFERROR(SUM(Y42:Y47),"0")</f>
        <v>403.20000000000005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289</v>
      </c>
      <c r="Y58" s="770">
        <f t="shared" si="11"/>
        <v>291.60000000000002</v>
      </c>
      <c r="Z58" s="36">
        <f>IFERROR(IF(Y58=0,"",ROUNDUP(Y58/H58,0)*0.01898),"")</f>
        <v>0.51246000000000003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300.64027777777778</v>
      </c>
      <c r="BN58" s="64">
        <f t="shared" si="13"/>
        <v>303.34500000000003</v>
      </c>
      <c r="BO58" s="64">
        <f t="shared" si="14"/>
        <v>0.41811342592592587</v>
      </c>
      <c r="BP58" s="64">
        <f t="shared" si="15"/>
        <v>0.421875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79</v>
      </c>
      <c r="Y61" s="770">
        <f t="shared" si="11"/>
        <v>80</v>
      </c>
      <c r="Z61" s="36">
        <f>IFERROR(IF(Y61=0,"",ROUNDUP(Y61/H61,0)*0.00902),"")</f>
        <v>0.1804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83.147499999999994</v>
      </c>
      <c r="BN61" s="64">
        <f t="shared" si="13"/>
        <v>84.2</v>
      </c>
      <c r="BO61" s="64">
        <f t="shared" si="14"/>
        <v>0.14962121212121213</v>
      </c>
      <c r="BP61" s="64">
        <f t="shared" si="15"/>
        <v>0.15151515151515152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46.509259259259252</v>
      </c>
      <c r="Y64" s="771">
        <f>IFERROR(Y57/H57,"0")+IFERROR(Y58/H58,"0")+IFERROR(Y59/H59,"0")+IFERROR(Y60/H60,"0")+IFERROR(Y61/H61,"0")+IFERROR(Y62/H62,"0")+IFERROR(Y63/H63,"0")</f>
        <v>47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0.69286000000000003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368</v>
      </c>
      <c r="Y65" s="771">
        <f>IFERROR(SUM(Y57:Y63),"0")</f>
        <v>371.6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185</v>
      </c>
      <c r="Y67" s="770">
        <f>IFERROR(IF(X67="",0,CEILING((X67/$H67),1)*$H67),"")</f>
        <v>194.4</v>
      </c>
      <c r="Z67" s="36">
        <f>IFERROR(IF(Y67=0,"",ROUNDUP(Y67/H67,0)*0.01898),"")</f>
        <v>0.34164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192.45138888888886</v>
      </c>
      <c r="BN67" s="64">
        <f>IFERROR(Y67*I67/H67,"0")</f>
        <v>202.22999999999996</v>
      </c>
      <c r="BO67" s="64">
        <f>IFERROR(1/J67*(X67/H67),"0")</f>
        <v>0.26765046296296297</v>
      </c>
      <c r="BP67" s="64">
        <f>IFERROR(1/J67*(Y67/H67),"0")</f>
        <v>0.28125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17.12962962962963</v>
      </c>
      <c r="Y71" s="771">
        <f>IFERROR(Y67/H67,"0")+IFERROR(Y68/H68,"0")+IFERROR(Y69/H69,"0")+IFERROR(Y70/H70,"0")</f>
        <v>18</v>
      </c>
      <c r="Z71" s="771">
        <f>IFERROR(IF(Z67="",0,Z67),"0")+IFERROR(IF(Z68="",0,Z68),"0")+IFERROR(IF(Z69="",0,Z69),"0")+IFERROR(IF(Z70="",0,Z70),"0")</f>
        <v>0.34164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185</v>
      </c>
      <c r="Y72" s="771">
        <f>IFERROR(SUM(Y67:Y70),"0")</f>
        <v>194.4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2</v>
      </c>
      <c r="Y78" s="770">
        <f t="shared" si="16"/>
        <v>3.6</v>
      </c>
      <c r="Z78" s="36">
        <f>IFERROR(IF(Y78=0,"",ROUNDUP(Y78/H78,0)*0.00502),"")</f>
        <v>1.004E-2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2.1111111111111112</v>
      </c>
      <c r="BN78" s="64">
        <f t="shared" si="18"/>
        <v>3.8</v>
      </c>
      <c r="BO78" s="64">
        <f t="shared" si="19"/>
        <v>4.7483380816714157E-3</v>
      </c>
      <c r="BP78" s="64">
        <f t="shared" si="20"/>
        <v>8.5470085470085479E-3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2</v>
      </c>
      <c r="Y79" s="770">
        <f t="shared" si="16"/>
        <v>3.6</v>
      </c>
      <c r="Z79" s="36">
        <f>IFERROR(IF(Y79=0,"",ROUNDUP(Y79/H79,0)*0.00502),"")</f>
        <v>1.004E-2</v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2.1111111111111112</v>
      </c>
      <c r="BN79" s="64">
        <f t="shared" si="18"/>
        <v>3.8</v>
      </c>
      <c r="BO79" s="64">
        <f t="shared" si="19"/>
        <v>4.7483380816714157E-3</v>
      </c>
      <c r="BP79" s="64">
        <f t="shared" si="20"/>
        <v>8.5470085470085479E-3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2.2222222222222223</v>
      </c>
      <c r="Y80" s="771">
        <f>IFERROR(Y74/H74,"0")+IFERROR(Y75/H75,"0")+IFERROR(Y76/H76,"0")+IFERROR(Y77/H77,"0")+IFERROR(Y78/H78,"0")+IFERROR(Y79/H79,"0")</f>
        <v>4</v>
      </c>
      <c r="Z80" s="771">
        <f>IFERROR(IF(Z74="",0,Z74),"0")+IFERROR(IF(Z75="",0,Z75),"0")+IFERROR(IF(Z76="",0,Z76),"0")+IFERROR(IF(Z77="",0,Z77),"0")+IFERROR(IF(Z78="",0,Z78),"0")+IFERROR(IF(Z79="",0,Z79),"0")</f>
        <v>2.0080000000000001E-2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4</v>
      </c>
      <c r="Y81" s="771">
        <f>IFERROR(SUM(Y74:Y79),"0")</f>
        <v>7.2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76</v>
      </c>
      <c r="Y93" s="770">
        <f>IFERROR(IF(X93="",0,CEILING((X93/$H93),1)*$H93),"")</f>
        <v>84</v>
      </c>
      <c r="Z93" s="36">
        <f>IFERROR(IF(Y93=0,"",ROUNDUP(Y93/H93,0)*0.01898),"")</f>
        <v>0.1898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80.695714285714288</v>
      </c>
      <c r="BN93" s="64">
        <f>IFERROR(Y93*I93/H93,"0")</f>
        <v>89.19</v>
      </c>
      <c r="BO93" s="64">
        <f>IFERROR(1/J93*(X93/H93),"0")</f>
        <v>0.14136904761904762</v>
      </c>
      <c r="BP93" s="64">
        <f>IFERROR(1/J93*(Y93/H93),"0")</f>
        <v>0.15625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9.0476190476190474</v>
      </c>
      <c r="Y95" s="771">
        <f>IFERROR(Y92/H92,"0")+IFERROR(Y93/H93,"0")+IFERROR(Y94/H94,"0")</f>
        <v>10</v>
      </c>
      <c r="Z95" s="771">
        <f>IFERROR(IF(Z92="",0,Z92),"0")+IFERROR(IF(Z93="",0,Z93),"0")+IFERROR(IF(Z94="",0,Z94),"0")</f>
        <v>0.1898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76</v>
      </c>
      <c r="Y96" s="771">
        <f>IFERROR(SUM(Y92:Y94),"0")</f>
        <v>84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413</v>
      </c>
      <c r="Y99" s="770">
        <f>IFERROR(IF(X99="",0,CEILING((X99/$H99),1)*$H99),"")</f>
        <v>421.20000000000005</v>
      </c>
      <c r="Z99" s="36">
        <f>IFERROR(IF(Y99=0,"",ROUNDUP(Y99/H99,0)*0.01898),"")</f>
        <v>0.74021999999999999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429.63472222222214</v>
      </c>
      <c r="BN99" s="64">
        <f>IFERROR(Y99*I99/H99,"0")</f>
        <v>438.16500000000002</v>
      </c>
      <c r="BO99" s="64">
        <f>IFERROR(1/J99*(X99/H99),"0")</f>
        <v>0.59751157407407407</v>
      </c>
      <c r="BP99" s="64">
        <f>IFERROR(1/J99*(Y99/H99),"0")</f>
        <v>0.609375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39</v>
      </c>
      <c r="Y101" s="770">
        <f>IFERROR(IF(X101="",0,CEILING((X101/$H101),1)*$H101),"")</f>
        <v>40.5</v>
      </c>
      <c r="Z101" s="36">
        <f>IFERROR(IF(Y101=0,"",ROUNDUP(Y101/H101,0)*0.00902),"")</f>
        <v>8.1180000000000002E-2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40.82</v>
      </c>
      <c r="BN101" s="64">
        <f>IFERROR(Y101*I101/H101,"0")</f>
        <v>42.39</v>
      </c>
      <c r="BO101" s="64">
        <f>IFERROR(1/J101*(X101/H101),"0")</f>
        <v>6.5656565656565649E-2</v>
      </c>
      <c r="BP101" s="64">
        <f>IFERROR(1/J101*(Y101/H101),"0")</f>
        <v>6.8181818181818177E-2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46.907407407407405</v>
      </c>
      <c r="Y102" s="771">
        <f>IFERROR(Y99/H99,"0")+IFERROR(Y100/H100,"0")+IFERROR(Y101/H101,"0")</f>
        <v>48</v>
      </c>
      <c r="Z102" s="771">
        <f>IFERROR(IF(Z99="",0,Z99),"0")+IFERROR(IF(Z100="",0,Z100),"0")+IFERROR(IF(Z101="",0,Z101),"0")</f>
        <v>0.82140000000000002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452</v>
      </c>
      <c r="Y103" s="771">
        <f>IFERROR(SUM(Y99:Y101),"0")</f>
        <v>461.70000000000005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238</v>
      </c>
      <c r="Y106" s="770">
        <f t="shared" si="26"/>
        <v>243.60000000000002</v>
      </c>
      <c r="Z106" s="36">
        <f>IFERROR(IF(Y106=0,"",ROUNDUP(Y106/H106,0)*0.01898),"")</f>
        <v>0.55042000000000002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252.70500000000001</v>
      </c>
      <c r="BN106" s="64">
        <f t="shared" si="28"/>
        <v>258.65100000000007</v>
      </c>
      <c r="BO106" s="64">
        <f t="shared" si="29"/>
        <v>0.44270833333333331</v>
      </c>
      <c r="BP106" s="64">
        <f t="shared" si="30"/>
        <v>0.453125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43</v>
      </c>
      <c r="Y107" s="770">
        <f t="shared" si="26"/>
        <v>43.2</v>
      </c>
      <c r="Z107" s="36">
        <f>IFERROR(IF(Y107=0,"",ROUNDUP(Y107/H107,0)*0.00651),"")</f>
        <v>0.10416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47.013333333333328</v>
      </c>
      <c r="BN107" s="64">
        <f t="shared" si="28"/>
        <v>47.231999999999999</v>
      </c>
      <c r="BO107" s="64">
        <f t="shared" si="29"/>
        <v>8.7505087505087509E-2</v>
      </c>
      <c r="BP107" s="64">
        <f t="shared" si="30"/>
        <v>8.7912087912087919E-2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44.25925925925926</v>
      </c>
      <c r="Y111" s="771">
        <f>IFERROR(Y105/H105,"0")+IFERROR(Y106/H106,"0")+IFERROR(Y107/H107,"0")+IFERROR(Y108/H108,"0")+IFERROR(Y109/H109,"0")+IFERROR(Y110/H110,"0")</f>
        <v>45</v>
      </c>
      <c r="Z111" s="771">
        <f>IFERROR(IF(Z105="",0,Z105),"0")+IFERROR(IF(Z106="",0,Z106),"0")+IFERROR(IF(Z107="",0,Z107),"0")+IFERROR(IF(Z108="",0,Z108),"0")+IFERROR(IF(Z109="",0,Z109),"0")+IFERROR(IF(Z110="",0,Z110),"0")</f>
        <v>0.65458000000000005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281</v>
      </c>
      <c r="Y112" s="771">
        <f>IFERROR(SUM(Y105:Y110),"0")</f>
        <v>286.8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373</v>
      </c>
      <c r="Y116" s="770">
        <f>IFERROR(IF(X116="",0,CEILING((X116/$H116),1)*$H116),"")</f>
        <v>380.79999999999995</v>
      </c>
      <c r="Z116" s="36">
        <f>IFERROR(IF(Y116=0,"",ROUNDUP(Y116/H116,0)*0.01898),"")</f>
        <v>0.64532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387.48705357142853</v>
      </c>
      <c r="BN116" s="64">
        <f>IFERROR(Y116*I116/H116,"0")</f>
        <v>395.59</v>
      </c>
      <c r="BO116" s="64">
        <f>IFERROR(1/J116*(X116/H116),"0")</f>
        <v>0.5203683035714286</v>
      </c>
      <c r="BP116" s="64">
        <f>IFERROR(1/J116*(Y116/H116),"0")</f>
        <v>0.53125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33.303571428571431</v>
      </c>
      <c r="Y120" s="771">
        <f>IFERROR(Y115/H115,"0")+IFERROR(Y116/H116,"0")+IFERROR(Y117/H117,"0")+IFERROR(Y118/H118,"0")+IFERROR(Y119/H119,"0")</f>
        <v>34</v>
      </c>
      <c r="Z120" s="771">
        <f>IFERROR(IF(Z115="",0,Z115),"0")+IFERROR(IF(Z116="",0,Z116),"0")+IFERROR(IF(Z117="",0,Z117),"0")+IFERROR(IF(Z118="",0,Z118),"0")+IFERROR(IF(Z119="",0,Z119),"0")</f>
        <v>0.64532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373</v>
      </c>
      <c r="Y121" s="771">
        <f>IFERROR(SUM(Y115:Y119),"0")</f>
        <v>380.79999999999995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598</v>
      </c>
      <c r="Y129" s="770">
        <f t="shared" ref="Y129:Y135" si="31">IFERROR(IF(X129="",0,CEILING((X129/$H129),1)*$H129),"")</f>
        <v>604.80000000000007</v>
      </c>
      <c r="Z129" s="36">
        <f>IFERROR(IF(Y129=0,"",ROUNDUP(Y129/H129,0)*0.01898),"")</f>
        <v>1.36656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634.52071428571423</v>
      </c>
      <c r="BN129" s="64">
        <f t="shared" ref="BN129:BN135" si="33">IFERROR(Y129*I129/H129,"0")</f>
        <v>641.7360000000001</v>
      </c>
      <c r="BO129" s="64">
        <f t="shared" ref="BO129:BO135" si="34">IFERROR(1/J129*(X129/H129),"0")</f>
        <v>1.1123511904761905</v>
      </c>
      <c r="BP129" s="64">
        <f t="shared" ref="BP129:BP135" si="35">IFERROR(1/J129*(Y129/H129),"0")</f>
        <v>1.125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94</v>
      </c>
      <c r="Y133" s="770">
        <f t="shared" si="31"/>
        <v>94.5</v>
      </c>
      <c r="Z133" s="36">
        <f>IFERROR(IF(Y133=0,"",ROUNDUP(Y133/H133,0)*0.00651),"")</f>
        <v>0.22785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102.77333333333333</v>
      </c>
      <c r="BN133" s="64">
        <f t="shared" si="33"/>
        <v>103.32</v>
      </c>
      <c r="BO133" s="64">
        <f t="shared" si="34"/>
        <v>0.19129019129019129</v>
      </c>
      <c r="BP133" s="64">
        <f t="shared" si="35"/>
        <v>0.19230769230769232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106.005291005291</v>
      </c>
      <c r="Y136" s="771">
        <f>IFERROR(Y129/H129,"0")+IFERROR(Y130/H130,"0")+IFERROR(Y131/H131,"0")+IFERROR(Y132/H132,"0")+IFERROR(Y133/H133,"0")+IFERROR(Y134/H134,"0")+IFERROR(Y135/H135,"0")</f>
        <v>107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1.5944099999999999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692</v>
      </c>
      <c r="Y137" s="771">
        <f>IFERROR(SUM(Y129:Y135),"0")</f>
        <v>699.30000000000007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43</v>
      </c>
      <c r="Y189" s="770">
        <f t="shared" si="36"/>
        <v>44.1</v>
      </c>
      <c r="Z189" s="36">
        <f>IFERROR(IF(Y189=0,"",ROUNDUP(Y189/H189,0)*0.00502),"")</f>
        <v>0.10542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45.661904761904758</v>
      </c>
      <c r="BN189" s="64">
        <f t="shared" si="38"/>
        <v>46.83</v>
      </c>
      <c r="BO189" s="64">
        <f t="shared" si="39"/>
        <v>8.7505087505087509E-2</v>
      </c>
      <c r="BP189" s="64">
        <f t="shared" si="40"/>
        <v>8.9743589743589758E-2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54</v>
      </c>
      <c r="Y191" s="770">
        <f t="shared" si="36"/>
        <v>54.6</v>
      </c>
      <c r="Z191" s="36">
        <f>IFERROR(IF(Y191=0,"",ROUNDUP(Y191/H191,0)*0.00502),"")</f>
        <v>0.13052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56.571428571428577</v>
      </c>
      <c r="BN191" s="64">
        <f t="shared" si="38"/>
        <v>57.20000000000001</v>
      </c>
      <c r="BO191" s="64">
        <f t="shared" si="39"/>
        <v>0.10989010989010989</v>
      </c>
      <c r="BP191" s="64">
        <f t="shared" si="40"/>
        <v>0.11111111111111112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46.19047619047619</v>
      </c>
      <c r="Y194" s="771">
        <f>IFERROR(Y186/H186,"0")+IFERROR(Y187/H187,"0")+IFERROR(Y188/H188,"0")+IFERROR(Y189/H189,"0")+IFERROR(Y190/H190,"0")+IFERROR(Y191/H191,"0")+IFERROR(Y192/H192,"0")+IFERROR(Y193/H193,"0")</f>
        <v>47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0.23593999999999998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97</v>
      </c>
      <c r="Y195" s="771">
        <f>IFERROR(SUM(Y186:Y193),"0")</f>
        <v>98.7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292</v>
      </c>
      <c r="Y208" s="770">
        <f t="shared" ref="Y208:Y215" si="41">IFERROR(IF(X208="",0,CEILING((X208/$H208),1)*$H208),"")</f>
        <v>297</v>
      </c>
      <c r="Z208" s="36">
        <f>IFERROR(IF(Y208=0,"",ROUNDUP(Y208/H208,0)*0.00902),"")</f>
        <v>0.49609999999999999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303.35555555555555</v>
      </c>
      <c r="BN208" s="64">
        <f t="shared" ref="BN208:BN215" si="43">IFERROR(Y208*I208/H208,"0")</f>
        <v>308.55</v>
      </c>
      <c r="BO208" s="64">
        <f t="shared" ref="BO208:BO215" si="44">IFERROR(1/J208*(X208/H208),"0")</f>
        <v>0.40965207631874295</v>
      </c>
      <c r="BP208" s="64">
        <f t="shared" ref="BP208:BP215" si="45">IFERROR(1/J208*(Y208/H208),"0")</f>
        <v>0.41666666666666663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211</v>
      </c>
      <c r="Y211" s="770">
        <f t="shared" si="41"/>
        <v>216</v>
      </c>
      <c r="Z211" s="36">
        <f>IFERROR(IF(Y211=0,"",ROUNDUP(Y211/H211,0)*0.00902),"")</f>
        <v>0.36080000000000001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219.20555555555555</v>
      </c>
      <c r="BN211" s="64">
        <f t="shared" si="43"/>
        <v>224.39999999999998</v>
      </c>
      <c r="BO211" s="64">
        <f t="shared" si="44"/>
        <v>0.29601571268237931</v>
      </c>
      <c r="BP211" s="64">
        <f t="shared" si="45"/>
        <v>0.30303030303030304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57</v>
      </c>
      <c r="Y212" s="770">
        <f t="shared" si="41"/>
        <v>57.6</v>
      </c>
      <c r="Z212" s="36">
        <f>IFERROR(IF(Y212=0,"",ROUNDUP(Y212/H212,0)*0.00502),"")</f>
        <v>0.16064000000000001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61.11666666666666</v>
      </c>
      <c r="BN212" s="64">
        <f t="shared" si="43"/>
        <v>61.759999999999991</v>
      </c>
      <c r="BO212" s="64">
        <f t="shared" si="44"/>
        <v>0.13532763532763534</v>
      </c>
      <c r="BP212" s="64">
        <f t="shared" si="45"/>
        <v>0.13675213675213677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23</v>
      </c>
      <c r="Y215" s="770">
        <f t="shared" si="41"/>
        <v>23.400000000000002</v>
      </c>
      <c r="Z215" s="36">
        <f>IFERROR(IF(Y215=0,"",ROUNDUP(Y215/H215,0)*0.00502),"")</f>
        <v>6.5259999999999999E-2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24.277777777777775</v>
      </c>
      <c r="BN215" s="64">
        <f t="shared" si="43"/>
        <v>24.7</v>
      </c>
      <c r="BO215" s="64">
        <f t="shared" si="44"/>
        <v>5.4605887939221276E-2</v>
      </c>
      <c r="BP215" s="64">
        <f t="shared" si="45"/>
        <v>5.5555555555555559E-2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137.59259259259258</v>
      </c>
      <c r="Y216" s="771">
        <f>IFERROR(Y208/H208,"0")+IFERROR(Y209/H209,"0")+IFERROR(Y210/H210,"0")+IFERROR(Y211/H211,"0")+IFERROR(Y212/H212,"0")+IFERROR(Y213/H213,"0")+IFERROR(Y214/H214,"0")+IFERROR(Y215/H215,"0")</f>
        <v>140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1.0828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583</v>
      </c>
      <c r="Y217" s="771">
        <f>IFERROR(SUM(Y208:Y215),"0")</f>
        <v>594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121</v>
      </c>
      <c r="Y222" s="770">
        <f t="shared" si="46"/>
        <v>121.79999999999998</v>
      </c>
      <c r="Z222" s="36">
        <f>IFERROR(IF(Y222=0,"",ROUNDUP(Y222/H222,0)*0.01898),"")</f>
        <v>0.26572000000000001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128.21827586206899</v>
      </c>
      <c r="BN222" s="64">
        <f t="shared" si="48"/>
        <v>129.06599999999997</v>
      </c>
      <c r="BO222" s="64">
        <f t="shared" si="49"/>
        <v>0.21731321839080461</v>
      </c>
      <c r="BP222" s="64">
        <f t="shared" si="50"/>
        <v>0.21875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50</v>
      </c>
      <c r="Y223" s="770">
        <f t="shared" si="46"/>
        <v>50.4</v>
      </c>
      <c r="Z223" s="36">
        <f t="shared" ref="Z223:Z229" si="51">IFERROR(IF(Y223=0,"",ROUNDUP(Y223/H223,0)*0.00651),"")</f>
        <v>0.13671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55.625</v>
      </c>
      <c r="BN223" s="64">
        <f t="shared" si="48"/>
        <v>56.069999999999993</v>
      </c>
      <c r="BO223" s="64">
        <f t="shared" si="49"/>
        <v>0.11446886446886449</v>
      </c>
      <c r="BP223" s="64">
        <f t="shared" si="50"/>
        <v>0.11538461538461539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116</v>
      </c>
      <c r="Y225" s="770">
        <f t="shared" si="46"/>
        <v>117.6</v>
      </c>
      <c r="Z225" s="36">
        <f t="shared" si="51"/>
        <v>0.31899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128.18</v>
      </c>
      <c r="BN225" s="64">
        <f t="shared" si="48"/>
        <v>129.94800000000001</v>
      </c>
      <c r="BO225" s="64">
        <f t="shared" si="49"/>
        <v>0.26556776556776562</v>
      </c>
      <c r="BP225" s="64">
        <f t="shared" si="50"/>
        <v>0.26923076923076927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91</v>
      </c>
      <c r="Y226" s="770">
        <f t="shared" si="46"/>
        <v>91.2</v>
      </c>
      <c r="Z226" s="36">
        <f t="shared" si="51"/>
        <v>0.24738000000000002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100.55500000000001</v>
      </c>
      <c r="BN226" s="64">
        <f t="shared" si="48"/>
        <v>100.77600000000001</v>
      </c>
      <c r="BO226" s="64">
        <f t="shared" si="49"/>
        <v>0.20833333333333337</v>
      </c>
      <c r="BP226" s="64">
        <f t="shared" si="50"/>
        <v>0.2087912087912088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77</v>
      </c>
      <c r="Y228" s="770">
        <f t="shared" si="46"/>
        <v>79.2</v>
      </c>
      <c r="Z228" s="36">
        <f t="shared" si="51"/>
        <v>0.21482999999999999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85.085000000000008</v>
      </c>
      <c r="BN228" s="64">
        <f t="shared" si="48"/>
        <v>87.51600000000002</v>
      </c>
      <c r="BO228" s="64">
        <f t="shared" si="49"/>
        <v>0.17628205128205132</v>
      </c>
      <c r="BP228" s="64">
        <f t="shared" si="50"/>
        <v>0.18131868131868134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48</v>
      </c>
      <c r="Y229" s="770">
        <f t="shared" si="46"/>
        <v>48</v>
      </c>
      <c r="Z229" s="36">
        <f t="shared" si="51"/>
        <v>0.13020000000000001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53.160000000000004</v>
      </c>
      <c r="BN229" s="64">
        <f t="shared" si="48"/>
        <v>53.160000000000004</v>
      </c>
      <c r="BO229" s="64">
        <f t="shared" si="49"/>
        <v>0.1098901098901099</v>
      </c>
      <c r="BP229" s="64">
        <f t="shared" si="50"/>
        <v>0.1098901098901099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173.07471264367817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175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1.3138300000000001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503</v>
      </c>
      <c r="Y231" s="771">
        <f>IFERROR(SUM(Y219:Y229),"0")</f>
        <v>508.19999999999993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2</v>
      </c>
      <c r="Y260" s="770">
        <f t="shared" si="62"/>
        <v>4</v>
      </c>
      <c r="Z260" s="36">
        <f>IFERROR(IF(Y260=0,"",ROUNDUP(Y260/H260,0)*0.00902),"")</f>
        <v>9.0200000000000002E-3</v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2.105</v>
      </c>
      <c r="BN260" s="64">
        <f t="shared" si="64"/>
        <v>4.21</v>
      </c>
      <c r="BO260" s="64">
        <f t="shared" si="65"/>
        <v>3.787878787878788E-3</v>
      </c>
      <c r="BP260" s="64">
        <f t="shared" si="66"/>
        <v>7.575757575757576E-3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0.5</v>
      </c>
      <c r="Y264" s="771">
        <f>IFERROR(Y255/H255,"0")+IFERROR(Y256/H256,"0")+IFERROR(Y257/H257,"0")+IFERROR(Y258/H258,"0")+IFERROR(Y259/H259,"0")+IFERROR(Y260/H260,"0")+IFERROR(Y261/H261,"0")+IFERROR(Y262/H262,"0")+IFERROR(Y263/H263,"0")</f>
        <v>1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9.0200000000000002E-3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2</v>
      </c>
      <c r="Y265" s="771">
        <f>IFERROR(SUM(Y255:Y263),"0")</f>
        <v>4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68</v>
      </c>
      <c r="Y300" s="770">
        <f t="shared" si="72"/>
        <v>69.599999999999994</v>
      </c>
      <c r="Z300" s="36">
        <f>IFERROR(IF(Y300=0,"",ROUNDUP(Y300/H300,0)*0.00651),"")</f>
        <v>0.18879000000000001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75.140000000000015</v>
      </c>
      <c r="BN300" s="64">
        <f t="shared" si="74"/>
        <v>76.908000000000001</v>
      </c>
      <c r="BO300" s="64">
        <f t="shared" si="75"/>
        <v>0.15567765567765571</v>
      </c>
      <c r="BP300" s="64">
        <f t="shared" si="76"/>
        <v>0.15934065934065936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28.333333333333336</v>
      </c>
      <c r="Y303" s="771">
        <f>IFERROR(Y297/H297,"0")+IFERROR(Y298/H298,"0")+IFERROR(Y299/H299,"0")+IFERROR(Y300/H300,"0")+IFERROR(Y301/H301,"0")+IFERROR(Y302/H302,"0")</f>
        <v>29</v>
      </c>
      <c r="Z303" s="771">
        <f>IFERROR(IF(Z297="",0,Z297),"0")+IFERROR(IF(Z298="",0,Z298),"0")+IFERROR(IF(Z299="",0,Z299),"0")+IFERROR(IF(Z300="",0,Z300),"0")+IFERROR(IF(Z301="",0,Z301),"0")+IFERROR(IF(Z302="",0,Z302),"0")</f>
        <v>0.18879000000000001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68</v>
      </c>
      <c r="Y304" s="771">
        <f>IFERROR(SUM(Y297:Y302),"0")</f>
        <v>69.599999999999994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12</v>
      </c>
      <c r="Y355" s="770">
        <f t="shared" ref="Y355:Y362" si="77">IFERROR(IF(X355="",0,CEILING((X355/$H355),1)*$H355),"")</f>
        <v>21.6</v>
      </c>
      <c r="Z355" s="36">
        <f>IFERROR(IF(Y355=0,"",ROUNDUP(Y355/H355,0)*0.01898),"")</f>
        <v>3.7960000000000001E-2</v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12.483333333333333</v>
      </c>
      <c r="BN355" s="64">
        <f t="shared" ref="BN355:BN362" si="79">IFERROR(Y355*I355/H355,"0")</f>
        <v>22.47</v>
      </c>
      <c r="BO355" s="64">
        <f t="shared" ref="BO355:BO362" si="80">IFERROR(1/J355*(X355/H355),"0")</f>
        <v>1.7361111111111108E-2</v>
      </c>
      <c r="BP355" s="64">
        <f t="shared" ref="BP355:BP362" si="81">IFERROR(1/J355*(Y355/H355),"0")</f>
        <v>3.125E-2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1.1111111111111109</v>
      </c>
      <c r="Y363" s="771">
        <f>IFERROR(Y355/H355,"0")+IFERROR(Y356/H356,"0")+IFERROR(Y357/H357,"0")+IFERROR(Y358/H358,"0")+IFERROR(Y359/H359,"0")+IFERROR(Y360/H360,"0")+IFERROR(Y361/H361,"0")+IFERROR(Y362/H362,"0")</f>
        <v>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3.7960000000000001E-2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12</v>
      </c>
      <c r="Y364" s="771">
        <f>IFERROR(SUM(Y355:Y362),"0")</f>
        <v>21.6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365</v>
      </c>
      <c r="Y383" s="770">
        <f>IFERROR(IF(X383="",0,CEILING((X383/$H383),1)*$H383),"")</f>
        <v>366.59999999999997</v>
      </c>
      <c r="Z383" s="36">
        <f>IFERROR(IF(Y383=0,"",ROUNDUP(Y383/H383,0)*0.01898),"")</f>
        <v>0.89205999999999996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389.2865384615385</v>
      </c>
      <c r="BN383" s="64">
        <f>IFERROR(Y383*I383/H383,"0")</f>
        <v>390.99300000000005</v>
      </c>
      <c r="BO383" s="64">
        <f>IFERROR(1/J383*(X383/H383),"0")</f>
        <v>0.73116987179487181</v>
      </c>
      <c r="BP383" s="64">
        <f>IFERROR(1/J383*(Y383/H383),"0")</f>
        <v>0.734375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46.794871794871796</v>
      </c>
      <c r="Y386" s="771">
        <f>IFERROR(Y382/H382,"0")+IFERROR(Y383/H383,"0")+IFERROR(Y384/H384,"0")+IFERROR(Y385/H385,"0")</f>
        <v>47</v>
      </c>
      <c r="Z386" s="771">
        <f>IFERROR(IF(Z382="",0,Z382),"0")+IFERROR(IF(Z383="",0,Z383),"0")+IFERROR(IF(Z384="",0,Z384),"0")+IFERROR(IF(Z385="",0,Z385),"0")</f>
        <v>0.89205999999999996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365</v>
      </c>
      <c r="Y387" s="771">
        <f>IFERROR(SUM(Y382:Y385),"0")</f>
        <v>366.59999999999997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9</v>
      </c>
      <c r="Y392" s="770">
        <f>IFERROR(IF(X392="",0,CEILING((X392/$H392),1)*$H392),"")</f>
        <v>10.199999999999999</v>
      </c>
      <c r="Z392" s="36">
        <f>IFERROR(IF(Y392=0,"",ROUNDUP(Y392/H392,0)*0.00651),"")</f>
        <v>2.6040000000000001E-2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10.164705882352941</v>
      </c>
      <c r="BN392" s="64">
        <f>IFERROR(Y392*I392/H392,"0")</f>
        <v>11.52</v>
      </c>
      <c r="BO392" s="64">
        <f>IFERROR(1/J392*(X392/H392),"0")</f>
        <v>1.9392372333548808E-2</v>
      </c>
      <c r="BP392" s="64">
        <f>IFERROR(1/J392*(Y392/H392),"0")</f>
        <v>2.197802197802198E-2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3.5294117647058827</v>
      </c>
      <c r="Y393" s="771">
        <f>IFERROR(Y389/H389,"0")+IFERROR(Y390/H390,"0")+IFERROR(Y391/H391,"0")+IFERROR(Y392/H392,"0")</f>
        <v>4</v>
      </c>
      <c r="Z393" s="771">
        <f>IFERROR(IF(Z389="",0,Z389),"0")+IFERROR(IF(Z390="",0,Z390),"0")+IFERROR(IF(Z391="",0,Z391),"0")+IFERROR(IF(Z392="",0,Z392),"0")</f>
        <v>2.6040000000000001E-2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9</v>
      </c>
      <c r="Y394" s="771">
        <f>IFERROR(SUM(Y389:Y392),"0")</f>
        <v>10.199999999999999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3</v>
      </c>
      <c r="Y403" s="770">
        <f>IFERROR(IF(X403="",0,CEILING((X403/$H403),1)*$H403),"")</f>
        <v>3.6</v>
      </c>
      <c r="Z403" s="36">
        <f>IFERROR(IF(Y403=0,"",ROUNDUP(Y403/H403,0)*0.00651),"")</f>
        <v>1.302E-2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3.38</v>
      </c>
      <c r="BN403" s="64">
        <f>IFERROR(Y403*I403/H403,"0")</f>
        <v>4.056</v>
      </c>
      <c r="BO403" s="64">
        <f>IFERROR(1/J403*(X403/H403),"0")</f>
        <v>9.1575091575091579E-3</v>
      </c>
      <c r="BP403" s="64">
        <f>IFERROR(1/J403*(Y403/H403),"0")</f>
        <v>1.098901098901099E-2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1.6666666666666665</v>
      </c>
      <c r="Y404" s="771">
        <f>IFERROR(Y403/H403,"0")</f>
        <v>2</v>
      </c>
      <c r="Z404" s="771">
        <f>IFERROR(IF(Z403="",0,Z403),"0")</f>
        <v>1.302E-2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3</v>
      </c>
      <c r="Y405" s="771">
        <f>IFERROR(SUM(Y403:Y403),"0")</f>
        <v>3.6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1161</v>
      </c>
      <c r="Y416" s="770">
        <f t="shared" si="87"/>
        <v>1170</v>
      </c>
      <c r="Z416" s="36">
        <f>IFERROR(IF(Y416=0,"",ROUNDUP(Y416/H416,0)*0.02175),"")</f>
        <v>1.6964999999999999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1198.1519999999998</v>
      </c>
      <c r="BN416" s="64">
        <f t="shared" si="89"/>
        <v>1207.44</v>
      </c>
      <c r="BO416" s="64">
        <f t="shared" si="90"/>
        <v>1.6125</v>
      </c>
      <c r="BP416" s="64">
        <f t="shared" si="91"/>
        <v>1.625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1120</v>
      </c>
      <c r="Y418" s="770">
        <f t="shared" si="87"/>
        <v>1125</v>
      </c>
      <c r="Z418" s="36">
        <f>IFERROR(IF(Y418=0,"",ROUNDUP(Y418/H418,0)*0.02175),"")</f>
        <v>1.6312499999999999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1155.8400000000001</v>
      </c>
      <c r="BN418" s="64">
        <f t="shared" si="89"/>
        <v>1161</v>
      </c>
      <c r="BO418" s="64">
        <f t="shared" si="90"/>
        <v>1.5555555555555556</v>
      </c>
      <c r="BP418" s="64">
        <f t="shared" si="91"/>
        <v>1.5625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998</v>
      </c>
      <c r="Y420" s="770">
        <f t="shared" si="87"/>
        <v>1005</v>
      </c>
      <c r="Z420" s="36">
        <f>IFERROR(IF(Y420=0,"",ROUNDUP(Y420/H420,0)*0.02175),"")</f>
        <v>1.4572499999999999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1029.9360000000001</v>
      </c>
      <c r="BN420" s="64">
        <f t="shared" si="89"/>
        <v>1037.1600000000001</v>
      </c>
      <c r="BO420" s="64">
        <f t="shared" si="90"/>
        <v>1.3861111111111111</v>
      </c>
      <c r="BP420" s="64">
        <f t="shared" si="91"/>
        <v>1.3958333333333333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218.6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220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4.7850000000000001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3279</v>
      </c>
      <c r="Y426" s="771">
        <f>IFERROR(SUM(Y415:Y424),"0")</f>
        <v>3300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2577</v>
      </c>
      <c r="Y459" s="770">
        <f>IFERROR(IF(X459="",0,CEILING((X459/$H459),1)*$H459),"")</f>
        <v>2583</v>
      </c>
      <c r="Z459" s="36">
        <f>IFERROR(IF(Y459=0,"",ROUNDUP(Y459/H459,0)*0.01898),"")</f>
        <v>5.44726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2725.607</v>
      </c>
      <c r="BN459" s="64">
        <f>IFERROR(Y459*I459/H459,"0")</f>
        <v>2731.953</v>
      </c>
      <c r="BO459" s="64">
        <f>IFERROR(1/J459*(X459/H459),"0")</f>
        <v>4.473958333333333</v>
      </c>
      <c r="BP459" s="64">
        <f>IFERROR(1/J459*(Y459/H459),"0")</f>
        <v>4.484375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286.33333333333331</v>
      </c>
      <c r="Y464" s="771">
        <f>IFERROR(Y459/H459,"0")+IFERROR(Y460/H460,"0")+IFERROR(Y461/H461,"0")+IFERROR(Y462/H462,"0")+IFERROR(Y463/H463,"0")</f>
        <v>287</v>
      </c>
      <c r="Z464" s="771">
        <f>IFERROR(IF(Z459="",0,Z459),"0")+IFERROR(IF(Z460="",0,Z460),"0")+IFERROR(IF(Z461="",0,Z461),"0")+IFERROR(IF(Z462="",0,Z462),"0")+IFERROR(IF(Z463="",0,Z463),"0")</f>
        <v>5.44726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2577</v>
      </c>
      <c r="Y465" s="771">
        <f>IFERROR(SUM(Y459:Y463),"0")</f>
        <v>2583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17</v>
      </c>
      <c r="Y539" s="770">
        <f t="shared" ref="Y539:Y553" si="103">IFERROR(IF(X539="",0,CEILING((X539/$H539),1)*$H539),"")</f>
        <v>21.12</v>
      </c>
      <c r="Z539" s="36">
        <f t="shared" ref="Z539:Z544" si="104">IFERROR(IF(Y539=0,"",ROUNDUP(Y539/H539,0)*0.01196),"")</f>
        <v>4.7840000000000001E-2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18.159090909090907</v>
      </c>
      <c r="BN539" s="64">
        <f t="shared" ref="BN539:BN553" si="106">IFERROR(Y539*I539/H539,"0")</f>
        <v>22.56</v>
      </c>
      <c r="BO539" s="64">
        <f t="shared" ref="BO539:BO553" si="107">IFERROR(1/J539*(X539/H539),"0")</f>
        <v>3.0958624708624712E-2</v>
      </c>
      <c r="BP539" s="64">
        <f t="shared" ref="BP539:BP553" si="108">IFERROR(1/J539*(Y539/H539),"0")</f>
        <v>3.8461538461538464E-2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1688</v>
      </c>
      <c r="Y542" s="770">
        <f t="shared" si="103"/>
        <v>1689.6000000000001</v>
      </c>
      <c r="Z542" s="36">
        <f t="shared" si="104"/>
        <v>3.8271999999999999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1803.090909090909</v>
      </c>
      <c r="BN542" s="64">
        <f t="shared" si="106"/>
        <v>1804.8000000000002</v>
      </c>
      <c r="BO542" s="64">
        <f t="shared" si="107"/>
        <v>3.074009324009324</v>
      </c>
      <c r="BP542" s="64">
        <f t="shared" si="108"/>
        <v>3.0769230769230771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1659</v>
      </c>
      <c r="Y544" s="770">
        <f t="shared" si="103"/>
        <v>1663.2</v>
      </c>
      <c r="Z544" s="36">
        <f t="shared" si="104"/>
        <v>3.7673999999999999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1772.1136363636363</v>
      </c>
      <c r="BN544" s="64">
        <f t="shared" si="106"/>
        <v>1776.6</v>
      </c>
      <c r="BO544" s="64">
        <f t="shared" si="107"/>
        <v>3.0211975524475525</v>
      </c>
      <c r="BP544" s="64">
        <f t="shared" si="108"/>
        <v>3.0288461538461542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637.12121212121212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639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7.6424399999999997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3364</v>
      </c>
      <c r="Y555" s="771">
        <f>IFERROR(SUM(Y539:Y553),"0")</f>
        <v>3373.92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947</v>
      </c>
      <c r="Y558" s="770">
        <f>IFERROR(IF(X558="",0,CEILING((X558/$H558),1)*$H558),"")</f>
        <v>950.40000000000009</v>
      </c>
      <c r="Z558" s="36">
        <f>IFERROR(IF(Y558=0,"",ROUNDUP(Y558/H558,0)*0.01196),"")</f>
        <v>2.1528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1011.5681818181818</v>
      </c>
      <c r="BN558" s="64">
        <f>IFERROR(Y558*I558/H558,"0")</f>
        <v>1015.2</v>
      </c>
      <c r="BO558" s="64">
        <f>IFERROR(1/J558*(X558/H558),"0")</f>
        <v>1.7245775058275059</v>
      </c>
      <c r="BP558" s="64">
        <f>IFERROR(1/J558*(Y558/H558),"0")</f>
        <v>1.7307692307692308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179.35606060606059</v>
      </c>
      <c r="Y560" s="771">
        <f>IFERROR(Y557/H557,"0")+IFERROR(Y558/H558,"0")+IFERROR(Y559/H559,"0")</f>
        <v>180</v>
      </c>
      <c r="Z560" s="771">
        <f>IFERROR(IF(Z557="",0,Z557),"0")+IFERROR(IF(Z558="",0,Z558),"0")+IFERROR(IF(Z559="",0,Z559),"0")</f>
        <v>2.1528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947</v>
      </c>
      <c r="Y561" s="771">
        <f>IFERROR(SUM(Y557:Y559),"0")</f>
        <v>950.40000000000009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847</v>
      </c>
      <c r="Y563" s="770">
        <f t="shared" ref="Y563:Y576" si="109">IFERROR(IF(X563="",0,CEILING((X563/$H563),1)*$H563),"")</f>
        <v>850.08</v>
      </c>
      <c r="Z563" s="36">
        <f>IFERROR(IF(Y563=0,"",ROUNDUP(Y563/H563,0)*0.01196),"")</f>
        <v>1.9255599999999999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904.75</v>
      </c>
      <c r="BN563" s="64">
        <f t="shared" ref="BN563:BN576" si="111">IFERROR(Y563*I563/H563,"0")</f>
        <v>908.03999999999985</v>
      </c>
      <c r="BO563" s="64">
        <f t="shared" ref="BO563:BO576" si="112">IFERROR(1/J563*(X563/H563),"0")</f>
        <v>1.5424679487179487</v>
      </c>
      <c r="BP563" s="64">
        <f t="shared" ref="BP563:BP576" si="113">IFERROR(1/J563*(Y563/H563),"0")</f>
        <v>1.5480769230769231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790</v>
      </c>
      <c r="Y565" s="770">
        <f t="shared" si="109"/>
        <v>792</v>
      </c>
      <c r="Z565" s="36">
        <f>IFERROR(IF(Y565=0,"",ROUNDUP(Y565/H565,0)*0.01196),"")</f>
        <v>1.794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843.86363636363626</v>
      </c>
      <c r="BN565" s="64">
        <f t="shared" si="111"/>
        <v>846</v>
      </c>
      <c r="BO565" s="64">
        <f t="shared" si="112"/>
        <v>1.4386655011655012</v>
      </c>
      <c r="BP565" s="64">
        <f t="shared" si="113"/>
        <v>1.4423076923076923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770</v>
      </c>
      <c r="Y567" s="770">
        <f t="shared" si="109"/>
        <v>770.88</v>
      </c>
      <c r="Z567" s="36">
        <f>IFERROR(IF(Y567=0,"",ROUNDUP(Y567/H567,0)*0.01196),"")</f>
        <v>1.7461599999999999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822.5</v>
      </c>
      <c r="BN567" s="64">
        <f t="shared" si="111"/>
        <v>823.43999999999983</v>
      </c>
      <c r="BO567" s="64">
        <f t="shared" si="112"/>
        <v>1.4022435897435896</v>
      </c>
      <c r="BP567" s="64">
        <f t="shared" si="113"/>
        <v>1.403846153846154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455.87121212121207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457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5.4657200000000001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2407</v>
      </c>
      <c r="Y578" s="771">
        <f>IFERROR(SUM(Y563:Y576),"0")</f>
        <v>2412.96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17038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17187.099999999999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18002.259375905815</v>
      </c>
      <c r="Y666" s="771">
        <f>IFERROR(SUM(BN22:BN662),"0")</f>
        <v>18159.149999999998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29</v>
      </c>
      <c r="Y667" s="38">
        <f>ROUNDUP(SUM(BP22:BP662),0)</f>
        <v>30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18727.259375905815</v>
      </c>
      <c r="Y668" s="771">
        <f>GrossWeightTotalR+PalletQtyTotalR*25</f>
        <v>18909.149999999998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2558.0137869680461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2581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34.961299999999994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403.20000000000005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657.2</v>
      </c>
      <c r="E675" s="46">
        <f>IFERROR(Y99*1,"0")+IFERROR(Y100*1,"0")+IFERROR(Y101*1,"0")+IFERROR(Y105*1,"0")+IFERROR(Y106*1,"0")+IFERROR(Y107*1,"0")+IFERROR(Y108*1,"0")+IFERROR(Y109*1,"0")+IFERROR(Y110*1,"0")</f>
        <v>748.50000000000011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1080.0999999999999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98.7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1102.2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4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69.599999999999994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398.4</v>
      </c>
      <c r="W675" s="46">
        <f>IFERROR(Y403*1,"0")+IFERROR(Y407*1,"0")+IFERROR(Y408*1,"0")+IFERROR(Y409*1,"0")</f>
        <v>3.6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3300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2583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6737.28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2025-02-20T07:54:32Z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