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2863362-67A0-4659-AE32-CD3F436B2B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N514" i="1"/>
  <c r="BM514" i="1"/>
  <c r="Z514" i="1"/>
  <c r="Y514" i="1"/>
  <c r="BP514" i="1" s="1"/>
  <c r="BP513" i="1"/>
  <c r="BO513" i="1"/>
  <c r="BN513" i="1"/>
  <c r="BM513" i="1"/>
  <c r="Z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Y436" i="1" s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X675" i="1" s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Y410" i="1" s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Y393" i="1" s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N362" i="1"/>
  <c r="BM362" i="1"/>
  <c r="Z362" i="1"/>
  <c r="Y362" i="1"/>
  <c r="BP362" i="1" s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Y364" i="1" s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Y343" i="1" s="1"/>
  <c r="P341" i="1"/>
  <c r="BP340" i="1"/>
  <c r="BO340" i="1"/>
  <c r="BN340" i="1"/>
  <c r="BM340" i="1"/>
  <c r="Z340" i="1"/>
  <c r="Y340" i="1"/>
  <c r="Y342" i="1" s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X332" i="1"/>
  <c r="X331" i="1"/>
  <c r="BO330" i="1"/>
  <c r="BM330" i="1"/>
  <c r="Y330" i="1"/>
  <c r="Y332" i="1" s="1"/>
  <c r="P330" i="1"/>
  <c r="BP329" i="1"/>
  <c r="BO329" i="1"/>
  <c r="BN329" i="1"/>
  <c r="BM329" i="1"/>
  <c r="Z329" i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6" i="1" s="1"/>
  <c r="P208" i="1"/>
  <c r="X206" i="1"/>
  <c r="X205" i="1"/>
  <c r="BO204" i="1"/>
  <c r="BM204" i="1"/>
  <c r="Y204" i="1"/>
  <c r="Y206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J675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Y195" i="1" s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3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Y160" i="1" s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G675" i="1" s="1"/>
  <c r="P145" i="1"/>
  <c r="X142" i="1"/>
  <c r="X141" i="1"/>
  <c r="BO140" i="1"/>
  <c r="BM140" i="1"/>
  <c r="Y140" i="1"/>
  <c r="Y142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6" i="1" s="1"/>
  <c r="P130" i="1"/>
  <c r="BP129" i="1"/>
  <c r="BO129" i="1"/>
  <c r="BN129" i="1"/>
  <c r="BM129" i="1"/>
  <c r="Z129" i="1"/>
  <c r="Y129" i="1"/>
  <c r="Y137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0" i="1" s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1" i="1" s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675" i="1" s="1"/>
  <c r="P57" i="1"/>
  <c r="X54" i="1"/>
  <c r="X53" i="1"/>
  <c r="BO52" i="1"/>
  <c r="BM52" i="1"/>
  <c r="Y52" i="1"/>
  <c r="Y54" i="1" s="1"/>
  <c r="P52" i="1"/>
  <c r="BP51" i="1"/>
  <c r="BO51" i="1"/>
  <c r="BN51" i="1"/>
  <c r="BM51" i="1"/>
  <c r="Z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C675" i="1" s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Y34" i="1" s="1"/>
  <c r="P27" i="1"/>
  <c r="BP26" i="1"/>
  <c r="BO26" i="1"/>
  <c r="BN26" i="1"/>
  <c r="BM26" i="1"/>
  <c r="Z26" i="1"/>
  <c r="Y26" i="1"/>
  <c r="Y33" i="1" s="1"/>
  <c r="P26" i="1"/>
  <c r="X24" i="1"/>
  <c r="X66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5" i="1"/>
  <c r="X666" i="1"/>
  <c r="X667" i="1"/>
  <c r="X669" i="1"/>
  <c r="Y24" i="1"/>
  <c r="Z27" i="1"/>
  <c r="Z33" i="1" s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2" i="1"/>
  <c r="BN42" i="1"/>
  <c r="BP42" i="1"/>
  <c r="Z44" i="1"/>
  <c r="BN44" i="1"/>
  <c r="Z46" i="1"/>
  <c r="BN46" i="1"/>
  <c r="Y49" i="1"/>
  <c r="Z52" i="1"/>
  <c r="Z53" i="1" s="1"/>
  <c r="BN52" i="1"/>
  <c r="BP52" i="1"/>
  <c r="Z57" i="1"/>
  <c r="Z64" i="1" s="1"/>
  <c r="BN57" i="1"/>
  <c r="BP57" i="1"/>
  <c r="Z59" i="1"/>
  <c r="BN59" i="1"/>
  <c r="Z61" i="1"/>
  <c r="BN61" i="1"/>
  <c r="Z63" i="1"/>
  <c r="BN63" i="1"/>
  <c r="Y64" i="1"/>
  <c r="Z67" i="1"/>
  <c r="Z71" i="1" s="1"/>
  <c r="BN67" i="1"/>
  <c r="BP67" i="1"/>
  <c r="Z69" i="1"/>
  <c r="BN69" i="1"/>
  <c r="Y72" i="1"/>
  <c r="Z75" i="1"/>
  <c r="Z80" i="1" s="1"/>
  <c r="BN75" i="1"/>
  <c r="BP75" i="1"/>
  <c r="Z77" i="1"/>
  <c r="BN77" i="1"/>
  <c r="Z79" i="1"/>
  <c r="BN79" i="1"/>
  <c r="Z83" i="1"/>
  <c r="BN83" i="1"/>
  <c r="BP83" i="1"/>
  <c r="Z85" i="1"/>
  <c r="BN85" i="1"/>
  <c r="Z87" i="1"/>
  <c r="BN87" i="1"/>
  <c r="Y90" i="1"/>
  <c r="Z93" i="1"/>
  <c r="Z95" i="1" s="1"/>
  <c r="BN93" i="1"/>
  <c r="BP93" i="1"/>
  <c r="E675" i="1"/>
  <c r="Z100" i="1"/>
  <c r="Z102" i="1" s="1"/>
  <c r="BN100" i="1"/>
  <c r="BP100" i="1"/>
  <c r="Y103" i="1"/>
  <c r="Z106" i="1"/>
  <c r="Z111" i="1" s="1"/>
  <c r="BN106" i="1"/>
  <c r="BP106" i="1"/>
  <c r="Z108" i="1"/>
  <c r="BN108" i="1"/>
  <c r="F675" i="1"/>
  <c r="Z116" i="1"/>
  <c r="Z120" i="1" s="1"/>
  <c r="BN116" i="1"/>
  <c r="BP116" i="1"/>
  <c r="Z118" i="1"/>
  <c r="BN118" i="1"/>
  <c r="Y121" i="1"/>
  <c r="Z124" i="1"/>
  <c r="Z126" i="1" s="1"/>
  <c r="BN124" i="1"/>
  <c r="BP124" i="1"/>
  <c r="Z130" i="1"/>
  <c r="Z136" i="1" s="1"/>
  <c r="BN130" i="1"/>
  <c r="BP130" i="1"/>
  <c r="Z132" i="1"/>
  <c r="BN132" i="1"/>
  <c r="Z134" i="1"/>
  <c r="BN134" i="1"/>
  <c r="Z140" i="1"/>
  <c r="Z141" i="1" s="1"/>
  <c r="BN140" i="1"/>
  <c r="BP140" i="1"/>
  <c r="Z145" i="1"/>
  <c r="Z148" i="1" s="1"/>
  <c r="BN145" i="1"/>
  <c r="BP145" i="1"/>
  <c r="Z147" i="1"/>
  <c r="BN147" i="1"/>
  <c r="Y148" i="1"/>
  <c r="Z151" i="1"/>
  <c r="Z153" i="1" s="1"/>
  <c r="BN151" i="1"/>
  <c r="BP151" i="1"/>
  <c r="Y154" i="1"/>
  <c r="Z156" i="1"/>
  <c r="Z159" i="1" s="1"/>
  <c r="BN156" i="1"/>
  <c r="BP156" i="1"/>
  <c r="Z158" i="1"/>
  <c r="BN158" i="1"/>
  <c r="Y159" i="1"/>
  <c r="Z163" i="1"/>
  <c r="Z164" i="1" s="1"/>
  <c r="BN163" i="1"/>
  <c r="BP163" i="1"/>
  <c r="Y164" i="1"/>
  <c r="Z167" i="1"/>
  <c r="Z172" i="1" s="1"/>
  <c r="BN167" i="1"/>
  <c r="BP167" i="1"/>
  <c r="Z169" i="1"/>
  <c r="BN169" i="1"/>
  <c r="Z171" i="1"/>
  <c r="BN171" i="1"/>
  <c r="Y172" i="1"/>
  <c r="Z175" i="1"/>
  <c r="Z177" i="1" s="1"/>
  <c r="BN175" i="1"/>
  <c r="BP175" i="1"/>
  <c r="Y178" i="1"/>
  <c r="I675" i="1"/>
  <c r="Y184" i="1"/>
  <c r="Z187" i="1"/>
  <c r="Z194" i="1" s="1"/>
  <c r="BN187" i="1"/>
  <c r="Z189" i="1"/>
  <c r="BN189" i="1"/>
  <c r="Z191" i="1"/>
  <c r="BN191" i="1"/>
  <c r="Z193" i="1"/>
  <c r="BN193" i="1"/>
  <c r="Y194" i="1"/>
  <c r="Z198" i="1"/>
  <c r="Z200" i="1" s="1"/>
  <c r="BN198" i="1"/>
  <c r="BP198" i="1"/>
  <c r="Y201" i="1"/>
  <c r="Z204" i="1"/>
  <c r="Z205" i="1" s="1"/>
  <c r="BN204" i="1"/>
  <c r="BP204" i="1"/>
  <c r="Z208" i="1"/>
  <c r="Z216" i="1" s="1"/>
  <c r="BN208" i="1"/>
  <c r="BP208" i="1"/>
  <c r="Y667" i="1" s="1"/>
  <c r="Z210" i="1"/>
  <c r="BN210" i="1"/>
  <c r="Z212" i="1"/>
  <c r="BN212" i="1"/>
  <c r="Z214" i="1"/>
  <c r="BN214" i="1"/>
  <c r="Y217" i="1"/>
  <c r="Y230" i="1"/>
  <c r="Z220" i="1"/>
  <c r="Z230" i="1" s="1"/>
  <c r="BN220" i="1"/>
  <c r="BP221" i="1"/>
  <c r="BN221" i="1"/>
  <c r="Z221" i="1"/>
  <c r="BP225" i="1"/>
  <c r="BN225" i="1"/>
  <c r="Z225" i="1"/>
  <c r="BP229" i="1"/>
  <c r="BN229" i="1"/>
  <c r="Z229" i="1"/>
  <c r="Y231" i="1"/>
  <c r="Y239" i="1"/>
  <c r="BP233" i="1"/>
  <c r="BN233" i="1"/>
  <c r="Z233" i="1"/>
  <c r="BP238" i="1"/>
  <c r="BN238" i="1"/>
  <c r="Z238" i="1"/>
  <c r="Y240" i="1"/>
  <c r="K675" i="1"/>
  <c r="Y252" i="1"/>
  <c r="BP243" i="1"/>
  <c r="BN243" i="1"/>
  <c r="Z243" i="1"/>
  <c r="BP247" i="1"/>
  <c r="BN247" i="1"/>
  <c r="Z247" i="1"/>
  <c r="Y251" i="1"/>
  <c r="BP256" i="1"/>
  <c r="BN256" i="1"/>
  <c r="Z256" i="1"/>
  <c r="BP260" i="1"/>
  <c r="BN260" i="1"/>
  <c r="Z260" i="1"/>
  <c r="Z264" i="1" s="1"/>
  <c r="Y264" i="1"/>
  <c r="BP273" i="1"/>
  <c r="BN273" i="1"/>
  <c r="Z273" i="1"/>
  <c r="BP277" i="1"/>
  <c r="BN277" i="1"/>
  <c r="Z277" i="1"/>
  <c r="Z281" i="1" s="1"/>
  <c r="Y281" i="1"/>
  <c r="Z293" i="1"/>
  <c r="BP291" i="1"/>
  <c r="BN291" i="1"/>
  <c r="Z291" i="1"/>
  <c r="BP300" i="1"/>
  <c r="BN300" i="1"/>
  <c r="Z300" i="1"/>
  <c r="F9" i="1"/>
  <c r="J9" i="1"/>
  <c r="Y48" i="1"/>
  <c r="Y65" i="1"/>
  <c r="Y149" i="1"/>
  <c r="Y165" i="1"/>
  <c r="Y200" i="1"/>
  <c r="BP223" i="1"/>
  <c r="BN223" i="1"/>
  <c r="Z223" i="1"/>
  <c r="BP227" i="1"/>
  <c r="BN227" i="1"/>
  <c r="Y666" i="1" s="1"/>
  <c r="Y668" i="1" s="1"/>
  <c r="Z227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BP298" i="1"/>
  <c r="BN298" i="1"/>
  <c r="Z298" i="1"/>
  <c r="Z303" i="1" s="1"/>
  <c r="BP302" i="1"/>
  <c r="BN302" i="1"/>
  <c r="Z302" i="1"/>
  <c r="Y304" i="1"/>
  <c r="R675" i="1"/>
  <c r="Y309" i="1"/>
  <c r="Y308" i="1"/>
  <c r="BP307" i="1"/>
  <c r="BN307" i="1"/>
  <c r="Z307" i="1"/>
  <c r="Z308" i="1" s="1"/>
  <c r="Z331" i="1"/>
  <c r="L675" i="1"/>
  <c r="Y265" i="1"/>
  <c r="M675" i="1"/>
  <c r="Y282" i="1"/>
  <c r="Y287" i="1"/>
  <c r="P675" i="1"/>
  <c r="Y294" i="1"/>
  <c r="Q675" i="1"/>
  <c r="Y303" i="1"/>
  <c r="Y669" i="1" s="1"/>
  <c r="Z311" i="1"/>
  <c r="Z312" i="1" s="1"/>
  <c r="BN311" i="1"/>
  <c r="BP311" i="1"/>
  <c r="Y312" i="1"/>
  <c r="Z315" i="1"/>
  <c r="Z317" i="1" s="1"/>
  <c r="BN315" i="1"/>
  <c r="BP315" i="1"/>
  <c r="Y318" i="1"/>
  <c r="S675" i="1"/>
  <c r="Y323" i="1"/>
  <c r="Z330" i="1"/>
  <c r="BN330" i="1"/>
  <c r="BP330" i="1"/>
  <c r="Z335" i="1"/>
  <c r="Z337" i="1" s="1"/>
  <c r="BN335" i="1"/>
  <c r="BP335" i="1"/>
  <c r="Y338" i="1"/>
  <c r="Z341" i="1"/>
  <c r="Z342" i="1" s="1"/>
  <c r="BN341" i="1"/>
  <c r="BP341" i="1"/>
  <c r="Z345" i="1"/>
  <c r="Z346" i="1" s="1"/>
  <c r="BN345" i="1"/>
  <c r="BP345" i="1"/>
  <c r="Y346" i="1"/>
  <c r="Z350" i="1"/>
  <c r="Z351" i="1" s="1"/>
  <c r="BN350" i="1"/>
  <c r="BP350" i="1"/>
  <c r="Y351" i="1"/>
  <c r="Z355" i="1"/>
  <c r="BN355" i="1"/>
  <c r="BP355" i="1"/>
  <c r="Z357" i="1"/>
  <c r="BN357" i="1"/>
  <c r="Z359" i="1"/>
  <c r="BN359" i="1"/>
  <c r="Z361" i="1"/>
  <c r="BN361" i="1"/>
  <c r="Y371" i="1"/>
  <c r="BP366" i="1"/>
  <c r="BN366" i="1"/>
  <c r="Z366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Y394" i="1"/>
  <c r="BP397" i="1"/>
  <c r="BN397" i="1"/>
  <c r="Z397" i="1"/>
  <c r="Z399" i="1" s="1"/>
  <c r="Y411" i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T675" i="1"/>
  <c r="Y352" i="1"/>
  <c r="V675" i="1"/>
  <c r="Y363" i="1"/>
  <c r="BP368" i="1"/>
  <c r="BN368" i="1"/>
  <c r="Z368" i="1"/>
  <c r="BP376" i="1"/>
  <c r="BN376" i="1"/>
  <c r="Z376" i="1"/>
  <c r="Z379" i="1" s="1"/>
  <c r="BP385" i="1"/>
  <c r="BN385" i="1"/>
  <c r="Z385" i="1"/>
  <c r="Y387" i="1"/>
  <c r="BP391" i="1"/>
  <c r="BN391" i="1"/>
  <c r="Z391" i="1"/>
  <c r="Z393" i="1" s="1"/>
  <c r="BP408" i="1"/>
  <c r="BN408" i="1"/>
  <c r="Z408" i="1"/>
  <c r="Z410" i="1" s="1"/>
  <c r="BP418" i="1"/>
  <c r="BN418" i="1"/>
  <c r="Z418" i="1"/>
  <c r="BP422" i="1"/>
  <c r="BN422" i="1"/>
  <c r="Z422" i="1"/>
  <c r="Y435" i="1"/>
  <c r="BP433" i="1"/>
  <c r="BN433" i="1"/>
  <c r="Z433" i="1"/>
  <c r="Z435" i="1" s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Z495" i="1" s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BP516" i="1"/>
  <c r="BN516" i="1"/>
  <c r="Z516" i="1"/>
  <c r="Y518" i="1"/>
  <c r="Y526" i="1"/>
  <c r="BP521" i="1"/>
  <c r="BN521" i="1"/>
  <c r="Z521" i="1"/>
  <c r="Z525" i="1" s="1"/>
  <c r="Y525" i="1"/>
  <c r="BP564" i="1"/>
  <c r="BN564" i="1"/>
  <c r="Z564" i="1"/>
  <c r="BP568" i="1"/>
  <c r="BN568" i="1"/>
  <c r="Z568" i="1"/>
  <c r="BP574" i="1"/>
  <c r="BN574" i="1"/>
  <c r="Z574" i="1"/>
  <c r="AB675" i="1"/>
  <c r="W675" i="1"/>
  <c r="Y405" i="1"/>
  <c r="Y425" i="1"/>
  <c r="Y675" i="1"/>
  <c r="Y451" i="1"/>
  <c r="AA675" i="1"/>
  <c r="Y510" i="1"/>
  <c r="BP540" i="1"/>
  <c r="BN540" i="1"/>
  <c r="Z540" i="1"/>
  <c r="BP544" i="1"/>
  <c r="BN544" i="1"/>
  <c r="Z544" i="1"/>
  <c r="Z554" i="1" s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Z617" i="1" s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38" i="1" l="1"/>
  <c r="Z577" i="1"/>
  <c r="Z517" i="1"/>
  <c r="Z451" i="1"/>
  <c r="Z386" i="1"/>
  <c r="Z370" i="1"/>
  <c r="Z363" i="1"/>
  <c r="Z251" i="1"/>
  <c r="Z89" i="1"/>
  <c r="Z48" i="1"/>
  <c r="Z670" i="1" s="1"/>
  <c r="Y665" i="1"/>
  <c r="Z464" i="1"/>
  <c r="Z239" i="1"/>
  <c r="X668" i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<sst xmlns="http://schemas.openxmlformats.org/spreadsheetml/2006/main" count="3132" uniqueCount="1102">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</sst>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2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422</v>
      </c>
      <c r="Y43" s="770">
        <f t="shared" si="6"/>
        <v>432</v>
      </c>
      <c r="Z43" s="36">
        <f>IFERROR(IF(Y43=0,"",ROUNDUP(Y43/H43,0)*0.01898),"")</f>
        <v>0.75919999999999999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438.99722222222221</v>
      </c>
      <c r="BN43" s="64">
        <f t="shared" si="8"/>
        <v>449.39999999999992</v>
      </c>
      <c r="BO43" s="64">
        <f t="shared" si="9"/>
        <v>0.61053240740740733</v>
      </c>
      <c r="BP43" s="64">
        <f t="shared" si="10"/>
        <v>0.625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372</v>
      </c>
      <c r="Y44" s="770">
        <f t="shared" si="6"/>
        <v>380.79999999999995</v>
      </c>
      <c r="Z44" s="36">
        <f>IFERROR(IF(Y44=0,"",ROUNDUP(Y44/H44,0)*0.01898),"")</f>
        <v>0.64532</v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386.44821428571436</v>
      </c>
      <c r="BN44" s="64">
        <f t="shared" si="8"/>
        <v>395.59</v>
      </c>
      <c r="BO44" s="64">
        <f t="shared" si="9"/>
        <v>0.5189732142857143</v>
      </c>
      <c r="BP44" s="64">
        <f t="shared" si="10"/>
        <v>0.53125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74</v>
      </c>
      <c r="Y45" s="770">
        <f t="shared" si="6"/>
        <v>74</v>
      </c>
      <c r="Z45" s="36">
        <f>IFERROR(IF(Y45=0,"",ROUNDUP(Y45/H45,0)*0.00902),"")</f>
        <v>0.1804</v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78.2</v>
      </c>
      <c r="BN45" s="64">
        <f t="shared" si="8"/>
        <v>78.2</v>
      </c>
      <c r="BO45" s="64">
        <f t="shared" si="9"/>
        <v>0.15151515151515152</v>
      </c>
      <c r="BP45" s="64">
        <f t="shared" si="10"/>
        <v>0.15151515151515152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92.288359788359784</v>
      </c>
      <c r="Y48" s="771">
        <f>IFERROR(Y42/H42,"0")+IFERROR(Y43/H43,"0")+IFERROR(Y44/H44,"0")+IFERROR(Y45/H45,"0")+IFERROR(Y46/H46,"0")+IFERROR(Y47/H47,"0")</f>
        <v>94</v>
      </c>
      <c r="Z48" s="771">
        <f>IFERROR(IF(Z42="",0,Z42),"0")+IFERROR(IF(Z43="",0,Z43),"0")+IFERROR(IF(Z44="",0,Z44),"0")+IFERROR(IF(Z45="",0,Z45),"0")+IFERROR(IF(Z46="",0,Z46),"0")+IFERROR(IF(Z47="",0,Z47),"0")</f>
        <v>1.5849199999999999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868</v>
      </c>
      <c r="Y49" s="771">
        <f>IFERROR(SUM(Y42:Y47),"0")</f>
        <v>886.8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434</v>
      </c>
      <c r="Y58" s="770">
        <f t="shared" si="11"/>
        <v>442.8</v>
      </c>
      <c r="Z58" s="36">
        <f>IFERROR(IF(Y58=0,"",ROUNDUP(Y58/H58,0)*0.01898),"")</f>
        <v>0.77817999999999998</v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451.4805555555555</v>
      </c>
      <c r="BN58" s="64">
        <f t="shared" si="13"/>
        <v>460.63499999999999</v>
      </c>
      <c r="BO58" s="64">
        <f t="shared" si="14"/>
        <v>0.62789351851851849</v>
      </c>
      <c r="BP58" s="64">
        <f t="shared" si="15"/>
        <v>0.640625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132</v>
      </c>
      <c r="Y61" s="770">
        <f t="shared" si="11"/>
        <v>132</v>
      </c>
      <c r="Z61" s="36">
        <f>IFERROR(IF(Y61=0,"",ROUNDUP(Y61/H61,0)*0.00902),"")</f>
        <v>0.29766000000000004</v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138.93</v>
      </c>
      <c r="BN61" s="64">
        <f t="shared" si="13"/>
        <v>138.93</v>
      </c>
      <c r="BO61" s="64">
        <f t="shared" si="14"/>
        <v>0.25</v>
      </c>
      <c r="BP61" s="64">
        <f t="shared" si="15"/>
        <v>0.25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73.18518518518519</v>
      </c>
      <c r="Y64" s="771">
        <f>IFERROR(Y57/H57,"0")+IFERROR(Y58/H58,"0")+IFERROR(Y59/H59,"0")+IFERROR(Y60/H60,"0")+IFERROR(Y61/H61,"0")+IFERROR(Y62/H62,"0")+IFERROR(Y63/H63,"0")</f>
        <v>74</v>
      </c>
      <c r="Z64" s="771">
        <f>IFERROR(IF(Z57="",0,Z57),"0")+IFERROR(IF(Z58="",0,Z58),"0")+IFERROR(IF(Z59="",0,Z59),"0")+IFERROR(IF(Z60="",0,Z60),"0")+IFERROR(IF(Z61="",0,Z61),"0")+IFERROR(IF(Z62="",0,Z62),"0")+IFERROR(IF(Z63="",0,Z63),"0")</f>
        <v>1.0758399999999999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566</v>
      </c>
      <c r="Y65" s="771">
        <f>IFERROR(SUM(Y57:Y63),"0")</f>
        <v>574.79999999999995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295</v>
      </c>
      <c r="Y67" s="770">
        <f>IFERROR(IF(X67="",0,CEILING((X67/$H67),1)*$H67),"")</f>
        <v>302.40000000000003</v>
      </c>
      <c r="Z67" s="36">
        <f>IFERROR(IF(Y67=0,"",ROUNDUP(Y67/H67,0)*0.01898),"")</f>
        <v>0.53144000000000002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306.8819444444444</v>
      </c>
      <c r="BN67" s="64">
        <f>IFERROR(Y67*I67/H67,"0")</f>
        <v>314.58000000000004</v>
      </c>
      <c r="BO67" s="64">
        <f>IFERROR(1/J67*(X67/H67),"0")</f>
        <v>0.42679398148148145</v>
      </c>
      <c r="BP67" s="64">
        <f>IFERROR(1/J67*(Y67/H67),"0")</f>
        <v>0.4375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27.314814814814813</v>
      </c>
      <c r="Y71" s="771">
        <f>IFERROR(Y67/H67,"0")+IFERROR(Y68/H68,"0")+IFERROR(Y69/H69,"0")+IFERROR(Y70/H70,"0")</f>
        <v>28</v>
      </c>
      <c r="Z71" s="771">
        <f>IFERROR(IF(Z67="",0,Z67),"0")+IFERROR(IF(Z68="",0,Z68),"0")+IFERROR(IF(Z69="",0,Z69),"0")+IFERROR(IF(Z70="",0,Z70),"0")</f>
        <v>0.53144000000000002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295</v>
      </c>
      <c r="Y72" s="771">
        <f>IFERROR(SUM(Y67:Y70),"0")</f>
        <v>302.40000000000003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12</v>
      </c>
      <c r="Y84" s="770">
        <f t="shared" si="21"/>
        <v>16.8</v>
      </c>
      <c r="Z84" s="36">
        <f>IFERROR(IF(Y84=0,"",ROUNDUP(Y84/H84,0)*0.01898),"")</f>
        <v>3.7960000000000001E-2</v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12.621428571428572</v>
      </c>
      <c r="BN84" s="64">
        <f t="shared" si="23"/>
        <v>17.670000000000002</v>
      </c>
      <c r="BO84" s="64">
        <f t="shared" si="24"/>
        <v>2.2321428571428572E-2</v>
      </c>
      <c r="BP84" s="64">
        <f t="shared" si="25"/>
        <v>3.125E-2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1.4285714285714286</v>
      </c>
      <c r="Y89" s="771">
        <f>IFERROR(Y83/H83,"0")+IFERROR(Y84/H84,"0")+IFERROR(Y85/H85,"0")+IFERROR(Y86/H86,"0")+IFERROR(Y87/H87,"0")+IFERROR(Y88/H88,"0")</f>
        <v>2</v>
      </c>
      <c r="Z89" s="771">
        <f>IFERROR(IF(Z83="",0,Z83),"0")+IFERROR(IF(Z84="",0,Z84),"0")+IFERROR(IF(Z85="",0,Z85),"0")+IFERROR(IF(Z86="",0,Z86),"0")+IFERROR(IF(Z87="",0,Z87),"0")+IFERROR(IF(Z88="",0,Z88),"0")</f>
        <v>3.7960000000000001E-2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12</v>
      </c>
      <c r="Y90" s="771">
        <f>IFERROR(SUM(Y83:Y88),"0")</f>
        <v>16.8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180</v>
      </c>
      <c r="Y93" s="770">
        <f>IFERROR(IF(X93="",0,CEILING((X93/$H93),1)*$H93),"")</f>
        <v>184.8</v>
      </c>
      <c r="Z93" s="36">
        <f>IFERROR(IF(Y93=0,"",ROUNDUP(Y93/H93,0)*0.01898),"")</f>
        <v>0.41755999999999999</v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191.12142857142857</v>
      </c>
      <c r="BN93" s="64">
        <f>IFERROR(Y93*I93/H93,"0")</f>
        <v>196.21800000000002</v>
      </c>
      <c r="BO93" s="64">
        <f>IFERROR(1/J93*(X93/H93),"0")</f>
        <v>0.33482142857142855</v>
      </c>
      <c r="BP93" s="64">
        <f>IFERROR(1/J93*(Y93/H93),"0")</f>
        <v>0.34375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11</v>
      </c>
      <c r="Y94" s="770">
        <f>IFERROR(IF(X94="",0,CEILING((X94/$H94),1)*$H94),"")</f>
        <v>12</v>
      </c>
      <c r="Z94" s="36">
        <f>IFERROR(IF(Y94=0,"",ROUNDUP(Y94/H94,0)*0.00902),"")</f>
        <v>4.5100000000000001E-2</v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11.962499999999999</v>
      </c>
      <c r="BN94" s="64">
        <f>IFERROR(Y94*I94/H94,"0")</f>
        <v>13.05</v>
      </c>
      <c r="BO94" s="64">
        <f>IFERROR(1/J94*(X94/H94),"0")</f>
        <v>3.4722222222222231E-2</v>
      </c>
      <c r="BP94" s="64">
        <f>IFERROR(1/J94*(Y94/H94),"0")</f>
        <v>3.787878787878788E-2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26.011904761904759</v>
      </c>
      <c r="Y95" s="771">
        <f>IFERROR(Y92/H92,"0")+IFERROR(Y93/H93,"0")+IFERROR(Y94/H94,"0")</f>
        <v>27</v>
      </c>
      <c r="Z95" s="771">
        <f>IFERROR(IF(Z92="",0,Z92),"0")+IFERROR(IF(Z93="",0,Z93),"0")+IFERROR(IF(Z94="",0,Z94),"0")</f>
        <v>0.46265999999999996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191</v>
      </c>
      <c r="Y96" s="771">
        <f>IFERROR(SUM(Y92:Y94),"0")</f>
        <v>196.8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697</v>
      </c>
      <c r="Y99" s="770">
        <f>IFERROR(IF(X99="",0,CEILING((X99/$H99),1)*$H99),"")</f>
        <v>702</v>
      </c>
      <c r="Z99" s="36">
        <f>IFERROR(IF(Y99=0,"",ROUNDUP(Y99/H99,0)*0.01898),"")</f>
        <v>1.2337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725.07361111111095</v>
      </c>
      <c r="BN99" s="64">
        <f>IFERROR(Y99*I99/H99,"0")</f>
        <v>730.27499999999986</v>
      </c>
      <c r="BO99" s="64">
        <f>IFERROR(1/J99*(X99/H99),"0")</f>
        <v>1.0083912037037037</v>
      </c>
      <c r="BP99" s="64">
        <f>IFERROR(1/J99*(Y99/H99),"0")</f>
        <v>1.015625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85</v>
      </c>
      <c r="Y101" s="770">
        <f>IFERROR(IF(X101="",0,CEILING((X101/$H101),1)*$H101),"")</f>
        <v>85.5</v>
      </c>
      <c r="Z101" s="36">
        <f>IFERROR(IF(Y101=0,"",ROUNDUP(Y101/H101,0)*0.00902),"")</f>
        <v>0.17138</v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88.966666666666669</v>
      </c>
      <c r="BN101" s="64">
        <f>IFERROR(Y101*I101/H101,"0")</f>
        <v>89.49</v>
      </c>
      <c r="BO101" s="64">
        <f>IFERROR(1/J101*(X101/H101),"0")</f>
        <v>0.14309764309764311</v>
      </c>
      <c r="BP101" s="64">
        <f>IFERROR(1/J101*(Y101/H101),"0")</f>
        <v>0.14393939393939395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83.425925925925924</v>
      </c>
      <c r="Y102" s="771">
        <f>IFERROR(Y99/H99,"0")+IFERROR(Y100/H100,"0")+IFERROR(Y101/H101,"0")</f>
        <v>84</v>
      </c>
      <c r="Z102" s="771">
        <f>IFERROR(IF(Z99="",0,Z99),"0")+IFERROR(IF(Z100="",0,Z100),"0")+IFERROR(IF(Z101="",0,Z101),"0")</f>
        <v>1.4050800000000001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782</v>
      </c>
      <c r="Y103" s="771">
        <f>IFERROR(SUM(Y99:Y101),"0")</f>
        <v>787.5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203</v>
      </c>
      <c r="Y106" s="770">
        <f t="shared" si="26"/>
        <v>210</v>
      </c>
      <c r="Z106" s="36">
        <f>IFERROR(IF(Y106=0,"",ROUNDUP(Y106/H106,0)*0.01898),"")</f>
        <v>0.47450000000000003</v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215.54249999999999</v>
      </c>
      <c r="BN106" s="64">
        <f t="shared" si="28"/>
        <v>222.97499999999999</v>
      </c>
      <c r="BO106" s="64">
        <f t="shared" si="29"/>
        <v>0.37760416666666663</v>
      </c>
      <c r="BP106" s="64">
        <f t="shared" si="30"/>
        <v>0.390625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69</v>
      </c>
      <c r="Y107" s="770">
        <f t="shared" si="26"/>
        <v>70.2</v>
      </c>
      <c r="Z107" s="36">
        <f>IFERROR(IF(Y107=0,"",ROUNDUP(Y107/H107,0)*0.00651),"")</f>
        <v>0.16925999999999999</v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75.44</v>
      </c>
      <c r="BN107" s="64">
        <f t="shared" si="28"/>
        <v>76.751999999999995</v>
      </c>
      <c r="BO107" s="64">
        <f t="shared" si="29"/>
        <v>0.14041514041514042</v>
      </c>
      <c r="BP107" s="64">
        <f t="shared" si="30"/>
        <v>0.14285714285714288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49.722222222222214</v>
      </c>
      <c r="Y111" s="771">
        <f>IFERROR(Y105/H105,"0")+IFERROR(Y106/H106,"0")+IFERROR(Y107/H107,"0")+IFERROR(Y108/H108,"0")+IFERROR(Y109/H109,"0")+IFERROR(Y110/H110,"0")</f>
        <v>51</v>
      </c>
      <c r="Z111" s="771">
        <f>IFERROR(IF(Z105="",0,Z105),"0")+IFERROR(IF(Z106="",0,Z106),"0")+IFERROR(IF(Z107="",0,Z107),"0")+IFERROR(IF(Z108="",0,Z108),"0")+IFERROR(IF(Z109="",0,Z109),"0")+IFERROR(IF(Z110="",0,Z110),"0")</f>
        <v>0.64376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272</v>
      </c>
      <c r="Y112" s="771">
        <f>IFERROR(SUM(Y105:Y110),"0")</f>
        <v>280.2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577</v>
      </c>
      <c r="Y116" s="770">
        <f>IFERROR(IF(X116="",0,CEILING((X116/$H116),1)*$H116),"")</f>
        <v>582.4</v>
      </c>
      <c r="Z116" s="36">
        <f>IFERROR(IF(Y116=0,"",ROUNDUP(Y116/H116,0)*0.01898),"")</f>
        <v>0.98696000000000006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599.4102678571428</v>
      </c>
      <c r="BN116" s="64">
        <f>IFERROR(Y116*I116/H116,"0")</f>
        <v>605.02</v>
      </c>
      <c r="BO116" s="64">
        <f>IFERROR(1/J116*(X116/H116),"0")</f>
        <v>0.8049665178571429</v>
      </c>
      <c r="BP116" s="64">
        <f>IFERROR(1/J116*(Y116/H116),"0")</f>
        <v>0.8125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51.517857142857146</v>
      </c>
      <c r="Y120" s="771">
        <f>IFERROR(Y115/H115,"0")+IFERROR(Y116/H116,"0")+IFERROR(Y117/H117,"0")+IFERROR(Y118/H118,"0")+IFERROR(Y119/H119,"0")</f>
        <v>52</v>
      </c>
      <c r="Z120" s="771">
        <f>IFERROR(IF(Z115="",0,Z115),"0")+IFERROR(IF(Z116="",0,Z116),"0")+IFERROR(IF(Z117="",0,Z117),"0")+IFERROR(IF(Z118="",0,Z118),"0")+IFERROR(IF(Z119="",0,Z119),"0")</f>
        <v>0.98696000000000006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577</v>
      </c>
      <c r="Y121" s="771">
        <f>IFERROR(SUM(Y115:Y119),"0")</f>
        <v>582.4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127</v>
      </c>
      <c r="Y123" s="770">
        <f>IFERROR(IF(X123="",0,CEILING((X123/$H123),1)*$H123),"")</f>
        <v>129.60000000000002</v>
      </c>
      <c r="Z123" s="36">
        <f>IFERROR(IF(Y123=0,"",ROUNDUP(Y123/H123,0)*0.01898),"")</f>
        <v>0.22776000000000002</v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132.11527777777778</v>
      </c>
      <c r="BN123" s="64">
        <f>IFERROR(Y123*I123/H123,"0")</f>
        <v>134.82000000000002</v>
      </c>
      <c r="BO123" s="64">
        <f>IFERROR(1/J123*(X123/H123),"0")</f>
        <v>0.1837384259259259</v>
      </c>
      <c r="BP123" s="64">
        <f>IFERROR(1/J123*(Y123/H123),"0")</f>
        <v>0.18750000000000003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30</v>
      </c>
      <c r="Y125" s="770">
        <f>IFERROR(IF(X125="",0,CEILING((X125/$H125),1)*$H125),"")</f>
        <v>31.2</v>
      </c>
      <c r="Z125" s="36">
        <f>IFERROR(IF(Y125=0,"",ROUNDUP(Y125/H125,0)*0.00651),"")</f>
        <v>8.4629999999999997E-2</v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32.250000000000007</v>
      </c>
      <c r="BN125" s="64">
        <f>IFERROR(Y125*I125/H125,"0")</f>
        <v>33.54</v>
      </c>
      <c r="BO125" s="64">
        <f>IFERROR(1/J125*(X125/H125),"0")</f>
        <v>6.8681318681318687E-2</v>
      </c>
      <c r="BP125" s="64">
        <f>IFERROR(1/J125*(Y125/H125),"0")</f>
        <v>7.1428571428571438E-2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24.25925925925926</v>
      </c>
      <c r="Y126" s="771">
        <f>IFERROR(Y123/H123,"0")+IFERROR(Y124/H124,"0")+IFERROR(Y125/H125,"0")</f>
        <v>25</v>
      </c>
      <c r="Z126" s="771">
        <f>IFERROR(IF(Z123="",0,Z123),"0")+IFERROR(IF(Z124="",0,Z124),"0")+IFERROR(IF(Z125="",0,Z125),"0")</f>
        <v>0.31239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157</v>
      </c>
      <c r="Y127" s="771">
        <f>IFERROR(SUM(Y123:Y125),"0")</f>
        <v>160.80000000000001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104</v>
      </c>
      <c r="Y129" s="770">
        <f t="shared" ref="Y129:Y135" si="31">IFERROR(IF(X129="",0,CEILING((X129/$H129),1)*$H129),"")</f>
        <v>109.2</v>
      </c>
      <c r="Z129" s="36">
        <f>IFERROR(IF(Y129=0,"",ROUNDUP(Y129/H129,0)*0.01898),"")</f>
        <v>0.24674000000000001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110.35142857142857</v>
      </c>
      <c r="BN129" s="64">
        <f t="shared" ref="BN129:BN135" si="33">IFERROR(Y129*I129/H129,"0")</f>
        <v>115.869</v>
      </c>
      <c r="BO129" s="64">
        <f t="shared" ref="BO129:BO135" si="34">IFERROR(1/J129*(X129/H129),"0")</f>
        <v>0.19345238095238093</v>
      </c>
      <c r="BP129" s="64">
        <f t="shared" ref="BP129:BP135" si="35">IFERROR(1/J129*(Y129/H129),"0")</f>
        <v>0.203125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168</v>
      </c>
      <c r="Y133" s="770">
        <f t="shared" si="31"/>
        <v>170.10000000000002</v>
      </c>
      <c r="Z133" s="36">
        <f>IFERROR(IF(Y133=0,"",ROUNDUP(Y133/H133,0)*0.00651),"")</f>
        <v>0.41012999999999999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183.67999999999998</v>
      </c>
      <c r="BN133" s="64">
        <f t="shared" si="33"/>
        <v>185.976</v>
      </c>
      <c r="BO133" s="64">
        <f t="shared" si="34"/>
        <v>0.34188034188034189</v>
      </c>
      <c r="BP133" s="64">
        <f t="shared" si="35"/>
        <v>0.3461538461538462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74.603174603174608</v>
      </c>
      <c r="Y136" s="771">
        <f>IFERROR(Y129/H129,"0")+IFERROR(Y130/H130,"0")+IFERROR(Y131/H131,"0")+IFERROR(Y132/H132,"0")+IFERROR(Y133/H133,"0")+IFERROR(Y134/H134,"0")+IFERROR(Y135/H135,"0")</f>
        <v>76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0.65687000000000006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272</v>
      </c>
      <c r="Y137" s="771">
        <f>IFERROR(SUM(Y129:Y135),"0")</f>
        <v>279.3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175</v>
      </c>
      <c r="Y186" s="770">
        <f t="shared" ref="Y186:Y193" si="36">IFERROR(IF(X186="",0,CEILING((X186/$H186),1)*$H186),"")</f>
        <v>176.4</v>
      </c>
      <c r="Z186" s="36">
        <f>IFERROR(IF(Y186=0,"",ROUNDUP(Y186/H186,0)*0.00902),"")</f>
        <v>0.37884000000000001</v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186.25</v>
      </c>
      <c r="BN186" s="64">
        <f t="shared" ref="BN186:BN193" si="38">IFERROR(Y186*I186/H186,"0")</f>
        <v>187.74</v>
      </c>
      <c r="BO186" s="64">
        <f t="shared" ref="BO186:BO193" si="39">IFERROR(1/J186*(X186/H186),"0")</f>
        <v>0.31565656565656564</v>
      </c>
      <c r="BP186" s="64">
        <f t="shared" ref="BP186:BP193" si="40">IFERROR(1/J186*(Y186/H186),"0")</f>
        <v>0.31818181818181818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45</v>
      </c>
      <c r="Y188" s="770">
        <f t="shared" si="36"/>
        <v>46.2</v>
      </c>
      <c r="Z188" s="36">
        <f>IFERROR(IF(Y188=0,"",ROUNDUP(Y188/H188,0)*0.00902),"")</f>
        <v>9.9220000000000003E-2</v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47.25</v>
      </c>
      <c r="BN188" s="64">
        <f t="shared" si="38"/>
        <v>48.510000000000005</v>
      </c>
      <c r="BO188" s="64">
        <f t="shared" si="39"/>
        <v>8.1168831168831168E-2</v>
      </c>
      <c r="BP188" s="64">
        <f t="shared" si="40"/>
        <v>8.3333333333333343E-2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106</v>
      </c>
      <c r="Y189" s="770">
        <f t="shared" si="36"/>
        <v>107.10000000000001</v>
      </c>
      <c r="Z189" s="36">
        <f>IFERROR(IF(Y189=0,"",ROUNDUP(Y189/H189,0)*0.00502),"")</f>
        <v>0.25602000000000003</v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112.56190476190476</v>
      </c>
      <c r="BN189" s="64">
        <f t="shared" si="38"/>
        <v>113.73</v>
      </c>
      <c r="BO189" s="64">
        <f t="shared" si="39"/>
        <v>0.21571021571021573</v>
      </c>
      <c r="BP189" s="64">
        <f t="shared" si="40"/>
        <v>0.21794871794871798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208</v>
      </c>
      <c r="Y191" s="770">
        <f t="shared" si="36"/>
        <v>210</v>
      </c>
      <c r="Z191" s="36">
        <f>IFERROR(IF(Y191=0,"",ROUNDUP(Y191/H191,0)*0.00502),"")</f>
        <v>0.502</v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217.9047619047619</v>
      </c>
      <c r="BN191" s="64">
        <f t="shared" si="38"/>
        <v>220.00000000000003</v>
      </c>
      <c r="BO191" s="64">
        <f t="shared" si="39"/>
        <v>0.42328042328042326</v>
      </c>
      <c r="BP191" s="64">
        <f t="shared" si="40"/>
        <v>0.42735042735042739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201.9047619047619</v>
      </c>
      <c r="Y194" s="771">
        <f>IFERROR(Y186/H186,"0")+IFERROR(Y187/H187,"0")+IFERROR(Y188/H188,"0")+IFERROR(Y189/H189,"0")+IFERROR(Y190/H190,"0")+IFERROR(Y191/H191,"0")+IFERROR(Y192/H192,"0")+IFERROR(Y193/H193,"0")</f>
        <v>204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1.2360800000000001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534</v>
      </c>
      <c r="Y195" s="771">
        <f>IFERROR(SUM(Y186:Y193),"0")</f>
        <v>539.70000000000005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28</v>
      </c>
      <c r="Y204" s="770">
        <f>IFERROR(IF(X204="",0,CEILING((X204/$H204),1)*$H204),"")</f>
        <v>29.400000000000002</v>
      </c>
      <c r="Z204" s="36">
        <f>IFERROR(IF(Y204=0,"",ROUNDUP(Y204/H204,0)*0.00651),"")</f>
        <v>9.1139999999999999E-2</v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30.4</v>
      </c>
      <c r="BN204" s="64">
        <f>IFERROR(Y204*I204/H204,"0")</f>
        <v>31.919999999999998</v>
      </c>
      <c r="BO204" s="64">
        <f>IFERROR(1/J204*(X204/H204),"0")</f>
        <v>7.3260073260073263E-2</v>
      </c>
      <c r="BP204" s="64">
        <f>IFERROR(1/J204*(Y204/H204),"0")</f>
        <v>7.6923076923076927E-2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13.333333333333332</v>
      </c>
      <c r="Y205" s="771">
        <f>IFERROR(Y203/H203,"0")+IFERROR(Y204/H204,"0")</f>
        <v>14</v>
      </c>
      <c r="Z205" s="771">
        <f>IFERROR(IF(Z203="",0,Z203),"0")+IFERROR(IF(Z204="",0,Z204),"0")</f>
        <v>9.1139999999999999E-2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28</v>
      </c>
      <c r="Y206" s="771">
        <f>IFERROR(SUM(Y203:Y204),"0")</f>
        <v>29.400000000000002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220</v>
      </c>
      <c r="Y208" s="770">
        <f t="shared" ref="Y208:Y215" si="41">IFERROR(IF(X208="",0,CEILING((X208/$H208),1)*$H208),"")</f>
        <v>221.4</v>
      </c>
      <c r="Z208" s="36">
        <f>IFERROR(IF(Y208=0,"",ROUNDUP(Y208/H208,0)*0.00902),"")</f>
        <v>0.36982000000000004</v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228.55555555555554</v>
      </c>
      <c r="BN208" s="64">
        <f t="shared" ref="BN208:BN215" si="43">IFERROR(Y208*I208/H208,"0")</f>
        <v>230.01</v>
      </c>
      <c r="BO208" s="64">
        <f t="shared" ref="BO208:BO215" si="44">IFERROR(1/J208*(X208/H208),"0")</f>
        <v>0.30864197530864196</v>
      </c>
      <c r="BP208" s="64">
        <f t="shared" ref="BP208:BP215" si="45">IFERROR(1/J208*(Y208/H208),"0")</f>
        <v>0.31060606060606061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232</v>
      </c>
      <c r="Y209" s="770">
        <f t="shared" si="41"/>
        <v>232.20000000000002</v>
      </c>
      <c r="Z209" s="36">
        <f>IFERROR(IF(Y209=0,"",ROUNDUP(Y209/H209,0)*0.00902),"")</f>
        <v>0.38785999999999998</v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241.02222222222221</v>
      </c>
      <c r="BN209" s="64">
        <f t="shared" si="43"/>
        <v>241.23000000000005</v>
      </c>
      <c r="BO209" s="64">
        <f t="shared" si="44"/>
        <v>0.32547699214365883</v>
      </c>
      <c r="BP209" s="64">
        <f t="shared" si="45"/>
        <v>0.32575757575757575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362</v>
      </c>
      <c r="Y211" s="770">
        <f t="shared" si="41"/>
        <v>367.20000000000005</v>
      </c>
      <c r="Z211" s="36">
        <f>IFERROR(IF(Y211=0,"",ROUNDUP(Y211/H211,0)*0.00902),"")</f>
        <v>0.61336000000000002</v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376.07777777777778</v>
      </c>
      <c r="BN211" s="64">
        <f t="shared" si="43"/>
        <v>381.48</v>
      </c>
      <c r="BO211" s="64">
        <f t="shared" si="44"/>
        <v>0.5078563411896746</v>
      </c>
      <c r="BP211" s="64">
        <f t="shared" si="45"/>
        <v>0.51515151515151514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6</v>
      </c>
      <c r="Y213" s="770">
        <f t="shared" si="41"/>
        <v>7.2</v>
      </c>
      <c r="Z213" s="36">
        <f>IFERROR(IF(Y213=0,"",ROUNDUP(Y213/H213,0)*0.00502),"")</f>
        <v>2.0080000000000001E-2</v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6.3333333333333321</v>
      </c>
      <c r="BN213" s="64">
        <f t="shared" si="43"/>
        <v>7.6</v>
      </c>
      <c r="BO213" s="64">
        <f t="shared" si="44"/>
        <v>1.4245014245014245E-2</v>
      </c>
      <c r="BP213" s="64">
        <f t="shared" si="45"/>
        <v>1.7094017094017096E-2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9</v>
      </c>
      <c r="Y215" s="770">
        <f t="shared" si="41"/>
        <v>9</v>
      </c>
      <c r="Z215" s="36">
        <f>IFERROR(IF(Y215=0,"",ROUNDUP(Y215/H215,0)*0.00502),"")</f>
        <v>2.5100000000000001E-2</v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9.4999999999999982</v>
      </c>
      <c r="BN215" s="64">
        <f t="shared" si="43"/>
        <v>9.4999999999999982</v>
      </c>
      <c r="BO215" s="64">
        <f t="shared" si="44"/>
        <v>2.1367521367521368E-2</v>
      </c>
      <c r="BP215" s="64">
        <f t="shared" si="45"/>
        <v>2.1367521367521368E-2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159.07407407407408</v>
      </c>
      <c r="Y216" s="771">
        <f>IFERROR(Y208/H208,"0")+IFERROR(Y209/H209,"0")+IFERROR(Y210/H210,"0")+IFERROR(Y211/H211,"0")+IFERROR(Y212/H212,"0")+IFERROR(Y213/H213,"0")+IFERROR(Y214/H214,"0")+IFERROR(Y215/H215,"0")</f>
        <v>161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1.41622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829</v>
      </c>
      <c r="Y217" s="771">
        <f>IFERROR(SUM(Y208:Y215),"0")</f>
        <v>837.00000000000011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374</v>
      </c>
      <c r="Y220" s="770">
        <f t="shared" si="46"/>
        <v>374.4</v>
      </c>
      <c r="Z220" s="36">
        <f>IFERROR(IF(Y220=0,"",ROUNDUP(Y220/H220,0)*0.01898),"")</f>
        <v>0.91104000000000007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398.88538461538468</v>
      </c>
      <c r="BN220" s="64">
        <f t="shared" si="48"/>
        <v>399.31200000000001</v>
      </c>
      <c r="BO220" s="64">
        <f t="shared" si="49"/>
        <v>0.74919871794871795</v>
      </c>
      <c r="BP220" s="64">
        <f t="shared" si="50"/>
        <v>0.75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509</v>
      </c>
      <c r="Y222" s="770">
        <f t="shared" si="46"/>
        <v>513.29999999999995</v>
      </c>
      <c r="Z222" s="36">
        <f>IFERROR(IF(Y222=0,"",ROUNDUP(Y222/H222,0)*0.01898),"")</f>
        <v>1.11982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539.36448275862074</v>
      </c>
      <c r="BN222" s="64">
        <f t="shared" si="48"/>
        <v>543.92100000000005</v>
      </c>
      <c r="BO222" s="64">
        <f t="shared" si="49"/>
        <v>0.91415229885057481</v>
      </c>
      <c r="BP222" s="64">
        <f t="shared" si="50"/>
        <v>0.921875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226</v>
      </c>
      <c r="Y223" s="770">
        <f t="shared" si="46"/>
        <v>228</v>
      </c>
      <c r="Z223" s="36">
        <f t="shared" ref="Z223:Z229" si="51">IFERROR(IF(Y223=0,"",ROUNDUP(Y223/H223,0)*0.00651),"")</f>
        <v>0.61845000000000006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251.42499999999998</v>
      </c>
      <c r="BN223" s="64">
        <f t="shared" si="48"/>
        <v>253.65</v>
      </c>
      <c r="BO223" s="64">
        <f t="shared" si="49"/>
        <v>0.51739926739926745</v>
      </c>
      <c r="BP223" s="64">
        <f t="shared" si="50"/>
        <v>0.52197802197802201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142</v>
      </c>
      <c r="Y225" s="770">
        <f t="shared" si="46"/>
        <v>144</v>
      </c>
      <c r="Z225" s="36">
        <f t="shared" si="51"/>
        <v>0.3906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156.91</v>
      </c>
      <c r="BN225" s="64">
        <f t="shared" si="48"/>
        <v>159.12000000000003</v>
      </c>
      <c r="BO225" s="64">
        <f t="shared" si="49"/>
        <v>0.32509157509157516</v>
      </c>
      <c r="BP225" s="64">
        <f t="shared" si="50"/>
        <v>0.32967032967032972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239</v>
      </c>
      <c r="Y226" s="770">
        <f t="shared" si="46"/>
        <v>240</v>
      </c>
      <c r="Z226" s="36">
        <f t="shared" si="51"/>
        <v>0.65100000000000002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264.09500000000003</v>
      </c>
      <c r="BN226" s="64">
        <f t="shared" si="48"/>
        <v>265.20000000000005</v>
      </c>
      <c r="BO226" s="64">
        <f t="shared" si="49"/>
        <v>0.54716117216117222</v>
      </c>
      <c r="BP226" s="64">
        <f t="shared" si="50"/>
        <v>0.5494505494505495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154</v>
      </c>
      <c r="Y228" s="770">
        <f t="shared" si="46"/>
        <v>156</v>
      </c>
      <c r="Z228" s="36">
        <f t="shared" si="51"/>
        <v>0.42315000000000003</v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170.17000000000002</v>
      </c>
      <c r="BN228" s="64">
        <f t="shared" si="48"/>
        <v>172.38000000000002</v>
      </c>
      <c r="BO228" s="64">
        <f t="shared" si="49"/>
        <v>0.35256410256410264</v>
      </c>
      <c r="BP228" s="64">
        <f t="shared" si="50"/>
        <v>0.35714285714285715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273</v>
      </c>
      <c r="Y229" s="770">
        <f t="shared" si="46"/>
        <v>273.59999999999997</v>
      </c>
      <c r="Z229" s="36">
        <f t="shared" si="51"/>
        <v>0.74214000000000002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302.34750000000003</v>
      </c>
      <c r="BN229" s="64">
        <f t="shared" si="48"/>
        <v>303.01199999999994</v>
      </c>
      <c r="BO229" s="64">
        <f t="shared" si="49"/>
        <v>0.625</v>
      </c>
      <c r="BP229" s="64">
        <f t="shared" si="50"/>
        <v>0.62637362637362637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537.28779840848802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541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4.8562000000000003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1917</v>
      </c>
      <c r="Y231" s="771">
        <f>IFERROR(SUM(Y219:Y229),"0")</f>
        <v>1929.2999999999997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15</v>
      </c>
      <c r="Y237" s="770">
        <f t="shared" si="52"/>
        <v>16.8</v>
      </c>
      <c r="Z237" s="36">
        <f>IFERROR(IF(Y237=0,"",ROUNDUP(Y237/H237,0)*0.00651),"")</f>
        <v>4.5569999999999999E-2</v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16.575000000000003</v>
      </c>
      <c r="BN237" s="64">
        <f t="shared" si="54"/>
        <v>18.564000000000004</v>
      </c>
      <c r="BO237" s="64">
        <f t="shared" si="55"/>
        <v>3.4340659340659344E-2</v>
      </c>
      <c r="BP237" s="64">
        <f t="shared" si="56"/>
        <v>3.8461538461538471E-2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10</v>
      </c>
      <c r="Y238" s="770">
        <f t="shared" si="52"/>
        <v>12</v>
      </c>
      <c r="Z238" s="36">
        <f>IFERROR(IF(Y238=0,"",ROUNDUP(Y238/H238,0)*0.00651),"")</f>
        <v>3.2550000000000003E-2</v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11.050000000000002</v>
      </c>
      <c r="BN238" s="64">
        <f t="shared" si="54"/>
        <v>13.260000000000002</v>
      </c>
      <c r="BO238" s="64">
        <f t="shared" si="55"/>
        <v>2.2893772893772896E-2</v>
      </c>
      <c r="BP238" s="64">
        <f t="shared" si="56"/>
        <v>2.7472527472527476E-2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10.416666666666668</v>
      </c>
      <c r="Y239" s="771">
        <f>IFERROR(Y233/H233,"0")+IFERROR(Y234/H234,"0")+IFERROR(Y235/H235,"0")+IFERROR(Y236/H236,"0")+IFERROR(Y237/H237,"0")+IFERROR(Y238/H238,"0")</f>
        <v>12</v>
      </c>
      <c r="Z239" s="771">
        <f>IFERROR(IF(Z233="",0,Z233),"0")+IFERROR(IF(Z234="",0,Z234),"0")+IFERROR(IF(Z235="",0,Z235),"0")+IFERROR(IF(Z236="",0,Z236),"0")+IFERROR(IF(Z237="",0,Z237),"0")+IFERROR(IF(Z238="",0,Z238),"0")</f>
        <v>7.8119999999999995E-2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25</v>
      </c>
      <c r="Y240" s="771">
        <f>IFERROR(SUM(Y233:Y238),"0")</f>
        <v>28.8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98</v>
      </c>
      <c r="Y256" s="770">
        <f t="shared" si="62"/>
        <v>104.39999999999999</v>
      </c>
      <c r="Z256" s="36">
        <f>IFERROR(IF(Y256=0,"",ROUNDUP(Y256/H256,0)*0.01898),"")</f>
        <v>0.17082</v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101.67500000000001</v>
      </c>
      <c r="BN256" s="64">
        <f t="shared" si="64"/>
        <v>108.315</v>
      </c>
      <c r="BO256" s="64">
        <f t="shared" si="65"/>
        <v>0.1320043103448276</v>
      </c>
      <c r="BP256" s="64">
        <f t="shared" si="66"/>
        <v>0.140625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8.4482758620689662</v>
      </c>
      <c r="Y264" s="771">
        <f>IFERROR(Y255/H255,"0")+IFERROR(Y256/H256,"0")+IFERROR(Y257/H257,"0")+IFERROR(Y258/H258,"0")+IFERROR(Y259/H259,"0")+IFERROR(Y260/H260,"0")+IFERROR(Y261/H261,"0")+IFERROR(Y262/H262,"0")+IFERROR(Y263/H263,"0")</f>
        <v>9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0.17082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98</v>
      </c>
      <c r="Y265" s="771">
        <f>IFERROR(SUM(Y255:Y263),"0")</f>
        <v>104.39999999999999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78</v>
      </c>
      <c r="Y300" s="770">
        <f t="shared" si="72"/>
        <v>79.2</v>
      </c>
      <c r="Z300" s="36">
        <f>IFERROR(IF(Y300=0,"",ROUNDUP(Y300/H300,0)*0.00651),"")</f>
        <v>0.21482999999999999</v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86.190000000000012</v>
      </c>
      <c r="BN300" s="64">
        <f t="shared" si="74"/>
        <v>87.51600000000002</v>
      </c>
      <c r="BO300" s="64">
        <f t="shared" si="75"/>
        <v>0.17857142857142858</v>
      </c>
      <c r="BP300" s="64">
        <f t="shared" si="76"/>
        <v>0.18131868131868134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32.5</v>
      </c>
      <c r="Y303" s="771">
        <f>IFERROR(Y297/H297,"0")+IFERROR(Y298/H298,"0")+IFERROR(Y299/H299,"0")+IFERROR(Y300/H300,"0")+IFERROR(Y301/H301,"0")+IFERROR(Y302/H302,"0")</f>
        <v>33</v>
      </c>
      <c r="Z303" s="771">
        <f>IFERROR(IF(Z297="",0,Z297),"0")+IFERROR(IF(Z298="",0,Z298),"0")+IFERROR(IF(Z299="",0,Z299),"0")+IFERROR(IF(Z300="",0,Z300),"0")+IFERROR(IF(Z301="",0,Z301),"0")+IFERROR(IF(Z302="",0,Z302),"0")</f>
        <v>0.21482999999999999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78</v>
      </c>
      <c r="Y304" s="771">
        <f>IFERROR(SUM(Y297:Y302),"0")</f>
        <v>79.2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115</v>
      </c>
      <c r="Y382" s="770">
        <f>IFERROR(IF(X382="",0,CEILING((X382/$H382),1)*$H382),"")</f>
        <v>117.60000000000001</v>
      </c>
      <c r="Z382" s="36">
        <f>IFERROR(IF(Y382=0,"",ROUNDUP(Y382/H382,0)*0.01898),"")</f>
        <v>0.26572000000000001</v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122.10535714285713</v>
      </c>
      <c r="BN382" s="64">
        <f>IFERROR(Y382*I382/H382,"0")</f>
        <v>124.86600000000001</v>
      </c>
      <c r="BO382" s="64">
        <f>IFERROR(1/J382*(X382/H382),"0")</f>
        <v>0.21391369047619047</v>
      </c>
      <c r="BP382" s="64">
        <f>IFERROR(1/J382*(Y382/H382),"0")</f>
        <v>0.21875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162</v>
      </c>
      <c r="Y383" s="770">
        <f>IFERROR(IF(X383="",0,CEILING((X383/$H383),1)*$H383),"")</f>
        <v>163.79999999999998</v>
      </c>
      <c r="Z383" s="36">
        <f>IFERROR(IF(Y383=0,"",ROUNDUP(Y383/H383,0)*0.01898),"")</f>
        <v>0.39857999999999999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172.77923076923079</v>
      </c>
      <c r="BN383" s="64">
        <f>IFERROR(Y383*I383/H383,"0")</f>
        <v>174.69900000000001</v>
      </c>
      <c r="BO383" s="64">
        <f>IFERROR(1/J383*(X383/H383),"0")</f>
        <v>0.32451923076923078</v>
      </c>
      <c r="BP383" s="64">
        <f>IFERROR(1/J383*(Y383/H383),"0")</f>
        <v>0.328125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6</v>
      </c>
      <c r="Y385" s="770">
        <f>IFERROR(IF(X385="",0,CEILING((X385/$H385),1)*$H385),"")</f>
        <v>8.4</v>
      </c>
      <c r="Z385" s="36">
        <f>IFERROR(IF(Y385=0,"",ROUNDUP(Y385/H385,0)*0.01898),"")</f>
        <v>1.898E-2</v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6.3707142857142856</v>
      </c>
      <c r="BN385" s="64">
        <f>IFERROR(Y385*I385/H385,"0")</f>
        <v>8.9190000000000005</v>
      </c>
      <c r="BO385" s="64">
        <f>IFERROR(1/J385*(X385/H385),"0")</f>
        <v>1.1160714285714286E-2</v>
      </c>
      <c r="BP385" s="64">
        <f>IFERROR(1/J385*(Y385/H385),"0")</f>
        <v>1.5625E-2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35.173992673992679</v>
      </c>
      <c r="Y386" s="771">
        <f>IFERROR(Y382/H382,"0")+IFERROR(Y383/H383,"0")+IFERROR(Y384/H384,"0")+IFERROR(Y385/H385,"0")</f>
        <v>36</v>
      </c>
      <c r="Z386" s="771">
        <f>IFERROR(IF(Z382="",0,Z382),"0")+IFERROR(IF(Z383="",0,Z383),"0")+IFERROR(IF(Z384="",0,Z384),"0")+IFERROR(IF(Z385="",0,Z385),"0")</f>
        <v>0.68328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283</v>
      </c>
      <c r="Y387" s="771">
        <f>IFERROR(SUM(Y382:Y385),"0")</f>
        <v>289.79999999999995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12</v>
      </c>
      <c r="Y391" s="770">
        <f>IFERROR(IF(X391="",0,CEILING((X391/$H391),1)*$H391),"")</f>
        <v>12.75</v>
      </c>
      <c r="Z391" s="36">
        <f>IFERROR(IF(Y391=0,"",ROUNDUP(Y391/H391,0)*0.00651),"")</f>
        <v>3.2550000000000003E-2</v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13.905882352941179</v>
      </c>
      <c r="BN391" s="64">
        <f>IFERROR(Y391*I391/H391,"0")</f>
        <v>14.775000000000002</v>
      </c>
      <c r="BO391" s="64">
        <f>IFERROR(1/J391*(X391/H391),"0")</f>
        <v>2.5856496444731741E-2</v>
      </c>
      <c r="BP391" s="64">
        <f>IFERROR(1/J391*(Y391/H391),"0")</f>
        <v>2.7472527472527476E-2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41</v>
      </c>
      <c r="Y392" s="770">
        <f>IFERROR(IF(X392="",0,CEILING((X392/$H392),1)*$H392),"")</f>
        <v>43.349999999999994</v>
      </c>
      <c r="Z392" s="36">
        <f>IFERROR(IF(Y392=0,"",ROUNDUP(Y392/H392,0)*0.00651),"")</f>
        <v>0.11067</v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46.305882352941182</v>
      </c>
      <c r="BN392" s="64">
        <f>IFERROR(Y392*I392/H392,"0")</f>
        <v>48.96</v>
      </c>
      <c r="BO392" s="64">
        <f>IFERROR(1/J392*(X392/H392),"0")</f>
        <v>8.8343029519500113E-2</v>
      </c>
      <c r="BP392" s="64">
        <f>IFERROR(1/J392*(Y392/H392),"0")</f>
        <v>9.3406593406593408E-2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20.784313725490197</v>
      </c>
      <c r="Y393" s="771">
        <f>IFERROR(Y389/H389,"0")+IFERROR(Y390/H390,"0")+IFERROR(Y391/H391,"0")+IFERROR(Y392/H392,"0")</f>
        <v>22</v>
      </c>
      <c r="Z393" s="771">
        <f>IFERROR(IF(Z389="",0,Z389),"0")+IFERROR(IF(Z390="",0,Z390),"0")+IFERROR(IF(Z391="",0,Z391),"0")+IFERROR(IF(Z392="",0,Z392),"0")</f>
        <v>0.14322000000000001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53</v>
      </c>
      <c r="Y394" s="771">
        <f>IFERROR(SUM(Y389:Y392),"0")</f>
        <v>56.099999999999994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20</v>
      </c>
      <c r="Y403" s="770">
        <f>IFERROR(IF(X403="",0,CEILING((X403/$H403),1)*$H403),"")</f>
        <v>21.6</v>
      </c>
      <c r="Z403" s="36">
        <f>IFERROR(IF(Y403=0,"",ROUNDUP(Y403/H403,0)*0.00651),"")</f>
        <v>7.8119999999999995E-2</v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22.533333333333335</v>
      </c>
      <c r="BN403" s="64">
        <f>IFERROR(Y403*I403/H403,"0")</f>
        <v>24.335999999999999</v>
      </c>
      <c r="BO403" s="64">
        <f>IFERROR(1/J403*(X403/H403),"0")</f>
        <v>6.1050061050061055E-2</v>
      </c>
      <c r="BP403" s="64">
        <f>IFERROR(1/J403*(Y403/H403),"0")</f>
        <v>6.5934065934065936E-2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11.111111111111111</v>
      </c>
      <c r="Y404" s="771">
        <f>IFERROR(Y403/H403,"0")</f>
        <v>12</v>
      </c>
      <c r="Z404" s="771">
        <f>IFERROR(IF(Z403="",0,Z403),"0")</f>
        <v>7.8119999999999995E-2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20</v>
      </c>
      <c r="Y405" s="771">
        <f>IFERROR(SUM(Y403:Y403),"0")</f>
        <v>21.6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24</v>
      </c>
      <c r="Y407" s="770">
        <f>IFERROR(IF(X407="",0,CEILING((X407/$H407),1)*$H407),"")</f>
        <v>24.299999999999997</v>
      </c>
      <c r="Z407" s="36">
        <f>IFERROR(IF(Y407=0,"",ROUNDUP(Y407/H407,0)*0.01898),"")</f>
        <v>5.6940000000000004E-2</v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25.537777777777777</v>
      </c>
      <c r="BN407" s="64">
        <f>IFERROR(Y407*I407/H407,"0")</f>
        <v>25.856999999999996</v>
      </c>
      <c r="BO407" s="64">
        <f>IFERROR(1/J407*(X407/H407),"0")</f>
        <v>4.6296296296296301E-2</v>
      </c>
      <c r="BP407" s="64">
        <f>IFERROR(1/J407*(Y407/H407),"0")</f>
        <v>4.6875E-2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2.9629629629629632</v>
      </c>
      <c r="Y410" s="771">
        <f>IFERROR(Y407/H407,"0")+IFERROR(Y408/H408,"0")+IFERROR(Y409/H409,"0")</f>
        <v>3</v>
      </c>
      <c r="Z410" s="771">
        <f>IFERROR(IF(Z407="",0,Z407),"0")+IFERROR(IF(Z408="",0,Z408),"0")+IFERROR(IF(Z409="",0,Z409),"0")</f>
        <v>5.6940000000000004E-2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24</v>
      </c>
      <c r="Y411" s="771">
        <f>IFERROR(SUM(Y407:Y409),"0")</f>
        <v>24.299999999999997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1264</v>
      </c>
      <c r="Y416" s="770">
        <f t="shared" si="87"/>
        <v>1275</v>
      </c>
      <c r="Z416" s="36">
        <f>IFERROR(IF(Y416=0,"",ROUNDUP(Y416/H416,0)*0.02175),"")</f>
        <v>1.8487499999999999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1304.4480000000001</v>
      </c>
      <c r="BN416" s="64">
        <f t="shared" si="89"/>
        <v>1315.8</v>
      </c>
      <c r="BO416" s="64">
        <f t="shared" si="90"/>
        <v>1.7555555555555555</v>
      </c>
      <c r="BP416" s="64">
        <f t="shared" si="91"/>
        <v>1.7708333333333333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1172</v>
      </c>
      <c r="Y418" s="770">
        <f t="shared" si="87"/>
        <v>1185</v>
      </c>
      <c r="Z418" s="36">
        <f>IFERROR(IF(Y418=0,"",ROUNDUP(Y418/H418,0)*0.02175),"")</f>
        <v>1.7182499999999998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1209.5040000000001</v>
      </c>
      <c r="BN418" s="64">
        <f t="shared" si="89"/>
        <v>1222.9199999999998</v>
      </c>
      <c r="BO418" s="64">
        <f t="shared" si="90"/>
        <v>1.6277777777777778</v>
      </c>
      <c r="BP418" s="64">
        <f t="shared" si="91"/>
        <v>1.6458333333333333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1744</v>
      </c>
      <c r="Y420" s="770">
        <f t="shared" si="87"/>
        <v>1755</v>
      </c>
      <c r="Z420" s="36">
        <f>IFERROR(IF(Y420=0,"",ROUNDUP(Y420/H420,0)*0.02175),"")</f>
        <v>2.5447499999999996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1799.808</v>
      </c>
      <c r="BN420" s="64">
        <f t="shared" si="89"/>
        <v>1811.16</v>
      </c>
      <c r="BO420" s="64">
        <f t="shared" si="90"/>
        <v>2.4222222222222221</v>
      </c>
      <c r="BP420" s="64">
        <f t="shared" si="91"/>
        <v>2.4375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278.66666666666669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281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6.1117499999999989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4180</v>
      </c>
      <c r="Y426" s="771">
        <f>IFERROR(SUM(Y415:Y424),"0")</f>
        <v>4215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1148</v>
      </c>
      <c r="Y428" s="770">
        <f>IFERROR(IF(X428="",0,CEILING((X428/$H428),1)*$H428),"")</f>
        <v>1155</v>
      </c>
      <c r="Z428" s="36">
        <f>IFERROR(IF(Y428=0,"",ROUNDUP(Y428/H428,0)*0.02175),"")</f>
        <v>1.67475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1184.7360000000001</v>
      </c>
      <c r="BN428" s="64">
        <f>IFERROR(Y428*I428/H428,"0")</f>
        <v>1191.96</v>
      </c>
      <c r="BO428" s="64">
        <f>IFERROR(1/J428*(X428/H428),"0")</f>
        <v>1.5944444444444443</v>
      </c>
      <c r="BP428" s="64">
        <f>IFERROR(1/J428*(Y428/H428),"0")</f>
        <v>1.6041666666666665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76.533333333333331</v>
      </c>
      <c r="Y430" s="771">
        <f>IFERROR(Y428/H428,"0")+IFERROR(Y429/H429,"0")</f>
        <v>77</v>
      </c>
      <c r="Z430" s="771">
        <f>IFERROR(IF(Z428="",0,Z428),"0")+IFERROR(IF(Z429="",0,Z429),"0")</f>
        <v>1.67475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1148</v>
      </c>
      <c r="Y431" s="771">
        <f>IFERROR(SUM(Y428:Y429),"0")</f>
        <v>1155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8</v>
      </c>
      <c r="Y434" s="770">
        <f>IFERROR(IF(X434="",0,CEILING((X434/$H434),1)*$H434),"")</f>
        <v>9</v>
      </c>
      <c r="Z434" s="36">
        <f>IFERROR(IF(Y434=0,"",ROUNDUP(Y434/H434,0)*0.01898),"")</f>
        <v>1.898E-2</v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8.461333333333334</v>
      </c>
      <c r="BN434" s="64">
        <f>IFERROR(Y434*I434/H434,"0")</f>
        <v>9.5190000000000001</v>
      </c>
      <c r="BO434" s="64">
        <f>IFERROR(1/J434*(X434/H434),"0")</f>
        <v>1.3888888888888888E-2</v>
      </c>
      <c r="BP434" s="64">
        <f>IFERROR(1/J434*(Y434/H434),"0")</f>
        <v>1.5625E-2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0.88888888888888884</v>
      </c>
      <c r="Y435" s="771">
        <f>IFERROR(Y433/H433,"0")+IFERROR(Y434/H434,"0")</f>
        <v>1</v>
      </c>
      <c r="Z435" s="771">
        <f>IFERROR(IF(Z433="",0,Z433),"0")+IFERROR(IF(Z434="",0,Z434),"0")</f>
        <v>1.898E-2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8</v>
      </c>
      <c r="Y436" s="771">
        <f>IFERROR(SUM(Y433:Y434),"0")</f>
        <v>9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326</v>
      </c>
      <c r="Y438" s="770">
        <f>IFERROR(IF(X438="",0,CEILING((X438/$H438),1)*$H438),"")</f>
        <v>333</v>
      </c>
      <c r="Z438" s="36">
        <f>IFERROR(IF(Y438=0,"",ROUNDUP(Y438/H438,0)*0.01898),"")</f>
        <v>0.70226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344.79933333333332</v>
      </c>
      <c r="BN438" s="64">
        <f>IFERROR(Y438*I438/H438,"0")</f>
        <v>352.20300000000003</v>
      </c>
      <c r="BO438" s="64">
        <f>IFERROR(1/J438*(X438/H438),"0")</f>
        <v>0.56597222222222221</v>
      </c>
      <c r="BP438" s="64">
        <f>IFERROR(1/J438*(Y438/H438),"0")</f>
        <v>0.578125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36.222222222222221</v>
      </c>
      <c r="Y439" s="771">
        <f>IFERROR(Y438/H438,"0")</f>
        <v>37</v>
      </c>
      <c r="Z439" s="771">
        <f>IFERROR(IF(Z438="",0,Z438),"0")</f>
        <v>0.70226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326</v>
      </c>
      <c r="Y440" s="771">
        <f>IFERROR(SUM(Y438:Y438),"0")</f>
        <v>333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17</v>
      </c>
      <c r="Y477" s="770">
        <f t="shared" ref="Y477:Y494" si="97">IFERROR(IF(X477="",0,CEILING((X477/$H477),1)*$H477),"")</f>
        <v>21.6</v>
      </c>
      <c r="Z477" s="36">
        <f>IFERROR(IF(Y477=0,"",ROUNDUP(Y477/H477,0)*0.00902),"")</f>
        <v>3.6080000000000001E-2</v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17.661111111111111</v>
      </c>
      <c r="BN477" s="64">
        <f t="shared" ref="BN477:BN494" si="99">IFERROR(Y477*I477/H477,"0")</f>
        <v>22.44</v>
      </c>
      <c r="BO477" s="64">
        <f t="shared" ref="BO477:BO494" si="100">IFERROR(1/J477*(X477/H477),"0")</f>
        <v>2.3849607182940515E-2</v>
      </c>
      <c r="BP477" s="64">
        <f t="shared" ref="BP477:BP494" si="101">IFERROR(1/J477*(Y477/H477),"0")</f>
        <v>3.0303030303030304E-2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16</v>
      </c>
      <c r="Y491" s="770">
        <f t="shared" si="97"/>
        <v>16.8</v>
      </c>
      <c r="Z491" s="36">
        <f t="shared" si="102"/>
        <v>4.0160000000000001E-2</v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16.990476190476191</v>
      </c>
      <c r="BN491" s="64">
        <f t="shared" si="99"/>
        <v>17.84</v>
      </c>
      <c r="BO491" s="64">
        <f t="shared" si="100"/>
        <v>3.2560032560032565E-2</v>
      </c>
      <c r="BP491" s="64">
        <f t="shared" si="101"/>
        <v>3.4188034188034191E-2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10.767195767195766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12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7.6240000000000002E-2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33</v>
      </c>
      <c r="Y496" s="771">
        <f>IFERROR(SUM(Y477:Y494),"0")</f>
        <v>38.400000000000006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23</v>
      </c>
      <c r="Y512" s="770">
        <f>IFERROR(IF(X512="",0,CEILING((X512/$H512),1)*$H512),"")</f>
        <v>27</v>
      </c>
      <c r="Z512" s="36">
        <f>IFERROR(IF(Y512=0,"",ROUNDUP(Y512/H512,0)*0.00902),"")</f>
        <v>4.5100000000000001E-2</v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23.894444444444442</v>
      </c>
      <c r="BN512" s="64">
        <f>IFERROR(Y512*I512/H512,"0")</f>
        <v>28.049999999999997</v>
      </c>
      <c r="BO512" s="64">
        <f>IFERROR(1/J512*(X512/H512),"0")</f>
        <v>3.2267115600448933E-2</v>
      </c>
      <c r="BP512" s="64">
        <f>IFERROR(1/J512*(Y512/H512),"0")</f>
        <v>3.787878787878788E-2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4.2592592592592586</v>
      </c>
      <c r="Y517" s="771">
        <f>IFERROR(Y512/H512,"0")+IFERROR(Y513/H513,"0")+IFERROR(Y514/H514,"0")+IFERROR(Y515/H515,"0")+IFERROR(Y516/H516,"0")</f>
        <v>5</v>
      </c>
      <c r="Z517" s="771">
        <f>IFERROR(IF(Z512="",0,Z512),"0")+IFERROR(IF(Z513="",0,Z513),"0")+IFERROR(IF(Z514="",0,Z514),"0")+IFERROR(IF(Z515="",0,Z515),"0")+IFERROR(IF(Z516="",0,Z516),"0")</f>
        <v>4.5100000000000001E-2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23</v>
      </c>
      <c r="Y518" s="771">
        <f>IFERROR(SUM(Y512:Y516),"0")</f>
        <v>27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79</v>
      </c>
      <c r="Y539" s="770">
        <f t="shared" ref="Y539:Y553" si="103">IFERROR(IF(X539="",0,CEILING((X539/$H539),1)*$H539),"")</f>
        <v>79.2</v>
      </c>
      <c r="Z539" s="36">
        <f t="shared" ref="Z539:Z544" si="104">IFERROR(IF(Y539=0,"",ROUNDUP(Y539/H539,0)*0.01196),"")</f>
        <v>0.1794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84.386363636363626</v>
      </c>
      <c r="BN539" s="64">
        <f t="shared" ref="BN539:BN553" si="106">IFERROR(Y539*I539/H539,"0")</f>
        <v>84.6</v>
      </c>
      <c r="BO539" s="64">
        <f t="shared" ref="BO539:BO553" si="107">IFERROR(1/J539*(X539/H539),"0")</f>
        <v>0.14386655011655011</v>
      </c>
      <c r="BP539" s="64">
        <f t="shared" ref="BP539:BP553" si="108">IFERROR(1/J539*(Y539/H539),"0")</f>
        <v>0.14423076923076925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82</v>
      </c>
      <c r="Y540" s="770">
        <f t="shared" si="103"/>
        <v>84.48</v>
      </c>
      <c r="Z540" s="36">
        <f t="shared" si="104"/>
        <v>0.19136</v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87.590909090909079</v>
      </c>
      <c r="BN540" s="64">
        <f t="shared" si="106"/>
        <v>90.24</v>
      </c>
      <c r="BO540" s="64">
        <f t="shared" si="107"/>
        <v>0.14932983682983683</v>
      </c>
      <c r="BP540" s="64">
        <f t="shared" si="108"/>
        <v>0.15384615384615385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30.492424242424242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31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0.37075999999999998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161</v>
      </c>
      <c r="Y555" s="771">
        <f>IFERROR(SUM(Y539:Y553),"0")</f>
        <v>163.68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255</v>
      </c>
      <c r="Y558" s="770">
        <f>IFERROR(IF(X558="",0,CEILING((X558/$H558),1)*$H558),"")</f>
        <v>258.72000000000003</v>
      </c>
      <c r="Z558" s="36">
        <f>IFERROR(IF(Y558=0,"",ROUNDUP(Y558/H558,0)*0.01196),"")</f>
        <v>0.58604000000000001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272.38636363636357</v>
      </c>
      <c r="BN558" s="64">
        <f>IFERROR(Y558*I558/H558,"0")</f>
        <v>276.36</v>
      </c>
      <c r="BO558" s="64">
        <f>IFERROR(1/J558*(X558/H558),"0")</f>
        <v>0.46437937062937062</v>
      </c>
      <c r="BP558" s="64">
        <f>IFERROR(1/J558*(Y558/H558),"0")</f>
        <v>0.4711538461538462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48.29545454545454</v>
      </c>
      <c r="Y560" s="771">
        <f>IFERROR(Y557/H557,"0")+IFERROR(Y558/H558,"0")+IFERROR(Y559/H559,"0")</f>
        <v>49</v>
      </c>
      <c r="Z560" s="771">
        <f>IFERROR(IF(Z557="",0,Z557),"0")+IFERROR(IF(Z558="",0,Z558),"0")+IFERROR(IF(Z559="",0,Z559),"0")</f>
        <v>0.58604000000000001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255</v>
      </c>
      <c r="Y561" s="771">
        <f>IFERROR(SUM(Y557:Y559),"0")</f>
        <v>258.72000000000003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650</v>
      </c>
      <c r="Y563" s="770">
        <f t="shared" ref="Y563:Y576" si="109">IFERROR(IF(X563="",0,CEILING((X563/$H563),1)*$H563),"")</f>
        <v>654.72</v>
      </c>
      <c r="Z563" s="36">
        <f>IFERROR(IF(Y563=0,"",ROUNDUP(Y563/H563,0)*0.01196),"")</f>
        <v>1.4830399999999999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694.31818181818176</v>
      </c>
      <c r="BN563" s="64">
        <f t="shared" ref="BN563:BN576" si="111">IFERROR(Y563*I563/H563,"0")</f>
        <v>699.36</v>
      </c>
      <c r="BO563" s="64">
        <f t="shared" ref="BO563:BO576" si="112">IFERROR(1/J563*(X563/H563),"0")</f>
        <v>1.1837121212121211</v>
      </c>
      <c r="BP563" s="64">
        <f t="shared" ref="BP563:BP576" si="113">IFERROR(1/J563*(Y563/H563),"0")</f>
        <v>1.1923076923076923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478</v>
      </c>
      <c r="Y565" s="770">
        <f t="shared" si="109"/>
        <v>480.48</v>
      </c>
      <c r="Z565" s="36">
        <f>IFERROR(IF(Y565=0,"",ROUNDUP(Y565/H565,0)*0.01196),"")</f>
        <v>1.08836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510.59090909090907</v>
      </c>
      <c r="BN565" s="64">
        <f t="shared" si="111"/>
        <v>513.24</v>
      </c>
      <c r="BO565" s="64">
        <f t="shared" si="112"/>
        <v>0.87048368298368306</v>
      </c>
      <c r="BP565" s="64">
        <f t="shared" si="113"/>
        <v>0.875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95</v>
      </c>
      <c r="Y567" s="770">
        <f t="shared" si="109"/>
        <v>95.04</v>
      </c>
      <c r="Z567" s="36">
        <f>IFERROR(IF(Y567=0,"",ROUNDUP(Y567/H567,0)*0.01196),"")</f>
        <v>0.21528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101.47727272727272</v>
      </c>
      <c r="BN567" s="64">
        <f t="shared" si="111"/>
        <v>101.52000000000001</v>
      </c>
      <c r="BO567" s="64">
        <f t="shared" si="112"/>
        <v>0.17300407925407926</v>
      </c>
      <c r="BP567" s="64">
        <f t="shared" si="113"/>
        <v>0.17307692307692307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231.62878787878788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233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2.7866799999999996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1223</v>
      </c>
      <c r="Y578" s="771">
        <f>IFERROR(SUM(Y563:Y576),"0")</f>
        <v>1230.24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15238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15437.439999999999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16004.606844991975</v>
      </c>
      <c r="Y666" s="771">
        <f>IFERROR(SUM(BN22:BN662),"0")</f>
        <v>16214.583999999997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25</v>
      </c>
      <c r="Y667" s="38">
        <f>ROUNDUP(SUM(BP22:BP662),0)</f>
        <v>26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16629.606844991977</v>
      </c>
      <c r="Y668" s="771">
        <f>GrossWeightTotalR+PalletQtyTotalR*25</f>
        <v>16864.583999999995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2254.5087986594581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2286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29.095409999999994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886.8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1090.8</v>
      </c>
      <c r="E675" s="46">
        <f>IFERROR(Y99*1,"0")+IFERROR(Y100*1,"0")+IFERROR(Y101*1,"0")+IFERROR(Y105*1,"0")+IFERROR(Y106*1,"0")+IFERROR(Y107*1,"0")+IFERROR(Y108*1,"0")+IFERROR(Y109*1,"0")+IFERROR(Y110*1,"0")</f>
        <v>1067.7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1022.5000000000001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539.70000000000005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2824.5000000000005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104.39999999999999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79.2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345.9</v>
      </c>
      <c r="W675" s="46">
        <f>IFERROR(Y403*1,"0")+IFERROR(Y407*1,"0")+IFERROR(Y408*1,"0")+IFERROR(Y409*1,"0")</f>
        <v>45.9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5712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38.400000000000006</v>
      </c>
      <c r="AA675" s="46">
        <f>IFERROR(Y508*1,"0")+IFERROR(Y512*1,"0")+IFERROR(Y513*1,"0")+IFERROR(Y514*1,"0")+IFERROR(Y515*1,"0")+IFERROR(Y516*1,"0")</f>
        <v>27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1652.64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2025-02-20T07:58:02Z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