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D51EDDD4-827F-4DAA-89FE-6B4AC18DE8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AD675" i="1" s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Y518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Y495" i="1" s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Y464" i="1" s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Y452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Y399" i="1" s="1"/>
  <c r="P397" i="1"/>
  <c r="BP396" i="1"/>
  <c r="BO396" i="1"/>
  <c r="BN396" i="1"/>
  <c r="BM396" i="1"/>
  <c r="Z396" i="1"/>
  <c r="Y396" i="1"/>
  <c r="P396" i="1"/>
  <c r="X394" i="1"/>
  <c r="Y393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Y387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Y364" i="1" s="1"/>
  <c r="P356" i="1"/>
  <c r="BP355" i="1"/>
  <c r="BO355" i="1"/>
  <c r="BN355" i="1"/>
  <c r="BM355" i="1"/>
  <c r="Z355" i="1"/>
  <c r="Y355" i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1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BO234" i="1"/>
  <c r="BM234" i="1"/>
  <c r="Y234" i="1"/>
  <c r="P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3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7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5" i="1"/>
  <c r="Z26" i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Y81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Z211" i="1"/>
  <c r="BN211" i="1"/>
  <c r="Z213" i="1"/>
  <c r="BN213" i="1"/>
  <c r="Z215" i="1"/>
  <c r="BN215" i="1"/>
  <c r="Y216" i="1"/>
  <c r="Z219" i="1"/>
  <c r="BN219" i="1"/>
  <c r="BP219" i="1"/>
  <c r="Z221" i="1"/>
  <c r="BN221" i="1"/>
  <c r="BP226" i="1"/>
  <c r="BN226" i="1"/>
  <c r="Z226" i="1"/>
  <c r="Y230" i="1"/>
  <c r="BP234" i="1"/>
  <c r="BN234" i="1"/>
  <c r="Z234" i="1"/>
  <c r="Z239" i="1" s="1"/>
  <c r="BP237" i="1"/>
  <c r="BN237" i="1"/>
  <c r="Z237" i="1"/>
  <c r="BP246" i="1"/>
  <c r="BN246" i="1"/>
  <c r="Z246" i="1"/>
  <c r="H9" i="1"/>
  <c r="Y24" i="1"/>
  <c r="Y103" i="1"/>
  <c r="Y121" i="1"/>
  <c r="Y184" i="1"/>
  <c r="BP224" i="1"/>
  <c r="BN224" i="1"/>
  <c r="Z224" i="1"/>
  <c r="BP228" i="1"/>
  <c r="BN228" i="1"/>
  <c r="Z228" i="1"/>
  <c r="BP235" i="1"/>
  <c r="BN235" i="1"/>
  <c r="Z235" i="1"/>
  <c r="Y239" i="1"/>
  <c r="Y252" i="1"/>
  <c r="BP244" i="1"/>
  <c r="BN244" i="1"/>
  <c r="Z244" i="1"/>
  <c r="Z251" i="1" s="1"/>
  <c r="BP248" i="1"/>
  <c r="BN248" i="1"/>
  <c r="Z248" i="1"/>
  <c r="Z337" i="1"/>
  <c r="K675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Y268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R675" i="1"/>
  <c r="Y309" i="1"/>
  <c r="Z316" i="1"/>
  <c r="Z317" i="1" s="1"/>
  <c r="BN316" i="1"/>
  <c r="BP316" i="1"/>
  <c r="Z321" i="1"/>
  <c r="Z322" i="1" s="1"/>
  <c r="BN321" i="1"/>
  <c r="BP321" i="1"/>
  <c r="Y322" i="1"/>
  <c r="Z325" i="1"/>
  <c r="Z326" i="1" s="1"/>
  <c r="BN325" i="1"/>
  <c r="BP325" i="1"/>
  <c r="Y326" i="1"/>
  <c r="Z329" i="1"/>
  <c r="Z331" i="1" s="1"/>
  <c r="BN329" i="1"/>
  <c r="BP329" i="1"/>
  <c r="Y332" i="1"/>
  <c r="T675" i="1"/>
  <c r="Z336" i="1"/>
  <c r="BN336" i="1"/>
  <c r="BP336" i="1"/>
  <c r="Y337" i="1"/>
  <c r="Z340" i="1"/>
  <c r="Z342" i="1" s="1"/>
  <c r="BN340" i="1"/>
  <c r="BP340" i="1"/>
  <c r="Y343" i="1"/>
  <c r="Y352" i="1"/>
  <c r="V675" i="1"/>
  <c r="Y363" i="1"/>
  <c r="Z356" i="1"/>
  <c r="Z363" i="1" s="1"/>
  <c r="BN356" i="1"/>
  <c r="BP356" i="1"/>
  <c r="Z358" i="1"/>
  <c r="BN358" i="1"/>
  <c r="Z360" i="1"/>
  <c r="BN360" i="1"/>
  <c r="Z362" i="1"/>
  <c r="BN362" i="1"/>
  <c r="BP368" i="1"/>
  <c r="BN368" i="1"/>
  <c r="Z368" i="1"/>
  <c r="Y379" i="1"/>
  <c r="BP376" i="1"/>
  <c r="BN376" i="1"/>
  <c r="Z376" i="1"/>
  <c r="BP385" i="1"/>
  <c r="BN385" i="1"/>
  <c r="Z385" i="1"/>
  <c r="BP391" i="1"/>
  <c r="BN391" i="1"/>
  <c r="Z391" i="1"/>
  <c r="Z393" i="1" s="1"/>
  <c r="Y400" i="1"/>
  <c r="Z410" i="1"/>
  <c r="BP408" i="1"/>
  <c r="BN408" i="1"/>
  <c r="Z408" i="1"/>
  <c r="X675" i="1"/>
  <c r="BP418" i="1"/>
  <c r="BN418" i="1"/>
  <c r="Z418" i="1"/>
  <c r="BP422" i="1"/>
  <c r="BN422" i="1"/>
  <c r="Z422" i="1"/>
  <c r="Y435" i="1"/>
  <c r="BP433" i="1"/>
  <c r="BN433" i="1"/>
  <c r="Z433" i="1"/>
  <c r="BP446" i="1"/>
  <c r="BN446" i="1"/>
  <c r="Z446" i="1"/>
  <c r="BP450" i="1"/>
  <c r="BN450" i="1"/>
  <c r="Z450" i="1"/>
  <c r="Y457" i="1"/>
  <c r="BP454" i="1"/>
  <c r="BN454" i="1"/>
  <c r="Z454" i="1"/>
  <c r="Z456" i="1" s="1"/>
  <c r="BP460" i="1"/>
  <c r="BN460" i="1"/>
  <c r="Z460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26" i="1"/>
  <c r="BP521" i="1"/>
  <c r="BN521" i="1"/>
  <c r="Z521" i="1"/>
  <c r="Z525" i="1" s="1"/>
  <c r="Y525" i="1"/>
  <c r="AB675" i="1"/>
  <c r="BP564" i="1"/>
  <c r="BN564" i="1"/>
  <c r="Z564" i="1"/>
  <c r="BP568" i="1"/>
  <c r="BN568" i="1"/>
  <c r="Z568" i="1"/>
  <c r="BP574" i="1"/>
  <c r="BN574" i="1"/>
  <c r="Z574" i="1"/>
  <c r="Y265" i="1"/>
  <c r="Y282" i="1"/>
  <c r="Y287" i="1"/>
  <c r="Y294" i="1"/>
  <c r="Y303" i="1"/>
  <c r="Y323" i="1"/>
  <c r="Y371" i="1"/>
  <c r="BP366" i="1"/>
  <c r="BN366" i="1"/>
  <c r="Z366" i="1"/>
  <c r="Z370" i="1" s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Z399" i="1"/>
  <c r="BP397" i="1"/>
  <c r="BN397" i="1"/>
  <c r="Z397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Y436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617" i="1"/>
  <c r="Z517" i="1"/>
  <c r="Z464" i="1"/>
  <c r="Z303" i="1"/>
  <c r="Z293" i="1"/>
  <c r="Z281" i="1"/>
  <c r="Z264" i="1"/>
  <c r="Y665" i="1"/>
  <c r="Z136" i="1"/>
  <c r="Z126" i="1"/>
  <c r="Z120" i="1"/>
  <c r="Z111" i="1"/>
  <c r="Z102" i="1"/>
  <c r="Z95" i="1"/>
  <c r="Z33" i="1"/>
  <c r="Y669" i="1"/>
  <c r="Y666" i="1"/>
  <c r="Z435" i="1"/>
  <c r="Z230" i="1"/>
  <c r="Y667" i="1"/>
  <c r="Z670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<sst xmlns="http://schemas.openxmlformats.org/spreadsheetml/2006/main" count="3132" uniqueCount="1102">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</sst>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9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104</v>
      </c>
      <c r="Y43" s="770">
        <f t="shared" si="6"/>
        <v>108</v>
      </c>
      <c r="Z43" s="36">
        <f>IFERROR(IF(Y43=0,"",ROUNDUP(Y43/H43,0)*0.01898),"")</f>
        <v>0.1898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108.18888888888888</v>
      </c>
      <c r="BN43" s="64">
        <f t="shared" si="8"/>
        <v>112.34999999999998</v>
      </c>
      <c r="BO43" s="64">
        <f t="shared" si="9"/>
        <v>0.15046296296296297</v>
      </c>
      <c r="BP43" s="64">
        <f t="shared" si="10"/>
        <v>0.15625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9.6296296296296298</v>
      </c>
      <c r="Y48" s="771">
        <f>IFERROR(Y42/H42,"0")+IFERROR(Y43/H43,"0")+IFERROR(Y44/H44,"0")+IFERROR(Y45/H45,"0")+IFERROR(Y46/H46,"0")+IFERROR(Y47/H47,"0")</f>
        <v>10</v>
      </c>
      <c r="Z48" s="771">
        <f>IFERROR(IF(Z42="",0,Z42),"0")+IFERROR(IF(Z43="",0,Z43),"0")+IFERROR(IF(Z44="",0,Z44),"0")+IFERROR(IF(Z45="",0,Z45),"0")+IFERROR(IF(Z46="",0,Z46),"0")+IFERROR(IF(Z47="",0,Z47),"0")</f>
        <v>0.1898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104</v>
      </c>
      <c r="Y49" s="771">
        <f>IFERROR(SUM(Y42:Y47),"0")</f>
        <v>108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117</v>
      </c>
      <c r="Y58" s="770">
        <f t="shared" si="11"/>
        <v>118.80000000000001</v>
      </c>
      <c r="Z58" s="36">
        <f>IFERROR(IF(Y58=0,"",ROUNDUP(Y58/H58,0)*0.01898),"")</f>
        <v>0.20877999999999999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121.71249999999998</v>
      </c>
      <c r="BN58" s="64">
        <f t="shared" si="13"/>
        <v>123.58499999999999</v>
      </c>
      <c r="BO58" s="64">
        <f t="shared" si="14"/>
        <v>0.16927083333333331</v>
      </c>
      <c r="BP58" s="64">
        <f t="shared" si="15"/>
        <v>0.171875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15</v>
      </c>
      <c r="Y61" s="770">
        <f t="shared" si="11"/>
        <v>16</v>
      </c>
      <c r="Z61" s="36">
        <f>IFERROR(IF(Y61=0,"",ROUNDUP(Y61/H61,0)*0.00902),"")</f>
        <v>3.6080000000000001E-2</v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15.7875</v>
      </c>
      <c r="BN61" s="64">
        <f t="shared" si="13"/>
        <v>16.84</v>
      </c>
      <c r="BO61" s="64">
        <f t="shared" si="14"/>
        <v>2.8409090909090912E-2</v>
      </c>
      <c r="BP61" s="64">
        <f t="shared" si="15"/>
        <v>3.0303030303030304E-2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14.583333333333332</v>
      </c>
      <c r="Y64" s="771">
        <f>IFERROR(Y57/H57,"0")+IFERROR(Y58/H58,"0")+IFERROR(Y59/H59,"0")+IFERROR(Y60/H60,"0")+IFERROR(Y61/H61,"0")+IFERROR(Y62/H62,"0")+IFERROR(Y63/H63,"0")</f>
        <v>15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0.24485999999999999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132</v>
      </c>
      <c r="Y65" s="771">
        <f>IFERROR(SUM(Y57:Y63),"0")</f>
        <v>134.80000000000001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209</v>
      </c>
      <c r="Y67" s="770">
        <f>IFERROR(IF(X67="",0,CEILING((X67/$H67),1)*$H67),"")</f>
        <v>216</v>
      </c>
      <c r="Z67" s="36">
        <f>IFERROR(IF(Y67=0,"",ROUNDUP(Y67/H67,0)*0.01898),"")</f>
        <v>0.37959999999999999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217.41805555555553</v>
      </c>
      <c r="BN67" s="64">
        <f>IFERROR(Y67*I67/H67,"0")</f>
        <v>224.69999999999996</v>
      </c>
      <c r="BO67" s="64">
        <f>IFERROR(1/J67*(X67/H67),"0")</f>
        <v>0.30237268518518517</v>
      </c>
      <c r="BP67" s="64">
        <f>IFERROR(1/J67*(Y67/H67),"0")</f>
        <v>0.3125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19.351851851851851</v>
      </c>
      <c r="Y71" s="771">
        <f>IFERROR(Y67/H67,"0")+IFERROR(Y68/H68,"0")+IFERROR(Y69/H69,"0")+IFERROR(Y70/H70,"0")</f>
        <v>20</v>
      </c>
      <c r="Z71" s="771">
        <f>IFERROR(IF(Z67="",0,Z67),"0")+IFERROR(IF(Z68="",0,Z68),"0")+IFERROR(IF(Z69="",0,Z69),"0")+IFERROR(IF(Z70="",0,Z70),"0")</f>
        <v>0.37959999999999999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209</v>
      </c>
      <c r="Y72" s="771">
        <f>IFERROR(SUM(Y67:Y70),"0")</f>
        <v>216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5</v>
      </c>
      <c r="Y78" s="770">
        <f t="shared" si="16"/>
        <v>5.4</v>
      </c>
      <c r="Z78" s="36">
        <f>IFERROR(IF(Y78=0,"",ROUNDUP(Y78/H78,0)*0.00502),"")</f>
        <v>1.506E-2</v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5.2777777777777777</v>
      </c>
      <c r="BN78" s="64">
        <f t="shared" si="18"/>
        <v>5.7</v>
      </c>
      <c r="BO78" s="64">
        <f t="shared" si="19"/>
        <v>1.1870845204178538E-2</v>
      </c>
      <c r="BP78" s="64">
        <f t="shared" si="20"/>
        <v>1.2820512820512822E-2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4</v>
      </c>
      <c r="Y79" s="770">
        <f t="shared" si="16"/>
        <v>5.4</v>
      </c>
      <c r="Z79" s="36">
        <f>IFERROR(IF(Y79=0,"",ROUNDUP(Y79/H79,0)*0.00502),"")</f>
        <v>1.506E-2</v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4.2222222222222223</v>
      </c>
      <c r="BN79" s="64">
        <f t="shared" si="18"/>
        <v>5.7</v>
      </c>
      <c r="BO79" s="64">
        <f t="shared" si="19"/>
        <v>9.4966761633428314E-3</v>
      </c>
      <c r="BP79" s="64">
        <f t="shared" si="20"/>
        <v>1.2820512820512822E-2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5</v>
      </c>
      <c r="Y80" s="771">
        <f>IFERROR(Y74/H74,"0")+IFERROR(Y75/H75,"0")+IFERROR(Y76/H76,"0")+IFERROR(Y77/H77,"0")+IFERROR(Y78/H78,"0")+IFERROR(Y79/H79,"0")</f>
        <v>6</v>
      </c>
      <c r="Z80" s="771">
        <f>IFERROR(IF(Z74="",0,Z74),"0")+IFERROR(IF(Z75="",0,Z75),"0")+IFERROR(IF(Z76="",0,Z76),"0")+IFERROR(IF(Z77="",0,Z77),"0")+IFERROR(IF(Z78="",0,Z78),"0")+IFERROR(IF(Z79="",0,Z79),"0")</f>
        <v>3.0120000000000001E-2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9</v>
      </c>
      <c r="Y81" s="771">
        <f>IFERROR(SUM(Y74:Y79),"0")</f>
        <v>10.8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5</v>
      </c>
      <c r="Y84" s="770">
        <f t="shared" si="21"/>
        <v>8.4</v>
      </c>
      <c r="Z84" s="36">
        <f>IFERROR(IF(Y84=0,"",ROUNDUP(Y84/H84,0)*0.01898),"")</f>
        <v>1.898E-2</v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5.2589285714285721</v>
      </c>
      <c r="BN84" s="64">
        <f t="shared" si="23"/>
        <v>8.8350000000000009</v>
      </c>
      <c r="BO84" s="64">
        <f t="shared" si="24"/>
        <v>9.300595238095238E-3</v>
      </c>
      <c r="BP84" s="64">
        <f t="shared" si="25"/>
        <v>1.5625E-2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0.59523809523809523</v>
      </c>
      <c r="Y89" s="771">
        <f>IFERROR(Y83/H83,"0")+IFERROR(Y84/H84,"0")+IFERROR(Y85/H85,"0")+IFERROR(Y86/H86,"0")+IFERROR(Y87/H87,"0")+IFERROR(Y88/H88,"0")</f>
        <v>1</v>
      </c>
      <c r="Z89" s="771">
        <f>IFERROR(IF(Z83="",0,Z83),"0")+IFERROR(IF(Z84="",0,Z84),"0")+IFERROR(IF(Z85="",0,Z85),"0")+IFERROR(IF(Z86="",0,Z86),"0")+IFERROR(IF(Z87="",0,Z87),"0")+IFERROR(IF(Z88="",0,Z88),"0")</f>
        <v>1.898E-2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5</v>
      </c>
      <c r="Y90" s="771">
        <f>IFERROR(SUM(Y83:Y88),"0")</f>
        <v>8.4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337</v>
      </c>
      <c r="Y99" s="770">
        <f>IFERROR(IF(X99="",0,CEILING((X99/$H99),1)*$H99),"")</f>
        <v>345.6</v>
      </c>
      <c r="Z99" s="36">
        <f>IFERROR(IF(Y99=0,"",ROUNDUP(Y99/H99,0)*0.01898),"")</f>
        <v>0.60736000000000001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350.57361111111106</v>
      </c>
      <c r="BN99" s="64">
        <f>IFERROR(Y99*I99/H99,"0")</f>
        <v>359.52</v>
      </c>
      <c r="BO99" s="64">
        <f>IFERROR(1/J99*(X99/H99),"0")</f>
        <v>0.48755787037037035</v>
      </c>
      <c r="BP99" s="64">
        <f>IFERROR(1/J99*(Y99/H99),"0")</f>
        <v>0.5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72</v>
      </c>
      <c r="Y101" s="770">
        <f>IFERROR(IF(X101="",0,CEILING((X101/$H101),1)*$H101),"")</f>
        <v>72</v>
      </c>
      <c r="Z101" s="36">
        <f>IFERROR(IF(Y101=0,"",ROUNDUP(Y101/H101,0)*0.00902),"")</f>
        <v>0.14432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75.36</v>
      </c>
      <c r="BN101" s="64">
        <f>IFERROR(Y101*I101/H101,"0")</f>
        <v>75.36</v>
      </c>
      <c r="BO101" s="64">
        <f>IFERROR(1/J101*(X101/H101),"0")</f>
        <v>0.12121212121212122</v>
      </c>
      <c r="BP101" s="64">
        <f>IFERROR(1/J101*(Y101/H101),"0")</f>
        <v>0.12121212121212122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47.203703703703702</v>
      </c>
      <c r="Y102" s="771">
        <f>IFERROR(Y99/H99,"0")+IFERROR(Y100/H100,"0")+IFERROR(Y101/H101,"0")</f>
        <v>48</v>
      </c>
      <c r="Z102" s="771">
        <f>IFERROR(IF(Z99="",0,Z99),"0")+IFERROR(IF(Z100="",0,Z100),"0")+IFERROR(IF(Z101="",0,Z101),"0")</f>
        <v>0.75168000000000001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409</v>
      </c>
      <c r="Y103" s="771">
        <f>IFERROR(SUM(Y99:Y101),"0")</f>
        <v>417.6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175</v>
      </c>
      <c r="Y107" s="770">
        <f t="shared" si="26"/>
        <v>175.5</v>
      </c>
      <c r="Z107" s="36">
        <f>IFERROR(IF(Y107=0,"",ROUNDUP(Y107/H107,0)*0.00651),"")</f>
        <v>0.42315000000000003</v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191.33333333333334</v>
      </c>
      <c r="BN107" s="64">
        <f t="shared" si="28"/>
        <v>191.88</v>
      </c>
      <c r="BO107" s="64">
        <f t="shared" si="29"/>
        <v>0.35612535612535612</v>
      </c>
      <c r="BP107" s="64">
        <f t="shared" si="30"/>
        <v>0.35714285714285715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64.81481481481481</v>
      </c>
      <c r="Y111" s="771">
        <f>IFERROR(Y105/H105,"0")+IFERROR(Y106/H106,"0")+IFERROR(Y107/H107,"0")+IFERROR(Y108/H108,"0")+IFERROR(Y109/H109,"0")+IFERROR(Y110/H110,"0")</f>
        <v>65</v>
      </c>
      <c r="Z111" s="771">
        <f>IFERROR(IF(Z105="",0,Z105),"0")+IFERROR(IF(Z106="",0,Z106),"0")+IFERROR(IF(Z107="",0,Z107),"0")+IFERROR(IF(Z108="",0,Z108),"0")+IFERROR(IF(Z109="",0,Z109),"0")+IFERROR(IF(Z110="",0,Z110),"0")</f>
        <v>0.42315000000000003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175</v>
      </c>
      <c r="Y112" s="771">
        <f>IFERROR(SUM(Y105:Y110),"0")</f>
        <v>175.5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83</v>
      </c>
      <c r="Y116" s="770">
        <f>IFERROR(IF(X116="",0,CEILING((X116/$H116),1)*$H116),"")</f>
        <v>89.6</v>
      </c>
      <c r="Z116" s="36">
        <f>IFERROR(IF(Y116=0,"",ROUNDUP(Y116/H116,0)*0.01898),"")</f>
        <v>0.15184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86.223660714285714</v>
      </c>
      <c r="BN116" s="64">
        <f>IFERROR(Y116*I116/H116,"0")</f>
        <v>93.08</v>
      </c>
      <c r="BO116" s="64">
        <f>IFERROR(1/J116*(X116/H116),"0")</f>
        <v>0.11579241071428573</v>
      </c>
      <c r="BP116" s="64">
        <f>IFERROR(1/J116*(Y116/H116),"0")</f>
        <v>0.125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7.4107142857142865</v>
      </c>
      <c r="Y120" s="771">
        <f>IFERROR(Y115/H115,"0")+IFERROR(Y116/H116,"0")+IFERROR(Y117/H117,"0")+IFERROR(Y118/H118,"0")+IFERROR(Y119/H119,"0")</f>
        <v>8</v>
      </c>
      <c r="Z120" s="771">
        <f>IFERROR(IF(Z115="",0,Z115),"0")+IFERROR(IF(Z116="",0,Z116),"0")+IFERROR(IF(Z117="",0,Z117),"0")+IFERROR(IF(Z118="",0,Z118),"0")+IFERROR(IF(Z119="",0,Z119),"0")</f>
        <v>0.15184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83</v>
      </c>
      <c r="Y121" s="771">
        <f>IFERROR(SUM(Y115:Y119),"0")</f>
        <v>89.6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131</v>
      </c>
      <c r="Y129" s="770">
        <f t="shared" ref="Y129:Y135" si="31">IFERROR(IF(X129="",0,CEILING((X129/$H129),1)*$H129),"")</f>
        <v>134.4</v>
      </c>
      <c r="Z129" s="36">
        <f>IFERROR(IF(Y129=0,"",ROUNDUP(Y129/H129,0)*0.01898),"")</f>
        <v>0.30368000000000001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139.00035714285715</v>
      </c>
      <c r="BN129" s="64">
        <f t="shared" ref="BN129:BN135" si="33">IFERROR(Y129*I129/H129,"0")</f>
        <v>142.608</v>
      </c>
      <c r="BO129" s="64">
        <f t="shared" ref="BO129:BO135" si="34">IFERROR(1/J129*(X129/H129),"0")</f>
        <v>0.24367559523809523</v>
      </c>
      <c r="BP129" s="64">
        <f t="shared" ref="BP129:BP135" si="35">IFERROR(1/J129*(Y129/H129),"0")</f>
        <v>0.25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183</v>
      </c>
      <c r="Y133" s="770">
        <f t="shared" si="31"/>
        <v>183.60000000000002</v>
      </c>
      <c r="Z133" s="36">
        <f>IFERROR(IF(Y133=0,"",ROUNDUP(Y133/H133,0)*0.00651),"")</f>
        <v>0.44268000000000002</v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200.07999999999998</v>
      </c>
      <c r="BN133" s="64">
        <f t="shared" si="33"/>
        <v>200.73599999999999</v>
      </c>
      <c r="BO133" s="64">
        <f t="shared" si="34"/>
        <v>0.37240537240537241</v>
      </c>
      <c r="BP133" s="64">
        <f t="shared" si="35"/>
        <v>0.37362637362637363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83.373015873015873</v>
      </c>
      <c r="Y136" s="771">
        <f>IFERROR(Y129/H129,"0")+IFERROR(Y130/H130,"0")+IFERROR(Y131/H131,"0")+IFERROR(Y132/H132,"0")+IFERROR(Y133/H133,"0")+IFERROR(Y134/H134,"0")+IFERROR(Y135/H135,"0")</f>
        <v>84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0.74636000000000002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314</v>
      </c>
      <c r="Y137" s="771">
        <f>IFERROR(SUM(Y129:Y135),"0")</f>
        <v>318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96</v>
      </c>
      <c r="Y186" s="770">
        <f t="shared" ref="Y186:Y193" si="36">IFERROR(IF(X186="",0,CEILING((X186/$H186),1)*$H186),"")</f>
        <v>96.600000000000009</v>
      </c>
      <c r="Z186" s="36">
        <f>IFERROR(IF(Y186=0,"",ROUNDUP(Y186/H186,0)*0.00902),"")</f>
        <v>0.20746000000000001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102.17142857142856</v>
      </c>
      <c r="BN186" s="64">
        <f t="shared" ref="BN186:BN193" si="38">IFERROR(Y186*I186/H186,"0")</f>
        <v>102.81</v>
      </c>
      <c r="BO186" s="64">
        <f t="shared" ref="BO186:BO193" si="39">IFERROR(1/J186*(X186/H186),"0")</f>
        <v>0.17316017316017318</v>
      </c>
      <c r="BP186" s="64">
        <f t="shared" ref="BP186:BP193" si="40">IFERROR(1/J186*(Y186/H186),"0")</f>
        <v>0.17424242424242425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41</v>
      </c>
      <c r="Y189" s="770">
        <f t="shared" si="36"/>
        <v>42</v>
      </c>
      <c r="Z189" s="36">
        <f>IFERROR(IF(Y189=0,"",ROUNDUP(Y189/H189,0)*0.00502),"")</f>
        <v>0.1004</v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43.538095238095231</v>
      </c>
      <c r="BN189" s="64">
        <f t="shared" si="38"/>
        <v>44.599999999999994</v>
      </c>
      <c r="BO189" s="64">
        <f t="shared" si="39"/>
        <v>8.3435083435083435E-2</v>
      </c>
      <c r="BP189" s="64">
        <f t="shared" si="40"/>
        <v>8.5470085470085472E-2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30</v>
      </c>
      <c r="Y191" s="770">
        <f t="shared" si="36"/>
        <v>31.5</v>
      </c>
      <c r="Z191" s="36">
        <f>IFERROR(IF(Y191=0,"",ROUNDUP(Y191/H191,0)*0.00502),"")</f>
        <v>7.5300000000000006E-2</v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31.428571428571427</v>
      </c>
      <c r="BN191" s="64">
        <f t="shared" si="38"/>
        <v>33.000000000000007</v>
      </c>
      <c r="BO191" s="64">
        <f t="shared" si="39"/>
        <v>6.1050061050061055E-2</v>
      </c>
      <c r="BP191" s="64">
        <f t="shared" si="40"/>
        <v>6.4102564102564111E-2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56.666666666666664</v>
      </c>
      <c r="Y194" s="771">
        <f>IFERROR(Y186/H186,"0")+IFERROR(Y187/H187,"0")+IFERROR(Y188/H188,"0")+IFERROR(Y189/H189,"0")+IFERROR(Y190/H190,"0")+IFERROR(Y191/H191,"0")+IFERROR(Y192/H192,"0")+IFERROR(Y193/H193,"0")</f>
        <v>58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0.38316000000000006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167</v>
      </c>
      <c r="Y195" s="771">
        <f>IFERROR(SUM(Y186:Y193),"0")</f>
        <v>170.10000000000002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43</v>
      </c>
      <c r="Y208" s="770">
        <f t="shared" ref="Y208:Y215" si="41">IFERROR(IF(X208="",0,CEILING((X208/$H208),1)*$H208),"")</f>
        <v>43.2</v>
      </c>
      <c r="Z208" s="36">
        <f>IFERROR(IF(Y208=0,"",ROUNDUP(Y208/H208,0)*0.00902),"")</f>
        <v>7.2160000000000002E-2</v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44.672222222222224</v>
      </c>
      <c r="BN208" s="64">
        <f t="shared" ref="BN208:BN215" si="43">IFERROR(Y208*I208/H208,"0")</f>
        <v>44.88</v>
      </c>
      <c r="BO208" s="64">
        <f t="shared" ref="BO208:BO215" si="44">IFERROR(1/J208*(X208/H208),"0")</f>
        <v>6.0325476992143662E-2</v>
      </c>
      <c r="BP208" s="64">
        <f t="shared" ref="BP208:BP215" si="45">IFERROR(1/J208*(Y208/H208),"0")</f>
        <v>6.0606060606060608E-2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179</v>
      </c>
      <c r="Y209" s="770">
        <f t="shared" si="41"/>
        <v>183.60000000000002</v>
      </c>
      <c r="Z209" s="36">
        <f>IFERROR(IF(Y209=0,"",ROUNDUP(Y209/H209,0)*0.00902),"")</f>
        <v>0.30668000000000001</v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185.96111111111111</v>
      </c>
      <c r="BN209" s="64">
        <f t="shared" si="43"/>
        <v>190.74</v>
      </c>
      <c r="BO209" s="64">
        <f t="shared" si="44"/>
        <v>0.25112233445566778</v>
      </c>
      <c r="BP209" s="64">
        <f t="shared" si="45"/>
        <v>0.25757575757575757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26</v>
      </c>
      <c r="Y212" s="770">
        <f t="shared" si="41"/>
        <v>27</v>
      </c>
      <c r="Z212" s="36">
        <f>IFERROR(IF(Y212=0,"",ROUNDUP(Y212/H212,0)*0.00502),"")</f>
        <v>7.5300000000000006E-2</v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27.877777777777776</v>
      </c>
      <c r="BN212" s="64">
        <f t="shared" si="43"/>
        <v>28.95</v>
      </c>
      <c r="BO212" s="64">
        <f t="shared" si="44"/>
        <v>6.1728395061728406E-2</v>
      </c>
      <c r="BP212" s="64">
        <f t="shared" si="45"/>
        <v>6.4102564102564111E-2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19</v>
      </c>
      <c r="Y215" s="770">
        <f t="shared" si="41"/>
        <v>19.8</v>
      </c>
      <c r="Z215" s="36">
        <f>IFERROR(IF(Y215=0,"",ROUNDUP(Y215/H215,0)*0.00502),"")</f>
        <v>5.5220000000000005E-2</v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20.055555555555557</v>
      </c>
      <c r="BN215" s="64">
        <f t="shared" si="43"/>
        <v>20.9</v>
      </c>
      <c r="BO215" s="64">
        <f t="shared" si="44"/>
        <v>4.5109211775878448E-2</v>
      </c>
      <c r="BP215" s="64">
        <f t="shared" si="45"/>
        <v>4.7008547008547015E-2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66.1111111111111</v>
      </c>
      <c r="Y216" s="771">
        <f>IFERROR(Y208/H208,"0")+IFERROR(Y209/H209,"0")+IFERROR(Y210/H210,"0")+IFERROR(Y211/H211,"0")+IFERROR(Y212/H212,"0")+IFERROR(Y213/H213,"0")+IFERROR(Y214/H214,"0")+IFERROR(Y215/H215,"0")</f>
        <v>68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0.50936000000000003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267</v>
      </c>
      <c r="Y217" s="771">
        <f>IFERROR(SUM(Y208:Y215),"0")</f>
        <v>273.60000000000002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165</v>
      </c>
      <c r="Y223" s="770">
        <f t="shared" si="46"/>
        <v>165.6</v>
      </c>
      <c r="Z223" s="36">
        <f t="shared" ref="Z223:Z229" si="51">IFERROR(IF(Y223=0,"",ROUNDUP(Y223/H223,0)*0.00651),"")</f>
        <v>0.44919000000000003</v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183.5625</v>
      </c>
      <c r="BN223" s="64">
        <f t="shared" si="48"/>
        <v>184.23</v>
      </c>
      <c r="BO223" s="64">
        <f t="shared" si="49"/>
        <v>0.37774725274725279</v>
      </c>
      <c r="BP223" s="64">
        <f t="shared" si="50"/>
        <v>0.37912087912087916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364</v>
      </c>
      <c r="Y225" s="770">
        <f t="shared" si="46"/>
        <v>364.8</v>
      </c>
      <c r="Z225" s="36">
        <f t="shared" si="51"/>
        <v>0.98952000000000007</v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402.22</v>
      </c>
      <c r="BN225" s="64">
        <f t="shared" si="48"/>
        <v>403.10400000000004</v>
      </c>
      <c r="BO225" s="64">
        <f t="shared" si="49"/>
        <v>0.83333333333333348</v>
      </c>
      <c r="BP225" s="64">
        <f t="shared" si="50"/>
        <v>0.8351648351648352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412</v>
      </c>
      <c r="Y226" s="770">
        <f t="shared" si="46"/>
        <v>412.8</v>
      </c>
      <c r="Z226" s="36">
        <f t="shared" si="51"/>
        <v>1.11972</v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455.26000000000005</v>
      </c>
      <c r="BN226" s="64">
        <f t="shared" si="48"/>
        <v>456.14400000000012</v>
      </c>
      <c r="BO226" s="64">
        <f t="shared" si="49"/>
        <v>0.94322344322344343</v>
      </c>
      <c r="BP226" s="64">
        <f t="shared" si="50"/>
        <v>0.94505494505494514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137</v>
      </c>
      <c r="Y228" s="770">
        <f t="shared" si="46"/>
        <v>139.19999999999999</v>
      </c>
      <c r="Z228" s="36">
        <f t="shared" si="51"/>
        <v>0.37758000000000003</v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151.38500000000002</v>
      </c>
      <c r="BN228" s="64">
        <f t="shared" si="48"/>
        <v>153.816</v>
      </c>
      <c r="BO228" s="64">
        <f t="shared" si="49"/>
        <v>0.3136446886446887</v>
      </c>
      <c r="BP228" s="64">
        <f t="shared" si="50"/>
        <v>0.31868131868131871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147</v>
      </c>
      <c r="Y229" s="770">
        <f t="shared" si="46"/>
        <v>148.79999999999998</v>
      </c>
      <c r="Z229" s="36">
        <f t="shared" si="51"/>
        <v>0.40362000000000003</v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162.80250000000001</v>
      </c>
      <c r="BN229" s="64">
        <f t="shared" si="48"/>
        <v>164.79599999999999</v>
      </c>
      <c r="BO229" s="64">
        <f t="shared" si="49"/>
        <v>0.33653846153846156</v>
      </c>
      <c r="BP229" s="64">
        <f t="shared" si="50"/>
        <v>0.34065934065934067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510.41666666666669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513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3.3396300000000005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1225</v>
      </c>
      <c r="Y231" s="771">
        <f>IFERROR(SUM(Y219:Y229),"0")</f>
        <v>1231.2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14</v>
      </c>
      <c r="Y238" s="770">
        <f t="shared" si="52"/>
        <v>14.399999999999999</v>
      </c>
      <c r="Z238" s="36">
        <f>IFERROR(IF(Y238=0,"",ROUNDUP(Y238/H238,0)*0.00651),"")</f>
        <v>3.9059999999999997E-2</v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15.47</v>
      </c>
      <c r="BN238" s="64">
        <f t="shared" si="54"/>
        <v>15.912000000000001</v>
      </c>
      <c r="BO238" s="64">
        <f t="shared" si="55"/>
        <v>3.2051282051282055E-2</v>
      </c>
      <c r="BP238" s="64">
        <f t="shared" si="56"/>
        <v>3.2967032967032968E-2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5.8333333333333339</v>
      </c>
      <c r="Y239" s="771">
        <f>IFERROR(Y233/H233,"0")+IFERROR(Y234/H234,"0")+IFERROR(Y235/H235,"0")+IFERROR(Y236/H236,"0")+IFERROR(Y237/H237,"0")+IFERROR(Y238/H238,"0")</f>
        <v>6</v>
      </c>
      <c r="Z239" s="771">
        <f>IFERROR(IF(Z233="",0,Z233),"0")+IFERROR(IF(Z234="",0,Z234),"0")+IFERROR(IF(Z235="",0,Z235),"0")+IFERROR(IF(Z236="",0,Z236),"0")+IFERROR(IF(Z237="",0,Z237),"0")+IFERROR(IF(Z238="",0,Z238),"0")</f>
        <v>3.9059999999999997E-2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14</v>
      </c>
      <c r="Y240" s="771">
        <f>IFERROR(SUM(Y233:Y238),"0")</f>
        <v>14.399999999999999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36</v>
      </c>
      <c r="Y300" s="770">
        <f t="shared" si="72"/>
        <v>36</v>
      </c>
      <c r="Z300" s="36">
        <f>IFERROR(IF(Y300=0,"",ROUNDUP(Y300/H300,0)*0.00651),"")</f>
        <v>9.7650000000000001E-2</v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39.780000000000008</v>
      </c>
      <c r="BN300" s="64">
        <f t="shared" si="74"/>
        <v>39.780000000000008</v>
      </c>
      <c r="BO300" s="64">
        <f t="shared" si="75"/>
        <v>8.241758241758243E-2</v>
      </c>
      <c r="BP300" s="64">
        <f t="shared" si="76"/>
        <v>8.241758241758243E-2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27</v>
      </c>
      <c r="Y301" s="770">
        <f t="shared" si="72"/>
        <v>28.799999999999997</v>
      </c>
      <c r="Z301" s="36">
        <f>IFERROR(IF(Y301=0,"",ROUNDUP(Y301/H301,0)*0.00651),"")</f>
        <v>7.8119999999999995E-2</v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29.024999999999999</v>
      </c>
      <c r="BN301" s="64">
        <f t="shared" si="74"/>
        <v>30.959999999999997</v>
      </c>
      <c r="BO301" s="64">
        <f t="shared" si="75"/>
        <v>6.1813186813186816E-2</v>
      </c>
      <c r="BP301" s="64">
        <f t="shared" si="76"/>
        <v>6.5934065934065936E-2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26.25</v>
      </c>
      <c r="Y303" s="771">
        <f>IFERROR(Y297/H297,"0")+IFERROR(Y298/H298,"0")+IFERROR(Y299/H299,"0")+IFERROR(Y300/H300,"0")+IFERROR(Y301/H301,"0")+IFERROR(Y302/H302,"0")</f>
        <v>27</v>
      </c>
      <c r="Z303" s="771">
        <f>IFERROR(IF(Z297="",0,Z297),"0")+IFERROR(IF(Z298="",0,Z298),"0")+IFERROR(IF(Z299="",0,Z299),"0")+IFERROR(IF(Z300="",0,Z300),"0")+IFERROR(IF(Z301="",0,Z301),"0")+IFERROR(IF(Z302="",0,Z302),"0")</f>
        <v>0.17576999999999998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63</v>
      </c>
      <c r="Y304" s="771">
        <f>IFERROR(SUM(Y297:Y302),"0")</f>
        <v>64.8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165</v>
      </c>
      <c r="Y383" s="770">
        <f>IFERROR(IF(X383="",0,CEILING((X383/$H383),1)*$H383),"")</f>
        <v>171.6</v>
      </c>
      <c r="Z383" s="36">
        <f>IFERROR(IF(Y383=0,"",ROUNDUP(Y383/H383,0)*0.01898),"")</f>
        <v>0.41755999999999999</v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175.97884615384618</v>
      </c>
      <c r="BN383" s="64">
        <f>IFERROR(Y383*I383/H383,"0")</f>
        <v>183.01800000000003</v>
      </c>
      <c r="BO383" s="64">
        <f>IFERROR(1/J383*(X383/H383),"0")</f>
        <v>0.33052884615384615</v>
      </c>
      <c r="BP383" s="64">
        <f>IFERROR(1/J383*(Y383/H383),"0")</f>
        <v>0.34375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21.153846153846153</v>
      </c>
      <c r="Y386" s="771">
        <f>IFERROR(Y382/H382,"0")+IFERROR(Y383/H383,"0")+IFERROR(Y384/H384,"0")+IFERROR(Y385/H385,"0")</f>
        <v>22</v>
      </c>
      <c r="Z386" s="771">
        <f>IFERROR(IF(Z382="",0,Z382),"0")+IFERROR(IF(Z383="",0,Z383),"0")+IFERROR(IF(Z384="",0,Z384),"0")+IFERROR(IF(Z385="",0,Z385),"0")</f>
        <v>0.41755999999999999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165</v>
      </c>
      <c r="Y387" s="771">
        <f>IFERROR(SUM(Y382:Y385),"0")</f>
        <v>171.6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7</v>
      </c>
      <c r="Y392" s="770">
        <f>IFERROR(IF(X392="",0,CEILING((X392/$H392),1)*$H392),"")</f>
        <v>7.6499999999999995</v>
      </c>
      <c r="Z392" s="36">
        <f>IFERROR(IF(Y392=0,"",ROUNDUP(Y392/H392,0)*0.00651),"")</f>
        <v>1.9529999999999999E-2</v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7.9058823529411768</v>
      </c>
      <c r="BN392" s="64">
        <f>IFERROR(Y392*I392/H392,"0")</f>
        <v>8.6399999999999988</v>
      </c>
      <c r="BO392" s="64">
        <f>IFERROR(1/J392*(X392/H392),"0")</f>
        <v>1.508295625942685E-2</v>
      </c>
      <c r="BP392" s="64">
        <f>IFERROR(1/J392*(Y392/H392),"0")</f>
        <v>1.6483516483516484E-2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2.7450980392156863</v>
      </c>
      <c r="Y393" s="771">
        <f>IFERROR(Y389/H389,"0")+IFERROR(Y390/H390,"0")+IFERROR(Y391/H391,"0")+IFERROR(Y392/H392,"0")</f>
        <v>3</v>
      </c>
      <c r="Z393" s="771">
        <f>IFERROR(IF(Z389="",0,Z389),"0")+IFERROR(IF(Z390="",0,Z390),"0")+IFERROR(IF(Z391="",0,Z391),"0")+IFERROR(IF(Z392="",0,Z392),"0")</f>
        <v>1.9529999999999999E-2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7</v>
      </c>
      <c r="Y394" s="771">
        <f>IFERROR(SUM(Y389:Y392),"0")</f>
        <v>7.6499999999999995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2</v>
      </c>
      <c r="Y403" s="770">
        <f>IFERROR(IF(X403="",0,CEILING((X403/$H403),1)*$H403),"")</f>
        <v>3.6</v>
      </c>
      <c r="Z403" s="36">
        <f>IFERROR(IF(Y403=0,"",ROUNDUP(Y403/H403,0)*0.00651),"")</f>
        <v>1.302E-2</v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2.2533333333333334</v>
      </c>
      <c r="BN403" s="64">
        <f>IFERROR(Y403*I403/H403,"0")</f>
        <v>4.056</v>
      </c>
      <c r="BO403" s="64">
        <f>IFERROR(1/J403*(X403/H403),"0")</f>
        <v>6.1050061050061059E-3</v>
      </c>
      <c r="BP403" s="64">
        <f>IFERROR(1/J403*(Y403/H403),"0")</f>
        <v>1.098901098901099E-2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1.1111111111111112</v>
      </c>
      <c r="Y404" s="771">
        <f>IFERROR(Y403/H403,"0")</f>
        <v>2</v>
      </c>
      <c r="Z404" s="771">
        <f>IFERROR(IF(Z403="",0,Z403),"0")</f>
        <v>1.302E-2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2</v>
      </c>
      <c r="Y405" s="771">
        <f>IFERROR(SUM(Y403:Y403),"0")</f>
        <v>3.6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1884</v>
      </c>
      <c r="Y416" s="770">
        <f t="shared" si="87"/>
        <v>1890</v>
      </c>
      <c r="Z416" s="36">
        <f>IFERROR(IF(Y416=0,"",ROUNDUP(Y416/H416,0)*0.02175),"")</f>
        <v>2.7404999999999999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1944.288</v>
      </c>
      <c r="BN416" s="64">
        <f t="shared" si="89"/>
        <v>1950.48</v>
      </c>
      <c r="BO416" s="64">
        <f t="shared" si="90"/>
        <v>2.6166666666666663</v>
      </c>
      <c r="BP416" s="64">
        <f t="shared" si="91"/>
        <v>2.625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939</v>
      </c>
      <c r="Y418" s="770">
        <f t="shared" si="87"/>
        <v>945</v>
      </c>
      <c r="Z418" s="36">
        <f>IFERROR(IF(Y418=0,"",ROUNDUP(Y418/H418,0)*0.02175),"")</f>
        <v>1.37025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969.04800000000012</v>
      </c>
      <c r="BN418" s="64">
        <f t="shared" si="89"/>
        <v>975.24</v>
      </c>
      <c r="BO418" s="64">
        <f t="shared" si="90"/>
        <v>1.3041666666666667</v>
      </c>
      <c r="BP418" s="64">
        <f t="shared" si="91"/>
        <v>1.3125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1211</v>
      </c>
      <c r="Y420" s="770">
        <f t="shared" si="87"/>
        <v>1215</v>
      </c>
      <c r="Z420" s="36">
        <f>IFERROR(IF(Y420=0,"",ROUNDUP(Y420/H420,0)*0.02175),"")</f>
        <v>1.7617499999999999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1249.752</v>
      </c>
      <c r="BN420" s="64">
        <f t="shared" si="89"/>
        <v>1253.8800000000001</v>
      </c>
      <c r="BO420" s="64">
        <f t="shared" si="90"/>
        <v>1.6819444444444445</v>
      </c>
      <c r="BP420" s="64">
        <f t="shared" si="91"/>
        <v>1.6875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268.93333333333334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270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5.8724999999999996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4034</v>
      </c>
      <c r="Y426" s="771">
        <f>IFERROR(SUM(Y415:Y424),"0")</f>
        <v>4050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6359</v>
      </c>
      <c r="Y459" s="770">
        <f>IFERROR(IF(X459="",0,CEILING((X459/$H459),1)*$H459),"")</f>
        <v>6363</v>
      </c>
      <c r="Z459" s="36">
        <f>IFERROR(IF(Y459=0,"",ROUNDUP(Y459/H459,0)*0.01898),"")</f>
        <v>13.41886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6725.7023333333336</v>
      </c>
      <c r="BN459" s="64">
        <f>IFERROR(Y459*I459/H459,"0")</f>
        <v>6729.933</v>
      </c>
      <c r="BO459" s="64">
        <f>IFERROR(1/J459*(X459/H459),"0")</f>
        <v>11.039930555555555</v>
      </c>
      <c r="BP459" s="64">
        <f>IFERROR(1/J459*(Y459/H459),"0")</f>
        <v>11.046875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706.55555555555554</v>
      </c>
      <c r="Y464" s="771">
        <f>IFERROR(Y459/H459,"0")+IFERROR(Y460/H460,"0")+IFERROR(Y461/H461,"0")+IFERROR(Y462/H462,"0")+IFERROR(Y463/H463,"0")</f>
        <v>707</v>
      </c>
      <c r="Z464" s="771">
        <f>IFERROR(IF(Z459="",0,Z459),"0")+IFERROR(IF(Z460="",0,Z460),"0")+IFERROR(IF(Z461="",0,Z461),"0")+IFERROR(IF(Z462="",0,Z462),"0")+IFERROR(IF(Z463="",0,Z463),"0")</f>
        <v>13.41886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6359</v>
      </c>
      <c r="Y465" s="771">
        <f>IFERROR(SUM(Y459:Y463),"0")</f>
        <v>6363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389</v>
      </c>
      <c r="Y542" s="770">
        <f t="shared" si="103"/>
        <v>390.72</v>
      </c>
      <c r="Z542" s="36">
        <f t="shared" si="104"/>
        <v>0.88504000000000005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415.52272727272725</v>
      </c>
      <c r="BN542" s="64">
        <f t="shared" si="106"/>
        <v>417.36</v>
      </c>
      <c r="BO542" s="64">
        <f t="shared" si="107"/>
        <v>0.70840617715617715</v>
      </c>
      <c r="BP542" s="64">
        <f t="shared" si="108"/>
        <v>0.71153846153846156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499</v>
      </c>
      <c r="Y544" s="770">
        <f t="shared" si="103"/>
        <v>501.6</v>
      </c>
      <c r="Z544" s="36">
        <f t="shared" si="104"/>
        <v>1.1362000000000001</v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533.02272727272714</v>
      </c>
      <c r="BN544" s="64">
        <f t="shared" si="106"/>
        <v>535.79999999999995</v>
      </c>
      <c r="BO544" s="64">
        <f t="shared" si="107"/>
        <v>0.90872668997668993</v>
      </c>
      <c r="BP544" s="64">
        <f t="shared" si="108"/>
        <v>0.91346153846153855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168.18181818181819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169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2.0212400000000001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888</v>
      </c>
      <c r="Y555" s="771">
        <f>IFERROR(SUM(Y539:Y553),"0")</f>
        <v>892.32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213</v>
      </c>
      <c r="Y558" s="770">
        <f>IFERROR(IF(X558="",0,CEILING((X558/$H558),1)*$H558),"")</f>
        <v>216.48000000000002</v>
      </c>
      <c r="Z558" s="36">
        <f>IFERROR(IF(Y558=0,"",ROUNDUP(Y558/H558,0)*0.01196),"")</f>
        <v>0.49036000000000002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227.52272727272725</v>
      </c>
      <c r="BN558" s="64">
        <f>IFERROR(Y558*I558/H558,"0")</f>
        <v>231.24</v>
      </c>
      <c r="BO558" s="64">
        <f>IFERROR(1/J558*(X558/H558),"0")</f>
        <v>0.38789335664335661</v>
      </c>
      <c r="BP558" s="64">
        <f>IFERROR(1/J558*(Y558/H558),"0")</f>
        <v>0.39423076923076927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40.340909090909086</v>
      </c>
      <c r="Y560" s="771">
        <f>IFERROR(Y557/H557,"0")+IFERROR(Y558/H558,"0")+IFERROR(Y559/H559,"0")</f>
        <v>41</v>
      </c>
      <c r="Z560" s="771">
        <f>IFERROR(IF(Z557="",0,Z557),"0")+IFERROR(IF(Z558="",0,Z558),"0")+IFERROR(IF(Z559="",0,Z559),"0")</f>
        <v>0.49036000000000002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213</v>
      </c>
      <c r="Y561" s="771">
        <f>IFERROR(SUM(Y557:Y559),"0")</f>
        <v>216.48000000000002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553</v>
      </c>
      <c r="Y563" s="770">
        <f t="shared" ref="Y563:Y576" si="109">IFERROR(IF(X563="",0,CEILING((X563/$H563),1)*$H563),"")</f>
        <v>554.4</v>
      </c>
      <c r="Z563" s="36">
        <f>IFERROR(IF(Y563=0,"",ROUNDUP(Y563/H563,0)*0.01196),"")</f>
        <v>1.2558</v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590.70454545454538</v>
      </c>
      <c r="BN563" s="64">
        <f t="shared" ref="BN563:BN576" si="111">IFERROR(Y563*I563/H563,"0")</f>
        <v>592.19999999999993</v>
      </c>
      <c r="BO563" s="64">
        <f t="shared" ref="BO563:BO576" si="112">IFERROR(1/J563*(X563/H563),"0")</f>
        <v>1.0070658508158508</v>
      </c>
      <c r="BP563" s="64">
        <f t="shared" ref="BP563:BP576" si="113">IFERROR(1/J563*(Y563/H563),"0")</f>
        <v>1.0096153846153846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436</v>
      </c>
      <c r="Y565" s="770">
        <f t="shared" si="109"/>
        <v>438.24</v>
      </c>
      <c r="Z565" s="36">
        <f>IFERROR(IF(Y565=0,"",ROUNDUP(Y565/H565,0)*0.01196),"")</f>
        <v>0.99268000000000001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465.72727272727269</v>
      </c>
      <c r="BN565" s="64">
        <f t="shared" si="111"/>
        <v>468.12</v>
      </c>
      <c r="BO565" s="64">
        <f t="shared" si="112"/>
        <v>0.7939976689976691</v>
      </c>
      <c r="BP565" s="64">
        <f t="shared" si="113"/>
        <v>0.79807692307692313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216</v>
      </c>
      <c r="Y567" s="770">
        <f t="shared" si="109"/>
        <v>216.48000000000002</v>
      </c>
      <c r="Z567" s="36">
        <f>IFERROR(IF(Y567=0,"",ROUNDUP(Y567/H567,0)*0.01196),"")</f>
        <v>0.49036000000000002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230.72727272727272</v>
      </c>
      <c r="BN567" s="64">
        <f t="shared" si="111"/>
        <v>231.24</v>
      </c>
      <c r="BO567" s="64">
        <f t="shared" si="112"/>
        <v>0.39335664335664333</v>
      </c>
      <c r="BP567" s="64">
        <f t="shared" si="113"/>
        <v>0.39423076923076927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228.21969696969697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229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2.7388399999999997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1205</v>
      </c>
      <c r="Y578" s="771">
        <f>IFERROR(SUM(Y563:Y576),"0")</f>
        <v>1209.1199999999999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16049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16146.57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16953.802265122951</v>
      </c>
      <c r="Y666" s="771">
        <f>IFERROR(SUM(BN22:BN662),"0")</f>
        <v>17056.723000000002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28</v>
      </c>
      <c r="Y667" s="38">
        <f>ROUNDUP(SUM(BP22:BP662),0)</f>
        <v>28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17653.802265122951</v>
      </c>
      <c r="Y668" s="771">
        <f>GrossWeightTotalR+PalletQtyTotalR*25</f>
        <v>17756.723000000002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2354.4814478005651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2372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32.375279999999997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108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369.99999999999994</v>
      </c>
      <c r="E675" s="46">
        <f>IFERROR(Y99*1,"0")+IFERROR(Y100*1,"0")+IFERROR(Y101*1,"0")+IFERROR(Y105*1,"0")+IFERROR(Y106*1,"0")+IFERROR(Y107*1,"0")+IFERROR(Y108*1,"0")+IFERROR(Y109*1,"0")+IFERROR(Y110*1,"0")</f>
        <v>593.1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407.6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170.10000000000002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1519.2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64.8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179.25</v>
      </c>
      <c r="W675" s="46">
        <f>IFERROR(Y403*1,"0")+IFERROR(Y407*1,"0")+IFERROR(Y408*1,"0")+IFERROR(Y409*1,"0")</f>
        <v>3.6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4050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6363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2317.9200000000005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2025-02-21T07:48:04Z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