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E4A192F-EB0F-4C1B-8DF3-46F007C828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X667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6" i="1" l="1"/>
  <c r="Z194" i="1"/>
  <c r="Y34" i="1"/>
  <c r="Y89" i="1"/>
  <c r="Y102" i="1"/>
  <c r="Y111" i="1"/>
  <c r="Y126" i="1"/>
  <c r="Y136" i="1"/>
  <c r="Y142" i="1"/>
  <c r="Y149" i="1"/>
  <c r="Y173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Y38" i="1"/>
  <c r="Y48" i="1"/>
  <c r="Y669" i="1" s="1"/>
  <c r="Y54" i="1"/>
  <c r="Y65" i="1"/>
  <c r="Y71" i="1"/>
  <c r="Y81" i="1"/>
  <c r="Y95" i="1"/>
  <c r="Y120" i="1"/>
  <c r="Y153" i="1"/>
  <c r="Y160" i="1"/>
  <c r="Y165" i="1"/>
  <c r="Y177" i="1"/>
  <c r="H9" i="1"/>
  <c r="B675" i="1"/>
  <c r="X666" i="1"/>
  <c r="X668" i="1" s="1"/>
  <c r="X669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BN42" i="1"/>
  <c r="Y666" i="1" s="1"/>
  <c r="Y668" i="1" s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Z80" i="1" s="1"/>
  <c r="BN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Z109" i="1"/>
  <c r="BN109" i="1"/>
  <c r="F675" i="1"/>
  <c r="Z116" i="1"/>
  <c r="Z120" i="1" s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Z159" i="1" s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Z230" i="1" s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Z264" i="1" s="1"/>
  <c r="Y264" i="1"/>
  <c r="BP273" i="1"/>
  <c r="BN273" i="1"/>
  <c r="Z273" i="1"/>
  <c r="BP277" i="1"/>
  <c r="BN277" i="1"/>
  <c r="Z277" i="1"/>
  <c r="Z281" i="1" s="1"/>
  <c r="Y281" i="1"/>
  <c r="Z293" i="1"/>
  <c r="BP291" i="1"/>
  <c r="BN291" i="1"/>
  <c r="Z291" i="1"/>
  <c r="BP300" i="1"/>
  <c r="BN300" i="1"/>
  <c r="Z300" i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Z370" i="1" s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BP378" i="1"/>
  <c r="BN378" i="1"/>
  <c r="Z378" i="1"/>
  <c r="Z379" i="1" s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Z464" i="1" s="1"/>
  <c r="BP462" i="1"/>
  <c r="BN462" i="1"/>
  <c r="Z462" i="1"/>
  <c r="Y495" i="1"/>
  <c r="BP483" i="1"/>
  <c r="BN483" i="1"/>
  <c r="Z483" i="1"/>
  <c r="BP488" i="1"/>
  <c r="BN488" i="1"/>
  <c r="Z488" i="1"/>
  <c r="Z495" i="1" s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239" i="1"/>
  <c r="Z435" i="1"/>
  <c r="Z617" i="1"/>
  <c r="Z577" i="1"/>
  <c r="Z451" i="1"/>
  <c r="Z386" i="1"/>
  <c r="Z251" i="1"/>
  <c r="Z216" i="1"/>
  <c r="Z172" i="1"/>
  <c r="Z148" i="1"/>
  <c r="Z71" i="1"/>
  <c r="Z64" i="1"/>
  <c r="Z48" i="1"/>
  <c r="Z670" i="1" s="1"/>
  <c r="Y665" i="1"/>
  <c r="Z517" i="1"/>
  <c r="Z363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<sst xmlns="http://schemas.openxmlformats.org/spreadsheetml/2006/main" count="3136" uniqueCount="1086">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</sst>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2500</v>
      </c>
      <c r="Y415" s="770">
        <f t="shared" ref="Y415:Y424" si="87">IFERROR(IF(X415="",0,CEILING((X415/$H415),1)*$H415),"")</f>
        <v>2505</v>
      </c>
      <c r="Z415" s="36">
        <f>IFERROR(IF(Y415=0,"",ROUNDUP(Y415/H415,0)*0.02175),"")</f>
        <v>3.6322499999999995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2580</v>
      </c>
      <c r="BN415" s="64">
        <f t="shared" ref="BN415:BN424" si="89">IFERROR(Y415*I415/H415,"0")</f>
        <v>2585.1600000000003</v>
      </c>
      <c r="BO415" s="64">
        <f t="shared" ref="BO415:BO424" si="90">IFERROR(1/J415*(X415/H415),"0")</f>
        <v>3.4722222222222219</v>
      </c>
      <c r="BP415" s="64">
        <f t="shared" ref="BP415:BP424" si="91">IFERROR(1/J415*(Y415/H415),"0")</f>
        <v>3.4791666666666665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IFERROR(IF(Y417=0,"",ROUNDUP(Y417/H417,0)*0.02175),"")</f>
        <v/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3000</v>
      </c>
      <c r="Y420" s="770">
        <f t="shared" si="87"/>
        <v>3000</v>
      </c>
      <c r="Z420" s="36">
        <f>IFERROR(IF(Y420=0,"",ROUNDUP(Y420/H420,0)*0.02175),"")</f>
        <v>4.3499999999999996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3096</v>
      </c>
      <c r="BN420" s="64">
        <f t="shared" si="89"/>
        <v>3096</v>
      </c>
      <c r="BO420" s="64">
        <f t="shared" si="90"/>
        <v>4.1666666666666661</v>
      </c>
      <c r="BP420" s="64">
        <f t="shared" si="91"/>
        <v>4.1666666666666661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366.66666666666663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367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7.9822499999999987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5500</v>
      </c>
      <c r="Y426" s="771">
        <f>IFERROR(SUM(Y415:Y424),"0")</f>
        <v>5505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6000</v>
      </c>
      <c r="Y459" s="770">
        <f>IFERROR(IF(X459="",0,CEILING((X459/$H459),1)*$H459),"")</f>
        <v>6003</v>
      </c>
      <c r="Z459" s="36">
        <f>IFERROR(IF(Y459=0,"",ROUNDUP(Y459/H459,0)*0.01898),"")</f>
        <v>12.659660000000001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6346</v>
      </c>
      <c r="BN459" s="64">
        <f>IFERROR(Y459*I459/H459,"0")</f>
        <v>6349.1729999999998</v>
      </c>
      <c r="BO459" s="64">
        <f>IFERROR(1/J459*(X459/H459),"0")</f>
        <v>10.416666666666666</v>
      </c>
      <c r="BP459" s="64">
        <f>IFERROR(1/J459*(Y459/H459),"0")</f>
        <v>10.421875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666.66666666666663</v>
      </c>
      <c r="Y464" s="771">
        <f>IFERROR(Y459/H459,"0")+IFERROR(Y460/H460,"0")+IFERROR(Y461/H461,"0")+IFERROR(Y462/H462,"0")+IFERROR(Y463/H463,"0")</f>
        <v>667</v>
      </c>
      <c r="Z464" s="771">
        <f>IFERROR(IF(Z459="",0,Z459),"0")+IFERROR(IF(Z460="",0,Z460),"0")+IFERROR(IF(Z461="",0,Z461),"0")+IFERROR(IF(Z462="",0,Z462),"0")+IFERROR(IF(Z463="",0,Z463),"0")</f>
        <v>12.659660000000001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6000</v>
      </c>
      <c r="Y465" s="771">
        <f>IFERROR(SUM(Y459:Y463),"0")</f>
        <v>6003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1000</v>
      </c>
      <c r="Y542" s="770">
        <f t="shared" si="103"/>
        <v>1003.2</v>
      </c>
      <c r="Z542" s="36">
        <f t="shared" si="104"/>
        <v>2.2724000000000002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1068.1818181818182</v>
      </c>
      <c r="BN542" s="64">
        <f t="shared" si="106"/>
        <v>1071.5999999999999</v>
      </c>
      <c r="BO542" s="64">
        <f t="shared" si="107"/>
        <v>1.821095571095571</v>
      </c>
      <c r="BP542" s="64">
        <f t="shared" si="108"/>
        <v>1.8269230769230771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3000</v>
      </c>
      <c r="Y544" s="770">
        <f t="shared" si="103"/>
        <v>3004.32</v>
      </c>
      <c r="Z544" s="36">
        <f t="shared" si="104"/>
        <v>6.8052400000000004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3204.5454545454545</v>
      </c>
      <c r="BN544" s="64">
        <f t="shared" si="106"/>
        <v>3209.16</v>
      </c>
      <c r="BO544" s="64">
        <f t="shared" si="107"/>
        <v>5.4632867132867133</v>
      </c>
      <c r="BP544" s="64">
        <f t="shared" si="108"/>
        <v>5.4711538461538467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757.57575757575751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759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9.0776400000000006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4000</v>
      </c>
      <c r="Y555" s="771">
        <f>IFERROR(SUM(Y539:Y553),"0")</f>
        <v>4007.5200000000004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1000</v>
      </c>
      <c r="Y558" s="770">
        <f>IFERROR(IF(X558="",0,CEILING((X558/$H558),1)*$H558),"")</f>
        <v>1003.2</v>
      </c>
      <c r="Z558" s="36">
        <f>IFERROR(IF(Y558=0,"",ROUNDUP(Y558/H558,0)*0.01196),"")</f>
        <v>2.2724000000000002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1068.1818181818182</v>
      </c>
      <c r="BN558" s="64">
        <f>IFERROR(Y558*I558/H558,"0")</f>
        <v>1071.5999999999999</v>
      </c>
      <c r="BO558" s="64">
        <f>IFERROR(1/J558*(X558/H558),"0")</f>
        <v>1.821095571095571</v>
      </c>
      <c r="BP558" s="64">
        <f>IFERROR(1/J558*(Y558/H558),"0")</f>
        <v>1.8269230769230771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189.39393939393938</v>
      </c>
      <c r="Y560" s="771">
        <f>IFERROR(Y557/H557,"0")+IFERROR(Y558/H558,"0")+IFERROR(Y559/H559,"0")</f>
        <v>190</v>
      </c>
      <c r="Z560" s="771">
        <f>IFERROR(IF(Z557="",0,Z557),"0")+IFERROR(IF(Z558="",0,Z558),"0")+IFERROR(IF(Z559="",0,Z559),"0")</f>
        <v>2.2724000000000002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1000</v>
      </c>
      <c r="Y561" s="771">
        <f>IFERROR(SUM(Y557:Y559),"0")</f>
        <v>1003.2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800</v>
      </c>
      <c r="Y566" s="770">
        <f t="shared" si="109"/>
        <v>802.56000000000006</v>
      </c>
      <c r="Z566" s="36">
        <f>IFERROR(IF(Y566=0,"",ROUNDUP(Y566/H566,0)*0.01196),"")</f>
        <v>1.81792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854.5454545454545</v>
      </c>
      <c r="BN566" s="64">
        <f t="shared" si="111"/>
        <v>857.28</v>
      </c>
      <c r="BO566" s="64">
        <f t="shared" si="112"/>
        <v>1.4568764568764567</v>
      </c>
      <c r="BP566" s="64">
        <f t="shared" si="113"/>
        <v>1.4615384615384617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151.5151515151515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152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1.81792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800</v>
      </c>
      <c r="Y578" s="771">
        <f>IFERROR(SUM(Y563:Y576),"0")</f>
        <v>802.56000000000006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17300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17321.280000000002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18217.454545454548</v>
      </c>
      <c r="Y666" s="771">
        <f>IFERROR(SUM(BN22:BN662),"0")</f>
        <v>18239.972999999998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29</v>
      </c>
      <c r="Y667" s="38">
        <f>ROUNDUP(SUM(BP22:BP662),0)</f>
        <v>29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18942.454545454548</v>
      </c>
      <c r="Y668" s="771">
        <f>GrossWeightTotalR+PalletQtyTotalR*25</f>
        <v>18964.972999999998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2131.8181818181815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2135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33.809869999999997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5505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6003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5813.2800000000007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2025-02-17T09:52:54Z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