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49A8D02-181E-42DE-A780-41A5D25D0D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Y664" i="1" s="1"/>
  <c r="X660" i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Y650" i="1"/>
  <c r="BP649" i="1"/>
  <c r="BO649" i="1"/>
  <c r="BN649" i="1"/>
  <c r="BM649" i="1"/>
  <c r="Z649" i="1"/>
  <c r="Z651" i="1" s="1"/>
  <c r="Y649" i="1"/>
  <c r="AG675" i="1" s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Y638" i="1"/>
  <c r="X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Y631" i="1"/>
  <c r="BP630" i="1"/>
  <c r="BO630" i="1"/>
  <c r="BN630" i="1"/>
  <c r="BM630" i="1"/>
  <c r="Z630" i="1"/>
  <c r="Z638" i="1" s="1"/>
  <c r="Y630" i="1"/>
  <c r="Y639" i="1" s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Y617" i="1"/>
  <c r="X617" i="1"/>
  <c r="BP616" i="1"/>
  <c r="BO616" i="1"/>
  <c r="BN616" i="1"/>
  <c r="BM616" i="1"/>
  <c r="Z616" i="1"/>
  <c r="Y616" i="1"/>
  <c r="BP615" i="1"/>
  <c r="BO615" i="1"/>
  <c r="BN615" i="1"/>
  <c r="BM615" i="1"/>
  <c r="Z615" i="1"/>
  <c r="Y615" i="1"/>
  <c r="BP614" i="1"/>
  <c r="BO614" i="1"/>
  <c r="BN614" i="1"/>
  <c r="BM614" i="1"/>
  <c r="Z614" i="1"/>
  <c r="Y614" i="1"/>
  <c r="BP613" i="1"/>
  <c r="BO613" i="1"/>
  <c r="BN613" i="1"/>
  <c r="BM613" i="1"/>
  <c r="Z613" i="1"/>
  <c r="Z617" i="1" s="1"/>
  <c r="Y613" i="1"/>
  <c r="Y618" i="1" s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X599" i="1"/>
  <c r="X598" i="1"/>
  <c r="BO597" i="1"/>
  <c r="BM597" i="1"/>
  <c r="Y597" i="1"/>
  <c r="Y598" i="1" s="1"/>
  <c r="P597" i="1"/>
  <c r="X595" i="1"/>
  <c r="Y594" i="1"/>
  <c r="X594" i="1"/>
  <c r="BP593" i="1"/>
  <c r="BO593" i="1"/>
  <c r="BN593" i="1"/>
  <c r="BM593" i="1"/>
  <c r="Z593" i="1"/>
  <c r="Z594" i="1" s="1"/>
  <c r="Y593" i="1"/>
  <c r="AE675" i="1" s="1"/>
  <c r="X589" i="1"/>
  <c r="X588" i="1"/>
  <c r="BO587" i="1"/>
  <c r="BM587" i="1"/>
  <c r="Y587" i="1"/>
  <c r="BP587" i="1" s="1"/>
  <c r="BO586" i="1"/>
  <c r="BM586" i="1"/>
  <c r="Y586" i="1"/>
  <c r="Y589" i="1" s="1"/>
  <c r="P586" i="1"/>
  <c r="X584" i="1"/>
  <c r="X583" i="1"/>
  <c r="BO582" i="1"/>
  <c r="BM582" i="1"/>
  <c r="Y582" i="1"/>
  <c r="BP582" i="1" s="1"/>
  <c r="P582" i="1"/>
  <c r="BP581" i="1"/>
  <c r="BO581" i="1"/>
  <c r="BN581" i="1"/>
  <c r="BM581" i="1"/>
  <c r="Z581" i="1"/>
  <c r="Y581" i="1"/>
  <c r="P581" i="1"/>
  <c r="BO580" i="1"/>
  <c r="BM580" i="1"/>
  <c r="Y580" i="1"/>
  <c r="Y584" i="1" s="1"/>
  <c r="P580" i="1"/>
  <c r="X578" i="1"/>
  <c r="X577" i="1"/>
  <c r="BO576" i="1"/>
  <c r="BM576" i="1"/>
  <c r="Y576" i="1"/>
  <c r="BP576" i="1" s="1"/>
  <c r="BO575" i="1"/>
  <c r="BM575" i="1"/>
  <c r="Y575" i="1"/>
  <c r="BP575" i="1" s="1"/>
  <c r="P575" i="1"/>
  <c r="BP574" i="1"/>
  <c r="BO574" i="1"/>
  <c r="BN574" i="1"/>
  <c r="BM574" i="1"/>
  <c r="Z574" i="1"/>
  <c r="Y574" i="1"/>
  <c r="P574" i="1"/>
  <c r="BO573" i="1"/>
  <c r="BM573" i="1"/>
  <c r="Y573" i="1"/>
  <c r="BP573" i="1" s="1"/>
  <c r="BO572" i="1"/>
  <c r="BM572" i="1"/>
  <c r="Y572" i="1"/>
  <c r="BP572" i="1" s="1"/>
  <c r="P572" i="1"/>
  <c r="BP571" i="1"/>
  <c r="BO571" i="1"/>
  <c r="BN571" i="1"/>
  <c r="BM571" i="1"/>
  <c r="Z571" i="1"/>
  <c r="Y571" i="1"/>
  <c r="P571" i="1"/>
  <c r="BO570" i="1"/>
  <c r="BM570" i="1"/>
  <c r="Y570" i="1"/>
  <c r="BP570" i="1" s="1"/>
  <c r="BO569" i="1"/>
  <c r="BM569" i="1"/>
  <c r="Y569" i="1"/>
  <c r="BP569" i="1" s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BP566" i="1" s="1"/>
  <c r="BO565" i="1"/>
  <c r="BM565" i="1"/>
  <c r="Y565" i="1"/>
  <c r="BP565" i="1" s="1"/>
  <c r="P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Y578" i="1" s="1"/>
  <c r="X561" i="1"/>
  <c r="X560" i="1"/>
  <c r="BO559" i="1"/>
  <c r="BM559" i="1"/>
  <c r="Y559" i="1"/>
  <c r="BP559" i="1" s="1"/>
  <c r="BO558" i="1"/>
  <c r="BM558" i="1"/>
  <c r="Y558" i="1"/>
  <c r="Y561" i="1" s="1"/>
  <c r="P558" i="1"/>
  <c r="BP557" i="1"/>
  <c r="BO557" i="1"/>
  <c r="BN557" i="1"/>
  <c r="BM557" i="1"/>
  <c r="Z557" i="1"/>
  <c r="Y557" i="1"/>
  <c r="Y560" i="1" s="1"/>
  <c r="X555" i="1"/>
  <c r="X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P550" i="1"/>
  <c r="BP549" i="1"/>
  <c r="BO549" i="1"/>
  <c r="BN549" i="1"/>
  <c r="BM549" i="1"/>
  <c r="Z549" i="1"/>
  <c r="Y549" i="1"/>
  <c r="P549" i="1"/>
  <c r="BO548" i="1"/>
  <c r="BM548" i="1"/>
  <c r="Y548" i="1"/>
  <c r="BP548" i="1" s="1"/>
  <c r="BO547" i="1"/>
  <c r="BM547" i="1"/>
  <c r="Y547" i="1"/>
  <c r="BP547" i="1" s="1"/>
  <c r="P547" i="1"/>
  <c r="BP546" i="1"/>
  <c r="BO546" i="1"/>
  <c r="BN546" i="1"/>
  <c r="BM546" i="1"/>
  <c r="Z546" i="1"/>
  <c r="Y546" i="1"/>
  <c r="P546" i="1"/>
  <c r="BO545" i="1"/>
  <c r="BM545" i="1"/>
  <c r="Y545" i="1"/>
  <c r="BP545" i="1" s="1"/>
  <c r="P545" i="1"/>
  <c r="BP544" i="1"/>
  <c r="BO544" i="1"/>
  <c r="BN544" i="1"/>
  <c r="BM544" i="1"/>
  <c r="Z544" i="1"/>
  <c r="Y544" i="1"/>
  <c r="P544" i="1"/>
  <c r="BO543" i="1"/>
  <c r="BM543" i="1"/>
  <c r="Y543" i="1"/>
  <c r="BP543" i="1" s="1"/>
  <c r="P543" i="1"/>
  <c r="BP542" i="1"/>
  <c r="BO542" i="1"/>
  <c r="BN542" i="1"/>
  <c r="BM542" i="1"/>
  <c r="Z542" i="1"/>
  <c r="Y542" i="1"/>
  <c r="P542" i="1"/>
  <c r="BO541" i="1"/>
  <c r="BM541" i="1"/>
  <c r="Y541" i="1"/>
  <c r="BP541" i="1" s="1"/>
  <c r="P541" i="1"/>
  <c r="BP540" i="1"/>
  <c r="BO540" i="1"/>
  <c r="BN540" i="1"/>
  <c r="BM540" i="1"/>
  <c r="Z540" i="1"/>
  <c r="Y540" i="1"/>
  <c r="P540" i="1"/>
  <c r="BO539" i="1"/>
  <c r="BM539" i="1"/>
  <c r="Y539" i="1"/>
  <c r="AD675" i="1" s="1"/>
  <c r="P539" i="1"/>
  <c r="X535" i="1"/>
  <c r="X534" i="1"/>
  <c r="BO533" i="1"/>
  <c r="BM533" i="1"/>
  <c r="Y533" i="1"/>
  <c r="Y535" i="1" s="1"/>
  <c r="P533" i="1"/>
  <c r="X531" i="1"/>
  <c r="X530" i="1"/>
  <c r="BO529" i="1"/>
  <c r="BM529" i="1"/>
  <c r="Y529" i="1"/>
  <c r="AC675" i="1" s="1"/>
  <c r="P529" i="1"/>
  <c r="X526" i="1"/>
  <c r="X525" i="1"/>
  <c r="BO524" i="1"/>
  <c r="BM524" i="1"/>
  <c r="Y524" i="1"/>
  <c r="BP524" i="1" s="1"/>
  <c r="BO523" i="1"/>
  <c r="BM523" i="1"/>
  <c r="Y523" i="1"/>
  <c r="BP523" i="1" s="1"/>
  <c r="BO522" i="1"/>
  <c r="BM522" i="1"/>
  <c r="Y522" i="1"/>
  <c r="Y526" i="1" s="1"/>
  <c r="P522" i="1"/>
  <c r="BP521" i="1"/>
  <c r="BO521" i="1"/>
  <c r="BN521" i="1"/>
  <c r="BM521" i="1"/>
  <c r="Z521" i="1"/>
  <c r="Y521" i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Y517" i="1" s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BP494" i="1" s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Y452" i="1" s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Y411" i="1" s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Y399" i="1" s="1"/>
  <c r="P397" i="1"/>
  <c r="BP396" i="1"/>
  <c r="BO396" i="1"/>
  <c r="BN396" i="1"/>
  <c r="BM396" i="1"/>
  <c r="Z396" i="1"/>
  <c r="Y396" i="1"/>
  <c r="P396" i="1"/>
  <c r="X394" i="1"/>
  <c r="Y393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Y394" i="1" s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Y387" i="1" s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X352" i="1"/>
  <c r="Y351" i="1"/>
  <c r="X351" i="1"/>
  <c r="BP350" i="1"/>
  <c r="BO350" i="1"/>
  <c r="BN350" i="1"/>
  <c r="BM350" i="1"/>
  <c r="Z350" i="1"/>
  <c r="Z351" i="1" s="1"/>
  <c r="Y350" i="1"/>
  <c r="U675" i="1" s="1"/>
  <c r="P350" i="1"/>
  <c r="X347" i="1"/>
  <c r="Y346" i="1"/>
  <c r="X346" i="1"/>
  <c r="BP345" i="1"/>
  <c r="BO345" i="1"/>
  <c r="BN345" i="1"/>
  <c r="BM345" i="1"/>
  <c r="Z345" i="1"/>
  <c r="Z346" i="1" s="1"/>
  <c r="Y345" i="1"/>
  <c r="Y347" i="1" s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Y342" i="1" s="1"/>
  <c r="P340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Y303" i="1" s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X265" i="1"/>
  <c r="X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Y252" i="1" s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BO234" i="1"/>
  <c r="BM234" i="1"/>
  <c r="Y234" i="1"/>
  <c r="P234" i="1"/>
  <c r="BP233" i="1"/>
  <c r="BO233" i="1"/>
  <c r="BN233" i="1"/>
  <c r="BM233" i="1"/>
  <c r="Z233" i="1"/>
  <c r="Y233" i="1"/>
  <c r="Y240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Y230" i="1" s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Y200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Y195" i="1" s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Y177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P158" i="1"/>
  <c r="BP157" i="1"/>
  <c r="BO157" i="1"/>
  <c r="BN157" i="1"/>
  <c r="BM157" i="1"/>
  <c r="Z157" i="1"/>
  <c r="Y157" i="1"/>
  <c r="P157" i="1"/>
  <c r="BO156" i="1"/>
  <c r="BM156" i="1"/>
  <c r="Y156" i="1"/>
  <c r="Y160" i="1" s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BP146" i="1"/>
  <c r="BO146" i="1"/>
  <c r="BN146" i="1"/>
  <c r="BM146" i="1"/>
  <c r="Z146" i="1"/>
  <c r="Y146" i="1"/>
  <c r="P146" i="1"/>
  <c r="BO145" i="1"/>
  <c r="BM145" i="1"/>
  <c r="Y145" i="1"/>
  <c r="Y149" i="1" s="1"/>
  <c r="P145" i="1"/>
  <c r="X142" i="1"/>
  <c r="X141" i="1"/>
  <c r="BO140" i="1"/>
  <c r="BM140" i="1"/>
  <c r="Y140" i="1"/>
  <c r="P140" i="1"/>
  <c r="BP139" i="1"/>
  <c r="BO139" i="1"/>
  <c r="BN139" i="1"/>
  <c r="BM139" i="1"/>
  <c r="Z139" i="1"/>
  <c r="Y139" i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P129" i="1"/>
  <c r="BO129" i="1"/>
  <c r="BN129" i="1"/>
  <c r="BM129" i="1"/>
  <c r="Z129" i="1"/>
  <c r="Y129" i="1"/>
  <c r="Y137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0" i="1" s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1" i="1" s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675" i="1" s="1"/>
  <c r="P57" i="1"/>
  <c r="X54" i="1"/>
  <c r="X53" i="1"/>
  <c r="BO52" i="1"/>
  <c r="BM52" i="1"/>
  <c r="Y52" i="1"/>
  <c r="Y54" i="1" s="1"/>
  <c r="P52" i="1"/>
  <c r="BP51" i="1"/>
  <c r="BO51" i="1"/>
  <c r="BN51" i="1"/>
  <c r="BM51" i="1"/>
  <c r="Z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C675" i="1" s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Y34" i="1" s="1"/>
  <c r="P27" i="1"/>
  <c r="BP26" i="1"/>
  <c r="BO26" i="1"/>
  <c r="BN26" i="1"/>
  <c r="BM26" i="1"/>
  <c r="Z26" i="1"/>
  <c r="Y26" i="1"/>
  <c r="Y33" i="1" s="1"/>
  <c r="P26" i="1"/>
  <c r="X24" i="1"/>
  <c r="X66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Z317" i="1" l="1"/>
  <c r="Z53" i="1"/>
  <c r="Z95" i="1"/>
  <c r="Z337" i="1"/>
  <c r="H9" i="1"/>
  <c r="A10" i="1"/>
  <c r="B675" i="1"/>
  <c r="X666" i="1"/>
  <c r="X668" i="1" s="1"/>
  <c r="X667" i="1"/>
  <c r="X669" i="1"/>
  <c r="Y24" i="1"/>
  <c r="Z27" i="1"/>
  <c r="Z33" i="1" s="1"/>
  <c r="BN27" i="1"/>
  <c r="BP27" i="1"/>
  <c r="Y667" i="1" s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2" i="1"/>
  <c r="BN42" i="1"/>
  <c r="BP42" i="1"/>
  <c r="Z44" i="1"/>
  <c r="BN44" i="1"/>
  <c r="Z46" i="1"/>
  <c r="BN46" i="1"/>
  <c r="Y49" i="1"/>
  <c r="Z52" i="1"/>
  <c r="BN52" i="1"/>
  <c r="BP52" i="1"/>
  <c r="Z57" i="1"/>
  <c r="Z64" i="1" s="1"/>
  <c r="BN57" i="1"/>
  <c r="BP57" i="1"/>
  <c r="Z59" i="1"/>
  <c r="BN59" i="1"/>
  <c r="Z61" i="1"/>
  <c r="BN61" i="1"/>
  <c r="Z63" i="1"/>
  <c r="BN63" i="1"/>
  <c r="Y64" i="1"/>
  <c r="Z67" i="1"/>
  <c r="Z71" i="1" s="1"/>
  <c r="BN67" i="1"/>
  <c r="BP67" i="1"/>
  <c r="Z69" i="1"/>
  <c r="BN69" i="1"/>
  <c r="Y72" i="1"/>
  <c r="Z75" i="1"/>
  <c r="Z80" i="1" s="1"/>
  <c r="BN75" i="1"/>
  <c r="BP75" i="1"/>
  <c r="Z77" i="1"/>
  <c r="BN77" i="1"/>
  <c r="Z79" i="1"/>
  <c r="BN79" i="1"/>
  <c r="Z83" i="1"/>
  <c r="BN83" i="1"/>
  <c r="BP83" i="1"/>
  <c r="Z85" i="1"/>
  <c r="BN85" i="1"/>
  <c r="Z87" i="1"/>
  <c r="BN87" i="1"/>
  <c r="Y90" i="1"/>
  <c r="Z93" i="1"/>
  <c r="BN93" i="1"/>
  <c r="BP93" i="1"/>
  <c r="E675" i="1"/>
  <c r="Z100" i="1"/>
  <c r="Z102" i="1" s="1"/>
  <c r="BN100" i="1"/>
  <c r="BP100" i="1"/>
  <c r="Y103" i="1"/>
  <c r="Z106" i="1"/>
  <c r="BN106" i="1"/>
  <c r="BP106" i="1"/>
  <c r="Z108" i="1"/>
  <c r="Z111" i="1" s="1"/>
  <c r="BN108" i="1"/>
  <c r="F675" i="1"/>
  <c r="Z116" i="1"/>
  <c r="BN116" i="1"/>
  <c r="BP116" i="1"/>
  <c r="Z118" i="1"/>
  <c r="Z120" i="1" s="1"/>
  <c r="BN118" i="1"/>
  <c r="Y121" i="1"/>
  <c r="Y127" i="1"/>
  <c r="Y126" i="1"/>
  <c r="BP130" i="1"/>
  <c r="BN130" i="1"/>
  <c r="Z130" i="1"/>
  <c r="Z136" i="1" s="1"/>
  <c r="BP134" i="1"/>
  <c r="BN134" i="1"/>
  <c r="Z134" i="1"/>
  <c r="Y141" i="1"/>
  <c r="BP147" i="1"/>
  <c r="BN147" i="1"/>
  <c r="Z147" i="1"/>
  <c r="Y154" i="1"/>
  <c r="BP151" i="1"/>
  <c r="BN151" i="1"/>
  <c r="Z151" i="1"/>
  <c r="Z153" i="1" s="1"/>
  <c r="BP158" i="1"/>
  <c r="BN158" i="1"/>
  <c r="Z158" i="1"/>
  <c r="H675" i="1"/>
  <c r="Y164" i="1"/>
  <c r="BP163" i="1"/>
  <c r="BN163" i="1"/>
  <c r="Z163" i="1"/>
  <c r="Z164" i="1" s="1"/>
  <c r="Y165" i="1"/>
  <c r="Y172" i="1"/>
  <c r="BP167" i="1"/>
  <c r="BN167" i="1"/>
  <c r="Z167" i="1"/>
  <c r="BP171" i="1"/>
  <c r="BN171" i="1"/>
  <c r="Z171" i="1"/>
  <c r="Y173" i="1"/>
  <c r="Y178" i="1"/>
  <c r="BP175" i="1"/>
  <c r="BN175" i="1"/>
  <c r="Z175" i="1"/>
  <c r="Z177" i="1" s="1"/>
  <c r="Y194" i="1"/>
  <c r="BP189" i="1"/>
  <c r="BN189" i="1"/>
  <c r="Z189" i="1"/>
  <c r="Z194" i="1" s="1"/>
  <c r="BP193" i="1"/>
  <c r="BN193" i="1"/>
  <c r="Z193" i="1"/>
  <c r="J675" i="1"/>
  <c r="Y201" i="1"/>
  <c r="BP198" i="1"/>
  <c r="BN198" i="1"/>
  <c r="Z198" i="1"/>
  <c r="Z200" i="1" s="1"/>
  <c r="Y205" i="1"/>
  <c r="BP210" i="1"/>
  <c r="BN210" i="1"/>
  <c r="Z210" i="1"/>
  <c r="BP214" i="1"/>
  <c r="BN214" i="1"/>
  <c r="Z214" i="1"/>
  <c r="Y231" i="1"/>
  <c r="BP222" i="1"/>
  <c r="BN222" i="1"/>
  <c r="Z222" i="1"/>
  <c r="BP226" i="1"/>
  <c r="BN226" i="1"/>
  <c r="Z226" i="1"/>
  <c r="BP234" i="1"/>
  <c r="BN234" i="1"/>
  <c r="Z234" i="1"/>
  <c r="Z239" i="1" s="1"/>
  <c r="BP237" i="1"/>
  <c r="BN237" i="1"/>
  <c r="Z237" i="1"/>
  <c r="BP246" i="1"/>
  <c r="BN246" i="1"/>
  <c r="Z246" i="1"/>
  <c r="BP250" i="1"/>
  <c r="BN250" i="1"/>
  <c r="Z250" i="1"/>
  <c r="L675" i="1"/>
  <c r="Y264" i="1"/>
  <c r="BP255" i="1"/>
  <c r="BN255" i="1"/>
  <c r="Z255" i="1"/>
  <c r="BP259" i="1"/>
  <c r="BN259" i="1"/>
  <c r="Z259" i="1"/>
  <c r="BP263" i="1"/>
  <c r="BN263" i="1"/>
  <c r="Z263" i="1"/>
  <c r="Y265" i="1"/>
  <c r="Y268" i="1"/>
  <c r="BP267" i="1"/>
  <c r="BN267" i="1"/>
  <c r="Z267" i="1"/>
  <c r="Z268" i="1" s="1"/>
  <c r="Y269" i="1"/>
  <c r="M675" i="1"/>
  <c r="Y281" i="1"/>
  <c r="BP272" i="1"/>
  <c r="BN272" i="1"/>
  <c r="Z272" i="1"/>
  <c r="BP276" i="1"/>
  <c r="BN276" i="1"/>
  <c r="Z276" i="1"/>
  <c r="BP280" i="1"/>
  <c r="BN280" i="1"/>
  <c r="Z280" i="1"/>
  <c r="Y282" i="1"/>
  <c r="O675" i="1"/>
  <c r="Y286" i="1"/>
  <c r="BP285" i="1"/>
  <c r="BN285" i="1"/>
  <c r="Z285" i="1"/>
  <c r="Z286" i="1" s="1"/>
  <c r="Y287" i="1"/>
  <c r="P675" i="1"/>
  <c r="Y293" i="1"/>
  <c r="BP290" i="1"/>
  <c r="BN290" i="1"/>
  <c r="Z290" i="1"/>
  <c r="BP299" i="1"/>
  <c r="BN299" i="1"/>
  <c r="Z299" i="1"/>
  <c r="BP316" i="1"/>
  <c r="BN316" i="1"/>
  <c r="Z316" i="1"/>
  <c r="Y318" i="1"/>
  <c r="S675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Y332" i="1"/>
  <c r="BP329" i="1"/>
  <c r="BN329" i="1"/>
  <c r="Z329" i="1"/>
  <c r="Z331" i="1" s="1"/>
  <c r="BP356" i="1"/>
  <c r="BN356" i="1"/>
  <c r="Z356" i="1"/>
  <c r="BP360" i="1"/>
  <c r="BN360" i="1"/>
  <c r="Z360" i="1"/>
  <c r="BP368" i="1"/>
  <c r="BN368" i="1"/>
  <c r="Z368" i="1"/>
  <c r="Y379" i="1"/>
  <c r="BP376" i="1"/>
  <c r="BN376" i="1"/>
  <c r="Z376" i="1"/>
  <c r="BP385" i="1"/>
  <c r="BN385" i="1"/>
  <c r="Z385" i="1"/>
  <c r="Z393" i="1"/>
  <c r="BP391" i="1"/>
  <c r="BN391" i="1"/>
  <c r="Z391" i="1"/>
  <c r="Y400" i="1"/>
  <c r="BP408" i="1"/>
  <c r="BN408" i="1"/>
  <c r="Z408" i="1"/>
  <c r="Z410" i="1" s="1"/>
  <c r="BP418" i="1"/>
  <c r="BN418" i="1"/>
  <c r="Z418" i="1"/>
  <c r="BP422" i="1"/>
  <c r="BN422" i="1"/>
  <c r="Z422" i="1"/>
  <c r="Y435" i="1"/>
  <c r="BP433" i="1"/>
  <c r="BN433" i="1"/>
  <c r="Z433" i="1"/>
  <c r="BP446" i="1"/>
  <c r="BN446" i="1"/>
  <c r="Z446" i="1"/>
  <c r="BP450" i="1"/>
  <c r="BN450" i="1"/>
  <c r="Z450" i="1"/>
  <c r="Y457" i="1"/>
  <c r="BP454" i="1"/>
  <c r="BN454" i="1"/>
  <c r="Z454" i="1"/>
  <c r="Z456" i="1" s="1"/>
  <c r="Y456" i="1"/>
  <c r="F9" i="1"/>
  <c r="J9" i="1"/>
  <c r="Y48" i="1"/>
  <c r="Y65" i="1"/>
  <c r="BP124" i="1"/>
  <c r="BN124" i="1"/>
  <c r="Z124" i="1"/>
  <c r="Z126" i="1" s="1"/>
  <c r="BP132" i="1"/>
  <c r="BN132" i="1"/>
  <c r="Y666" i="1" s="1"/>
  <c r="Y668" i="1" s="1"/>
  <c r="Z132" i="1"/>
  <c r="Y136" i="1"/>
  <c r="Y669" i="1" s="1"/>
  <c r="BP140" i="1"/>
  <c r="BN140" i="1"/>
  <c r="Z140" i="1"/>
  <c r="Z141" i="1" s="1"/>
  <c r="Y142" i="1"/>
  <c r="G675" i="1"/>
  <c r="Y148" i="1"/>
  <c r="BP145" i="1"/>
  <c r="BN145" i="1"/>
  <c r="Z145" i="1"/>
  <c r="Z148" i="1" s="1"/>
  <c r="Y159" i="1"/>
  <c r="BP156" i="1"/>
  <c r="BN156" i="1"/>
  <c r="Z156" i="1"/>
  <c r="BP169" i="1"/>
  <c r="BN169" i="1"/>
  <c r="Z169" i="1"/>
  <c r="BP187" i="1"/>
  <c r="BN187" i="1"/>
  <c r="Z187" i="1"/>
  <c r="BP191" i="1"/>
  <c r="BN191" i="1"/>
  <c r="Z191" i="1"/>
  <c r="BP204" i="1"/>
  <c r="BN204" i="1"/>
  <c r="Z204" i="1"/>
  <c r="Z205" i="1" s="1"/>
  <c r="Y206" i="1"/>
  <c r="Y217" i="1"/>
  <c r="BP208" i="1"/>
  <c r="BN208" i="1"/>
  <c r="Z208" i="1"/>
  <c r="Z216" i="1" s="1"/>
  <c r="BP212" i="1"/>
  <c r="BN212" i="1"/>
  <c r="Z212" i="1"/>
  <c r="Y216" i="1"/>
  <c r="BP220" i="1"/>
  <c r="BN220" i="1"/>
  <c r="Z220" i="1"/>
  <c r="Z230" i="1" s="1"/>
  <c r="BP224" i="1"/>
  <c r="BN224" i="1"/>
  <c r="Z224" i="1"/>
  <c r="BP228" i="1"/>
  <c r="BN228" i="1"/>
  <c r="Z228" i="1"/>
  <c r="BP235" i="1"/>
  <c r="BN235" i="1"/>
  <c r="Z235" i="1"/>
  <c r="Y239" i="1"/>
  <c r="BP244" i="1"/>
  <c r="BN244" i="1"/>
  <c r="Z244" i="1"/>
  <c r="Z251" i="1" s="1"/>
  <c r="BP248" i="1"/>
  <c r="BN248" i="1"/>
  <c r="Z248" i="1"/>
  <c r="BP257" i="1"/>
  <c r="BN257" i="1"/>
  <c r="Z257" i="1"/>
  <c r="BP261" i="1"/>
  <c r="BN261" i="1"/>
  <c r="Z261" i="1"/>
  <c r="BP274" i="1"/>
  <c r="BN274" i="1"/>
  <c r="Z274" i="1"/>
  <c r="BP278" i="1"/>
  <c r="BN278" i="1"/>
  <c r="Z278" i="1"/>
  <c r="BP292" i="1"/>
  <c r="BN292" i="1"/>
  <c r="Z292" i="1"/>
  <c r="Y294" i="1"/>
  <c r="Q675" i="1"/>
  <c r="Y304" i="1"/>
  <c r="BP297" i="1"/>
  <c r="BN297" i="1"/>
  <c r="Z297" i="1"/>
  <c r="BP301" i="1"/>
  <c r="BN301" i="1"/>
  <c r="Z301" i="1"/>
  <c r="BP336" i="1"/>
  <c r="BN336" i="1"/>
  <c r="Z336" i="1"/>
  <c r="Y338" i="1"/>
  <c r="Y343" i="1"/>
  <c r="BP340" i="1"/>
  <c r="BN340" i="1"/>
  <c r="Z340" i="1"/>
  <c r="Z342" i="1" s="1"/>
  <c r="BP358" i="1"/>
  <c r="BN358" i="1"/>
  <c r="Z358" i="1"/>
  <c r="BP362" i="1"/>
  <c r="BN362" i="1"/>
  <c r="Z362" i="1"/>
  <c r="Y364" i="1"/>
  <c r="Y371" i="1"/>
  <c r="BP366" i="1"/>
  <c r="BN366" i="1"/>
  <c r="Z366" i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Z386" i="1" s="1"/>
  <c r="Z399" i="1"/>
  <c r="BP397" i="1"/>
  <c r="BN397" i="1"/>
  <c r="Z397" i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Y436" i="1"/>
  <c r="BP444" i="1"/>
  <c r="BN444" i="1"/>
  <c r="Z444" i="1"/>
  <c r="Z451" i="1" s="1"/>
  <c r="BP448" i="1"/>
  <c r="BN448" i="1"/>
  <c r="Z448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Z495" i="1" s="1"/>
  <c r="I675" i="1"/>
  <c r="Y184" i="1"/>
  <c r="K675" i="1"/>
  <c r="Y251" i="1"/>
  <c r="R675" i="1"/>
  <c r="Y309" i="1"/>
  <c r="T675" i="1"/>
  <c r="Y337" i="1"/>
  <c r="Y352" i="1"/>
  <c r="V675" i="1"/>
  <c r="Y363" i="1"/>
  <c r="W675" i="1"/>
  <c r="Y405" i="1"/>
  <c r="X675" i="1"/>
  <c r="Y425" i="1"/>
  <c r="Y675" i="1"/>
  <c r="Y451" i="1"/>
  <c r="Y465" i="1"/>
  <c r="BP459" i="1"/>
  <c r="BN459" i="1"/>
  <c r="Z459" i="1"/>
  <c r="Z464" i="1" s="1"/>
  <c r="BP462" i="1"/>
  <c r="BN462" i="1"/>
  <c r="Z462" i="1"/>
  <c r="Y496" i="1"/>
  <c r="BP483" i="1"/>
  <c r="BN483" i="1"/>
  <c r="Z483" i="1"/>
  <c r="Z486" i="1"/>
  <c r="BN486" i="1"/>
  <c r="Z488" i="1"/>
  <c r="BN488" i="1"/>
  <c r="Z489" i="1"/>
  <c r="BN489" i="1"/>
  <c r="Z491" i="1"/>
  <c r="BN491" i="1"/>
  <c r="Z494" i="1"/>
  <c r="BN494" i="1"/>
  <c r="Y495" i="1"/>
  <c r="Z498" i="1"/>
  <c r="Z500" i="1" s="1"/>
  <c r="BN498" i="1"/>
  <c r="BP498" i="1"/>
  <c r="Y501" i="1"/>
  <c r="AA675" i="1"/>
  <c r="Y510" i="1"/>
  <c r="Z512" i="1"/>
  <c r="Z517" i="1" s="1"/>
  <c r="BN512" i="1"/>
  <c r="BP512" i="1"/>
  <c r="Z515" i="1"/>
  <c r="BN515" i="1"/>
  <c r="Y518" i="1"/>
  <c r="AB675" i="1"/>
  <c r="Z522" i="1"/>
  <c r="BN522" i="1"/>
  <c r="BP522" i="1"/>
  <c r="Z523" i="1"/>
  <c r="Z525" i="1" s="1"/>
  <c r="BN523" i="1"/>
  <c r="Z524" i="1"/>
  <c r="BN524" i="1"/>
  <c r="Y525" i="1"/>
  <c r="Z529" i="1"/>
  <c r="Z530" i="1" s="1"/>
  <c r="BN529" i="1"/>
  <c r="BP529" i="1"/>
  <c r="Y530" i="1"/>
  <c r="Z533" i="1"/>
  <c r="Z534" i="1" s="1"/>
  <c r="BN533" i="1"/>
  <c r="BP533" i="1"/>
  <c r="Y534" i="1"/>
  <c r="Z539" i="1"/>
  <c r="BN539" i="1"/>
  <c r="BP539" i="1"/>
  <c r="Z541" i="1"/>
  <c r="BN541" i="1"/>
  <c r="Z543" i="1"/>
  <c r="BN543" i="1"/>
  <c r="Z545" i="1"/>
  <c r="BN545" i="1"/>
  <c r="Z547" i="1"/>
  <c r="BN547" i="1"/>
  <c r="Z548" i="1"/>
  <c r="BN548" i="1"/>
  <c r="Z550" i="1"/>
  <c r="BN550" i="1"/>
  <c r="Z551" i="1"/>
  <c r="BN551" i="1"/>
  <c r="Z552" i="1"/>
  <c r="BN552" i="1"/>
  <c r="Z553" i="1"/>
  <c r="BN553" i="1"/>
  <c r="Y554" i="1"/>
  <c r="Z558" i="1"/>
  <c r="Z560" i="1" s="1"/>
  <c r="BN558" i="1"/>
  <c r="BP558" i="1"/>
  <c r="Z559" i="1"/>
  <c r="BN559" i="1"/>
  <c r="Z565" i="1"/>
  <c r="Z577" i="1" s="1"/>
  <c r="BN565" i="1"/>
  <c r="Z566" i="1"/>
  <c r="BN566" i="1"/>
  <c r="Z569" i="1"/>
  <c r="BN569" i="1"/>
  <c r="Z570" i="1"/>
  <c r="BN570" i="1"/>
  <c r="Z572" i="1"/>
  <c r="BN572" i="1"/>
  <c r="Z573" i="1"/>
  <c r="BN573" i="1"/>
  <c r="Z575" i="1"/>
  <c r="BN575" i="1"/>
  <c r="Z576" i="1"/>
  <c r="BN576" i="1"/>
  <c r="Y577" i="1"/>
  <c r="Z580" i="1"/>
  <c r="BN580" i="1"/>
  <c r="BP580" i="1"/>
  <c r="Z582" i="1"/>
  <c r="BN582" i="1"/>
  <c r="Y583" i="1"/>
  <c r="Z586" i="1"/>
  <c r="BN586" i="1"/>
  <c r="BP586" i="1"/>
  <c r="Z587" i="1"/>
  <c r="BN587" i="1"/>
  <c r="Y588" i="1"/>
  <c r="Y595" i="1"/>
  <c r="Y599" i="1"/>
  <c r="BP607" i="1"/>
  <c r="BN607" i="1"/>
  <c r="Z607" i="1"/>
  <c r="BP609" i="1"/>
  <c r="BN609" i="1"/>
  <c r="Z609" i="1"/>
  <c r="Y611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BP643" i="1"/>
  <c r="BN643" i="1"/>
  <c r="Z643" i="1"/>
  <c r="Y531" i="1"/>
  <c r="Y555" i="1"/>
  <c r="Z597" i="1"/>
  <c r="Z598" i="1" s="1"/>
  <c r="BN597" i="1"/>
  <c r="BP597" i="1"/>
  <c r="AF675" i="1"/>
  <c r="Y610" i="1"/>
  <c r="BP606" i="1"/>
  <c r="BN606" i="1"/>
  <c r="Z606" i="1"/>
  <c r="Z610" i="1" s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52" i="1"/>
  <c r="Z662" i="1"/>
  <c r="Z663" i="1" s="1"/>
  <c r="BN662" i="1"/>
  <c r="BP662" i="1"/>
  <c r="Y663" i="1"/>
  <c r="Z264" i="1" l="1"/>
  <c r="Z645" i="1"/>
  <c r="Z627" i="1"/>
  <c r="Z588" i="1"/>
  <c r="Z583" i="1"/>
  <c r="Z554" i="1"/>
  <c r="Z370" i="1"/>
  <c r="Z303" i="1"/>
  <c r="Z159" i="1"/>
  <c r="Z293" i="1"/>
  <c r="Z281" i="1"/>
  <c r="Z89" i="1"/>
  <c r="Z48" i="1"/>
  <c r="Z670" i="1" s="1"/>
  <c r="Y665" i="1"/>
  <c r="Z435" i="1"/>
  <c r="Z363" i="1"/>
  <c r="Z172" i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<sst xmlns="http://schemas.openxmlformats.org/spreadsheetml/2006/main" count="3132" uniqueCount="1102">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</sst>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0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30</v>
      </c>
      <c r="Y187" s="770">
        <f t="shared" si="36"/>
        <v>33.6</v>
      </c>
      <c r="Z187" s="36">
        <f>IFERROR(IF(Y187=0,"",ROUNDUP(Y187/H187,0)*0.00902),"")</f>
        <v>7.2160000000000002E-2</v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31.928571428571427</v>
      </c>
      <c r="BN187" s="64">
        <f t="shared" si="38"/>
        <v>35.76</v>
      </c>
      <c r="BO187" s="64">
        <f t="shared" si="39"/>
        <v>5.4112554112554112E-2</v>
      </c>
      <c r="BP187" s="64">
        <f t="shared" si="40"/>
        <v>6.0606060606060608E-2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7.1428571428571423</v>
      </c>
      <c r="Y194" s="771">
        <f>IFERROR(Y186/H186,"0")+IFERROR(Y187/H187,"0")+IFERROR(Y188/H188,"0")+IFERROR(Y189/H189,"0")+IFERROR(Y190/H190,"0")+IFERROR(Y191/H191,"0")+IFERROR(Y192/H192,"0")+IFERROR(Y193/H193,"0")</f>
        <v>8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7.2160000000000002E-2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30</v>
      </c>
      <c r="Y195" s="771">
        <f>IFERROR(SUM(Y186:Y193),"0")</f>
        <v>33.6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150</v>
      </c>
      <c r="Y219" s="770">
        <f t="shared" ref="Y219:Y229" si="46">IFERROR(IF(X219="",0,CEILING((X219/$H219),1)*$H219),"")</f>
        <v>153.9</v>
      </c>
      <c r="Z219" s="36">
        <f>IFERROR(IF(Y219=0,"",ROUNDUP(Y219/H219,0)*0.01898),"")</f>
        <v>0.36062</v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159.61111111111111</v>
      </c>
      <c r="BN219" s="64">
        <f t="shared" ref="BN219:BN229" si="48">IFERROR(Y219*I219/H219,"0")</f>
        <v>163.761</v>
      </c>
      <c r="BO219" s="64">
        <f t="shared" ref="BO219:BO229" si="49">IFERROR(1/J219*(X219/H219),"0")</f>
        <v>0.28935185185185186</v>
      </c>
      <c r="BP219" s="64">
        <f t="shared" ref="BP219:BP229" si="50">IFERROR(1/J219*(Y219/H219),"0")</f>
        <v>0.296875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200</v>
      </c>
      <c r="Y220" s="770">
        <f t="shared" si="46"/>
        <v>202.79999999999998</v>
      </c>
      <c r="Z220" s="36">
        <f>IFERROR(IF(Y220=0,"",ROUNDUP(Y220/H220,0)*0.01898),"")</f>
        <v>0.49348000000000003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213.30769230769235</v>
      </c>
      <c r="BN220" s="64">
        <f t="shared" si="48"/>
        <v>216.29400000000001</v>
      </c>
      <c r="BO220" s="64">
        <f t="shared" si="49"/>
        <v>0.40064102564102566</v>
      </c>
      <c r="BP220" s="64">
        <f t="shared" si="50"/>
        <v>0.40625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60</v>
      </c>
      <c r="Y222" s="770">
        <f t="shared" si="46"/>
        <v>60.899999999999991</v>
      </c>
      <c r="Z222" s="36">
        <f>IFERROR(IF(Y222=0,"",ROUNDUP(Y222/H222,0)*0.01898),"")</f>
        <v>0.13286000000000001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63.57931034482759</v>
      </c>
      <c r="BN222" s="64">
        <f t="shared" si="48"/>
        <v>64.532999999999987</v>
      </c>
      <c r="BO222" s="64">
        <f t="shared" si="49"/>
        <v>0.10775862068965518</v>
      </c>
      <c r="BP222" s="64">
        <f t="shared" si="50"/>
        <v>0.109375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240</v>
      </c>
      <c r="Y223" s="770">
        <f t="shared" si="46"/>
        <v>240</v>
      </c>
      <c r="Z223" s="36">
        <f t="shared" ref="Z223:Z229" si="51">IFERROR(IF(Y223=0,"",ROUNDUP(Y223/H223,0)*0.00651),"")</f>
        <v>0.65100000000000002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267</v>
      </c>
      <c r="BN223" s="64">
        <f t="shared" si="48"/>
        <v>267</v>
      </c>
      <c r="BO223" s="64">
        <f t="shared" si="49"/>
        <v>0.5494505494505495</v>
      </c>
      <c r="BP223" s="64">
        <f t="shared" si="50"/>
        <v>0.5494505494505495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120</v>
      </c>
      <c r="Y225" s="770">
        <f t="shared" si="46"/>
        <v>120</v>
      </c>
      <c r="Z225" s="36">
        <f t="shared" si="51"/>
        <v>0.32550000000000001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132.60000000000002</v>
      </c>
      <c r="BN225" s="64">
        <f t="shared" si="48"/>
        <v>132.60000000000002</v>
      </c>
      <c r="BO225" s="64">
        <f t="shared" si="49"/>
        <v>0.27472527472527475</v>
      </c>
      <c r="BP225" s="64">
        <f t="shared" si="50"/>
        <v>0.27472527472527475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96</v>
      </c>
      <c r="Y226" s="770">
        <f t="shared" si="46"/>
        <v>96</v>
      </c>
      <c r="Z226" s="36">
        <f t="shared" si="51"/>
        <v>0.26040000000000002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106.08000000000001</v>
      </c>
      <c r="BN226" s="64">
        <f t="shared" si="48"/>
        <v>106.08000000000001</v>
      </c>
      <c r="BO226" s="64">
        <f t="shared" si="49"/>
        <v>0.2197802197802198</v>
      </c>
      <c r="BP226" s="64">
        <f t="shared" si="50"/>
        <v>0.2197802197802198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96</v>
      </c>
      <c r="Y229" s="770">
        <f t="shared" si="46"/>
        <v>96</v>
      </c>
      <c r="Z229" s="36">
        <f t="shared" si="51"/>
        <v>0.26040000000000002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106.32000000000001</v>
      </c>
      <c r="BN229" s="64">
        <f t="shared" si="48"/>
        <v>106.32000000000001</v>
      </c>
      <c r="BO229" s="64">
        <f t="shared" si="49"/>
        <v>0.2197802197802198</v>
      </c>
      <c r="BP229" s="64">
        <f t="shared" si="50"/>
        <v>0.2197802197802198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281.05609588368208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282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2.4842600000000004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962</v>
      </c>
      <c r="Y231" s="771">
        <f>IFERROR(SUM(Y219:Y229),"0")</f>
        <v>969.59999999999991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14.4</v>
      </c>
      <c r="Y237" s="770">
        <f t="shared" si="52"/>
        <v>14.399999999999999</v>
      </c>
      <c r="Z237" s="36">
        <f>IFERROR(IF(Y237=0,"",ROUNDUP(Y237/H237,0)*0.00651),"")</f>
        <v>3.9059999999999997E-2</v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15.912000000000001</v>
      </c>
      <c r="BN237" s="64">
        <f t="shared" si="54"/>
        <v>15.912000000000001</v>
      </c>
      <c r="BO237" s="64">
        <f t="shared" si="55"/>
        <v>3.2967032967032968E-2</v>
      </c>
      <c r="BP237" s="64">
        <f t="shared" si="56"/>
        <v>3.2967032967032968E-2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14.4</v>
      </c>
      <c r="Y238" s="770">
        <f t="shared" si="52"/>
        <v>14.399999999999999</v>
      </c>
      <c r="Z238" s="36">
        <f>IFERROR(IF(Y238=0,"",ROUNDUP(Y238/H238,0)*0.00651),"")</f>
        <v>3.9059999999999997E-2</v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15.912000000000001</v>
      </c>
      <c r="BN238" s="64">
        <f t="shared" si="54"/>
        <v>15.912000000000001</v>
      </c>
      <c r="BO238" s="64">
        <f t="shared" si="55"/>
        <v>3.2967032967032968E-2</v>
      </c>
      <c r="BP238" s="64">
        <f t="shared" si="56"/>
        <v>3.2967032967032968E-2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12</v>
      </c>
      <c r="Y239" s="771">
        <f>IFERROR(Y233/H233,"0")+IFERROR(Y234/H234,"0")+IFERROR(Y235/H235,"0")+IFERROR(Y236/H236,"0")+IFERROR(Y237/H237,"0")+IFERROR(Y238/H238,"0")</f>
        <v>12</v>
      </c>
      <c r="Z239" s="771">
        <f>IFERROR(IF(Z233="",0,Z233),"0")+IFERROR(IF(Z234="",0,Z234),"0")+IFERROR(IF(Z235="",0,Z235),"0")+IFERROR(IF(Z236="",0,Z236),"0")+IFERROR(IF(Z237="",0,Z237),"0")+IFERROR(IF(Z238="",0,Z238),"0")</f>
        <v>7.8119999999999995E-2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28.8</v>
      </c>
      <c r="Y240" s="771">
        <f>IFERROR(SUM(Y233:Y238),"0")</f>
        <v>28.799999999999997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50</v>
      </c>
      <c r="Y382" s="770">
        <f>IFERROR(IF(X382="",0,CEILING((X382/$H382),1)*$H382),"")</f>
        <v>50.400000000000006</v>
      </c>
      <c r="Z382" s="36">
        <f>IFERROR(IF(Y382=0,"",ROUNDUP(Y382/H382,0)*0.01898),"")</f>
        <v>0.11388000000000001</v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53.089285714285715</v>
      </c>
      <c r="BN382" s="64">
        <f>IFERROR(Y382*I382/H382,"0")</f>
        <v>53.514000000000003</v>
      </c>
      <c r="BO382" s="64">
        <f>IFERROR(1/J382*(X382/H382),"0")</f>
        <v>9.3005952380952384E-2</v>
      </c>
      <c r="BP382" s="64">
        <f>IFERROR(1/J382*(Y382/H382),"0")</f>
        <v>9.375E-2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100</v>
      </c>
      <c r="Y383" s="770">
        <f>IFERROR(IF(X383="",0,CEILING((X383/$H383),1)*$H383),"")</f>
        <v>101.39999999999999</v>
      </c>
      <c r="Z383" s="36">
        <f>IFERROR(IF(Y383=0,"",ROUNDUP(Y383/H383,0)*0.01898),"")</f>
        <v>0.24674000000000001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106.65384615384617</v>
      </c>
      <c r="BN383" s="64">
        <f>IFERROR(Y383*I383/H383,"0")</f>
        <v>108.14700000000001</v>
      </c>
      <c r="BO383" s="64">
        <f>IFERROR(1/J383*(X383/H383),"0")</f>
        <v>0.20032051282051283</v>
      </c>
      <c r="BP383" s="64">
        <f>IFERROR(1/J383*(Y383/H383),"0")</f>
        <v>0.203125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18.772893772893774</v>
      </c>
      <c r="Y386" s="771">
        <f>IFERROR(Y382/H382,"0")+IFERROR(Y383/H383,"0")+IFERROR(Y384/H384,"0")+IFERROR(Y385/H385,"0")</f>
        <v>19</v>
      </c>
      <c r="Z386" s="771">
        <f>IFERROR(IF(Z382="",0,Z382),"0")+IFERROR(IF(Z383="",0,Z383),"0")+IFERROR(IF(Z384="",0,Z384),"0")+IFERROR(IF(Z385="",0,Z385),"0")</f>
        <v>0.36062000000000005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150</v>
      </c>
      <c r="Y387" s="771">
        <f>IFERROR(SUM(Y382:Y385),"0")</f>
        <v>151.80000000000001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4000</v>
      </c>
      <c r="Y416" s="770">
        <f t="shared" si="87"/>
        <v>4005</v>
      </c>
      <c r="Z416" s="36">
        <f>IFERROR(IF(Y416=0,"",ROUNDUP(Y416/H416,0)*0.02175),"")</f>
        <v>5.8072499999999998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4128</v>
      </c>
      <c r="BN416" s="64">
        <f t="shared" si="89"/>
        <v>4133.16</v>
      </c>
      <c r="BO416" s="64">
        <f t="shared" si="90"/>
        <v>5.5555555555555554</v>
      </c>
      <c r="BP416" s="64">
        <f t="shared" si="91"/>
        <v>5.5625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2000</v>
      </c>
      <c r="Y418" s="770">
        <f t="shared" si="87"/>
        <v>2010</v>
      </c>
      <c r="Z418" s="36">
        <f>IFERROR(IF(Y418=0,"",ROUNDUP(Y418/H418,0)*0.02175),"")</f>
        <v>2.9144999999999999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2064</v>
      </c>
      <c r="BN418" s="64">
        <f t="shared" si="89"/>
        <v>2074.3200000000002</v>
      </c>
      <c r="BO418" s="64">
        <f t="shared" si="90"/>
        <v>2.7777777777777777</v>
      </c>
      <c r="BP418" s="64">
        <f t="shared" si="91"/>
        <v>2.7916666666666665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3000</v>
      </c>
      <c r="Y420" s="770">
        <f t="shared" si="87"/>
        <v>3000</v>
      </c>
      <c r="Z420" s="36">
        <f>IFERROR(IF(Y420=0,"",ROUNDUP(Y420/H420,0)*0.02175),"")</f>
        <v>4.3499999999999996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3096</v>
      </c>
      <c r="BN420" s="64">
        <f t="shared" si="89"/>
        <v>3096</v>
      </c>
      <c r="BO420" s="64">
        <f t="shared" si="90"/>
        <v>4.1666666666666661</v>
      </c>
      <c r="BP420" s="64">
        <f t="shared" si="91"/>
        <v>4.1666666666666661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600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601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13.07175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9000</v>
      </c>
      <c r="Y426" s="771">
        <f>IFERROR(SUM(Y415:Y424),"0")</f>
        <v>9015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2500</v>
      </c>
      <c r="Y428" s="770">
        <f>IFERROR(IF(X428="",0,CEILING((X428/$H428),1)*$H428),"")</f>
        <v>2505</v>
      </c>
      <c r="Z428" s="36">
        <f>IFERROR(IF(Y428=0,"",ROUNDUP(Y428/H428,0)*0.02175),"")</f>
        <v>3.6322499999999995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2580</v>
      </c>
      <c r="BN428" s="64">
        <f>IFERROR(Y428*I428/H428,"0")</f>
        <v>2585.1600000000003</v>
      </c>
      <c r="BO428" s="64">
        <f>IFERROR(1/J428*(X428/H428),"0")</f>
        <v>3.4722222222222219</v>
      </c>
      <c r="BP428" s="64">
        <f>IFERROR(1/J428*(Y428/H428),"0")</f>
        <v>3.4791666666666665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166.66666666666666</v>
      </c>
      <c r="Y430" s="771">
        <f>IFERROR(Y428/H428,"0")+IFERROR(Y429/H429,"0")</f>
        <v>167</v>
      </c>
      <c r="Z430" s="771">
        <f>IFERROR(IF(Z428="",0,Z428),"0")+IFERROR(IF(Z429="",0,Z429),"0")</f>
        <v>3.6322499999999995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2500</v>
      </c>
      <c r="Y431" s="771">
        <f>IFERROR(SUM(Y428:Y429),"0")</f>
        <v>2505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200</v>
      </c>
      <c r="Y434" s="770">
        <f>IFERROR(IF(X434="",0,CEILING((X434/$H434),1)*$H434),"")</f>
        <v>207</v>
      </c>
      <c r="Z434" s="36">
        <f>IFERROR(IF(Y434=0,"",ROUNDUP(Y434/H434,0)*0.01898),"")</f>
        <v>0.43653999999999998</v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211.53333333333333</v>
      </c>
      <c r="BN434" s="64">
        <f>IFERROR(Y434*I434/H434,"0")</f>
        <v>218.93700000000001</v>
      </c>
      <c r="BO434" s="64">
        <f>IFERROR(1/J434*(X434/H434),"0")</f>
        <v>0.34722222222222221</v>
      </c>
      <c r="BP434" s="64">
        <f>IFERROR(1/J434*(Y434/H434),"0")</f>
        <v>0.359375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22.222222222222221</v>
      </c>
      <c r="Y435" s="771">
        <f>IFERROR(Y433/H433,"0")+IFERROR(Y434/H434,"0")</f>
        <v>23</v>
      </c>
      <c r="Z435" s="771">
        <f>IFERROR(IF(Z433="",0,Z433),"0")+IFERROR(IF(Z434="",0,Z434),"0")</f>
        <v>0.43653999999999998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200</v>
      </c>
      <c r="Y436" s="771">
        <f>IFERROR(SUM(Y433:Y434),"0")</f>
        <v>207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350</v>
      </c>
      <c r="Y438" s="770">
        <f>IFERROR(IF(X438="",0,CEILING((X438/$H438),1)*$H438),"")</f>
        <v>351</v>
      </c>
      <c r="Z438" s="36">
        <f>IFERROR(IF(Y438=0,"",ROUNDUP(Y438/H438,0)*0.01898),"")</f>
        <v>0.74021999999999999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370.18333333333334</v>
      </c>
      <c r="BN438" s="64">
        <f>IFERROR(Y438*I438/H438,"0")</f>
        <v>371.24099999999999</v>
      </c>
      <c r="BO438" s="64">
        <f>IFERROR(1/J438*(X438/H438),"0")</f>
        <v>0.60763888888888884</v>
      </c>
      <c r="BP438" s="64">
        <f>IFERROR(1/J438*(Y438/H438),"0")</f>
        <v>0.609375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38.888888888888886</v>
      </c>
      <c r="Y439" s="771">
        <f>IFERROR(Y438/H438,"0")</f>
        <v>39</v>
      </c>
      <c r="Z439" s="771">
        <f>IFERROR(IF(Z438="",0,Z438),"0")</f>
        <v>0.74021999999999999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350</v>
      </c>
      <c r="Y440" s="771">
        <f>IFERROR(SUM(Y438:Y438),"0")</f>
        <v>351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30</v>
      </c>
      <c r="Y459" s="770">
        <f>IFERROR(IF(X459="",0,CEILING((X459/$H459),1)*$H459),"")</f>
        <v>36</v>
      </c>
      <c r="Z459" s="36">
        <f>IFERROR(IF(Y459=0,"",ROUNDUP(Y459/H459,0)*0.01898),"")</f>
        <v>7.5920000000000001E-2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31.73</v>
      </c>
      <c r="BN459" s="64">
        <f>IFERROR(Y459*I459/H459,"0")</f>
        <v>38.076000000000001</v>
      </c>
      <c r="BO459" s="64">
        <f>IFERROR(1/J459*(X459/H459),"0")</f>
        <v>5.2083333333333336E-2</v>
      </c>
      <c r="BP459" s="64">
        <f>IFERROR(1/J459*(Y459/H459),"0")</f>
        <v>6.25E-2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3.3333333333333335</v>
      </c>
      <c r="Y464" s="771">
        <f>IFERROR(Y459/H459,"0")+IFERROR(Y460/H460,"0")+IFERROR(Y461/H461,"0")+IFERROR(Y462/H462,"0")+IFERROR(Y463/H463,"0")</f>
        <v>4</v>
      </c>
      <c r="Z464" s="771">
        <f>IFERROR(IF(Z459="",0,Z459),"0")+IFERROR(IF(Z460="",0,Z460),"0")+IFERROR(IF(Z461="",0,Z461),"0")+IFERROR(IF(Z462="",0,Z462),"0")+IFERROR(IF(Z463="",0,Z463),"0")</f>
        <v>7.5920000000000001E-2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30</v>
      </c>
      <c r="Y465" s="771">
        <f>IFERROR(SUM(Y459:Y463),"0")</f>
        <v>36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100</v>
      </c>
      <c r="Y542" s="770">
        <f t="shared" si="103"/>
        <v>100.32000000000001</v>
      </c>
      <c r="Z542" s="36">
        <f t="shared" si="104"/>
        <v>0.22724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106.81818181818181</v>
      </c>
      <c r="BN542" s="64">
        <f t="shared" si="106"/>
        <v>107.16</v>
      </c>
      <c r="BO542" s="64">
        <f t="shared" si="107"/>
        <v>0.18210955710955709</v>
      </c>
      <c r="BP542" s="64">
        <f t="shared" si="108"/>
        <v>0.18269230769230771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200</v>
      </c>
      <c r="Y544" s="770">
        <f t="shared" si="103"/>
        <v>200.64000000000001</v>
      </c>
      <c r="Z544" s="36">
        <f t="shared" si="104"/>
        <v>0.45448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213.63636363636363</v>
      </c>
      <c r="BN544" s="64">
        <f t="shared" si="106"/>
        <v>214.32</v>
      </c>
      <c r="BO544" s="64">
        <f t="shared" si="107"/>
        <v>0.36421911421911418</v>
      </c>
      <c r="BP544" s="64">
        <f t="shared" si="108"/>
        <v>0.36538461538461542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56.818181818181813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57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0.68171999999999999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300</v>
      </c>
      <c r="Y555" s="771">
        <f>IFERROR(SUM(Y539:Y553),"0")</f>
        <v>300.96000000000004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100</v>
      </c>
      <c r="Y558" s="770">
        <f>IFERROR(IF(X558="",0,CEILING((X558/$H558),1)*$H558),"")</f>
        <v>100.32000000000001</v>
      </c>
      <c r="Z558" s="36">
        <f>IFERROR(IF(Y558=0,"",ROUNDUP(Y558/H558,0)*0.01196),"")</f>
        <v>0.22724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106.81818181818181</v>
      </c>
      <c r="BN558" s="64">
        <f>IFERROR(Y558*I558/H558,"0")</f>
        <v>107.16</v>
      </c>
      <c r="BO558" s="64">
        <f>IFERROR(1/J558*(X558/H558),"0")</f>
        <v>0.18210955710955709</v>
      </c>
      <c r="BP558" s="64">
        <f>IFERROR(1/J558*(Y558/H558),"0")</f>
        <v>0.18269230769230771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18.939393939393938</v>
      </c>
      <c r="Y560" s="771">
        <f>IFERROR(Y557/H557,"0")+IFERROR(Y558/H558,"0")+IFERROR(Y559/H559,"0")</f>
        <v>19</v>
      </c>
      <c r="Z560" s="771">
        <f>IFERROR(IF(Z557="",0,Z557),"0")+IFERROR(IF(Z558="",0,Z558),"0")+IFERROR(IF(Z559="",0,Z559),"0")</f>
        <v>0.22724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100</v>
      </c>
      <c r="Y561" s="771">
        <f>IFERROR(SUM(Y557:Y559),"0")</f>
        <v>100.32000000000001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100</v>
      </c>
      <c r="Y563" s="770">
        <f t="shared" ref="Y563:Y576" si="109">IFERROR(IF(X563="",0,CEILING((X563/$H563),1)*$H563),"")</f>
        <v>100.32000000000001</v>
      </c>
      <c r="Z563" s="36">
        <f>IFERROR(IF(Y563=0,"",ROUNDUP(Y563/H563,0)*0.01196),"")</f>
        <v>0.22724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106.81818181818181</v>
      </c>
      <c r="BN563" s="64">
        <f t="shared" ref="BN563:BN576" si="111">IFERROR(Y563*I563/H563,"0")</f>
        <v>107.16</v>
      </c>
      <c r="BO563" s="64">
        <f t="shared" ref="BO563:BO576" si="112">IFERROR(1/J563*(X563/H563),"0")</f>
        <v>0.18210955710955709</v>
      </c>
      <c r="BP563" s="64">
        <f t="shared" ref="BP563:BP576" si="113">IFERROR(1/J563*(Y563/H563),"0")</f>
        <v>0.18269230769230771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100</v>
      </c>
      <c r="Y565" s="770">
        <f t="shared" si="109"/>
        <v>100.32000000000001</v>
      </c>
      <c r="Z565" s="36">
        <f>IFERROR(IF(Y565=0,"",ROUNDUP(Y565/H565,0)*0.01196),"")</f>
        <v>0.22724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106.81818181818181</v>
      </c>
      <c r="BN565" s="64">
        <f t="shared" si="111"/>
        <v>107.16</v>
      </c>
      <c r="BO565" s="64">
        <f t="shared" si="112"/>
        <v>0.18210955710955709</v>
      </c>
      <c r="BP565" s="64">
        <f t="shared" si="113"/>
        <v>0.18269230769230771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100</v>
      </c>
      <c r="Y567" s="770">
        <f t="shared" si="109"/>
        <v>100.32000000000001</v>
      </c>
      <c r="Z567" s="36">
        <f>IFERROR(IF(Y567=0,"",ROUNDUP(Y567/H567,0)*0.01196),"")</f>
        <v>0.22724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106.81818181818181</v>
      </c>
      <c r="BN567" s="64">
        <f t="shared" si="111"/>
        <v>107.16</v>
      </c>
      <c r="BO567" s="64">
        <f t="shared" si="112"/>
        <v>0.18210955710955709</v>
      </c>
      <c r="BP567" s="64">
        <f t="shared" si="113"/>
        <v>0.18269230769230771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56.818181818181813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57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0.68171999999999999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300</v>
      </c>
      <c r="Y578" s="771">
        <f>IFERROR(SUM(Y563:Y576),"0")</f>
        <v>300.96000000000004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200</v>
      </c>
      <c r="Y630" s="770">
        <f t="shared" ref="Y630:Y637" si="124">IFERROR(IF(X630="",0,CEILING((X630/$H630),1)*$H630),"")</f>
        <v>202.79999999999998</v>
      </c>
      <c r="Z630" s="36">
        <f>IFERROR(IF(Y630=0,"",ROUNDUP(Y630/H630,0)*0.01898),"")</f>
        <v>0.49348000000000003</v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213.30769230769235</v>
      </c>
      <c r="BN630" s="64">
        <f t="shared" ref="BN630:BN637" si="126">IFERROR(Y630*I630/H630,"0")</f>
        <v>216.29400000000001</v>
      </c>
      <c r="BO630" s="64">
        <f t="shared" ref="BO630:BO637" si="127">IFERROR(1/J630*(X630/H630),"0")</f>
        <v>0.40064102564102566</v>
      </c>
      <c r="BP630" s="64">
        <f t="shared" ref="BP630:BP637" si="128">IFERROR(1/J630*(Y630/H630),"0")</f>
        <v>0.40625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25.641025641025642</v>
      </c>
      <c r="Y638" s="771">
        <f>IFERROR(Y630/H630,"0")+IFERROR(Y631/H631,"0")+IFERROR(Y632/H632,"0")+IFERROR(Y633/H633,"0")+IFERROR(Y634/H634,"0")+IFERROR(Y635/H635,"0")+IFERROR(Y636/H636,"0")+IFERROR(Y637/H637,"0")</f>
        <v>26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0.49348000000000003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200</v>
      </c>
      <c r="Y639" s="771">
        <f>IFERROR(SUM(Y630:Y637),"0")</f>
        <v>202.79999999999998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14150.8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14202.839999999997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14714.475448761965</v>
      </c>
      <c r="Y666" s="771">
        <f>IFERROR(SUM(BN22:BN662),"0")</f>
        <v>14769.140999999998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22</v>
      </c>
      <c r="Y667" s="38">
        <f>ROUNDUP(SUM(BP22:BP662),0)</f>
        <v>22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15264.475448761965</v>
      </c>
      <c r="Y668" s="771">
        <f>GrossWeightTotalR+PalletQtyTotalR*25</f>
        <v>15319.140999999998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1308.2997411273273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1314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23.035999999999998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46">
        <f>IFERROR(Y99*1,"0")+IFERROR(Y100*1,"0")+IFERROR(Y101*1,"0")+IFERROR(Y105*1,"0")+IFERROR(Y106*1,"0")+IFERROR(Y107*1,"0")+IFERROR(Y108*1,"0")+IFERROR(Y109*1,"0")+IFERROR(Y110*1,"0")</f>
        <v>0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33.6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998.39999999999986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151.80000000000001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12078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36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702.24000000000012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202.79999999999998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2025-02-20T06:33:32Z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