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E7BC8D-ECE7-43CF-BCC0-24A3793AEC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6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6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1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F10" i="1" s="1"/>
  <c r="D7" i="1"/>
  <c r="Q6" i="1"/>
  <c r="P2" i="1"/>
  <c r="H9" i="1" l="1"/>
  <c r="A10" i="1"/>
  <c r="Y49" i="1"/>
  <c r="Y64" i="1"/>
  <c r="Y80" i="1"/>
  <c r="Y90" i="1"/>
  <c r="Y141" i="1"/>
  <c r="Y148" i="1"/>
  <c r="Y154" i="1"/>
  <c r="Y159" i="1"/>
  <c r="Y178" i="1"/>
  <c r="Y184" i="1"/>
  <c r="Y201" i="1"/>
  <c r="Y205" i="1"/>
  <c r="Y217" i="1"/>
  <c r="BP234" i="1"/>
  <c r="BN234" i="1"/>
  <c r="Z234" i="1"/>
  <c r="K675" i="1"/>
  <c r="Y252" i="1"/>
  <c r="BP243" i="1"/>
  <c r="BN243" i="1"/>
  <c r="Z243" i="1"/>
  <c r="Y251" i="1"/>
  <c r="BP256" i="1"/>
  <c r="BN256" i="1"/>
  <c r="Z256" i="1"/>
  <c r="BP260" i="1"/>
  <c r="BN260" i="1"/>
  <c r="Z260" i="1"/>
  <c r="BP277" i="1"/>
  <c r="BN277" i="1"/>
  <c r="Z277" i="1"/>
  <c r="BP300" i="1"/>
  <c r="BN300" i="1"/>
  <c r="Z300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Y24" i="1"/>
  <c r="Y33" i="1"/>
  <c r="Y53" i="1"/>
  <c r="Y72" i="1"/>
  <c r="Y96" i="1"/>
  <c r="Y103" i="1"/>
  <c r="Y112" i="1"/>
  <c r="Y121" i="1"/>
  <c r="Y127" i="1"/>
  <c r="Y137" i="1"/>
  <c r="Y172" i="1"/>
  <c r="Y194" i="1"/>
  <c r="BP238" i="1"/>
  <c r="BN238" i="1"/>
  <c r="Z238" i="1"/>
  <c r="Y240" i="1"/>
  <c r="BP247" i="1"/>
  <c r="BN247" i="1"/>
  <c r="Z247" i="1"/>
  <c r="Y264" i="1"/>
  <c r="BP273" i="1"/>
  <c r="BN273" i="1"/>
  <c r="Z273" i="1"/>
  <c r="Z281" i="1" s="1"/>
  <c r="Y281" i="1"/>
  <c r="BP291" i="1"/>
  <c r="BN291" i="1"/>
  <c r="Z291" i="1"/>
  <c r="Z293" i="1" s="1"/>
  <c r="BP330" i="1"/>
  <c r="BN330" i="1"/>
  <c r="Z330" i="1"/>
  <c r="Z331" i="1" s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Z48" i="1" s="1"/>
  <c r="BN43" i="1"/>
  <c r="Z45" i="1"/>
  <c r="BN45" i="1"/>
  <c r="Z47" i="1"/>
  <c r="BN47" i="1"/>
  <c r="Y48" i="1"/>
  <c r="Z51" i="1"/>
  <c r="Z53" i="1" s="1"/>
  <c r="BN51" i="1"/>
  <c r="BP51" i="1"/>
  <c r="D675" i="1"/>
  <c r="Z58" i="1"/>
  <c r="Z64" i="1" s="1"/>
  <c r="BN58" i="1"/>
  <c r="Z60" i="1"/>
  <c r="BN60" i="1"/>
  <c r="Z62" i="1"/>
  <c r="BN62" i="1"/>
  <c r="Y65" i="1"/>
  <c r="Z68" i="1"/>
  <c r="Z71" i="1" s="1"/>
  <c r="BN68" i="1"/>
  <c r="Z70" i="1"/>
  <c r="BN70" i="1"/>
  <c r="Z74" i="1"/>
  <c r="BN74" i="1"/>
  <c r="BP74" i="1"/>
  <c r="Z76" i="1"/>
  <c r="BN76" i="1"/>
  <c r="Z78" i="1"/>
  <c r="BN78" i="1"/>
  <c r="Z84" i="1"/>
  <c r="Z89" i="1" s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Z172" i="1" s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Z216" i="1" s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Z264" i="1" s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Z370" i="1"/>
  <c r="BP367" i="1"/>
  <c r="BN367" i="1"/>
  <c r="Z367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Z379" i="1" s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Z495" i="1" s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Y518" i="1"/>
  <c r="BP512" i="1"/>
  <c r="BN512" i="1"/>
  <c r="Z512" i="1"/>
  <c r="Z517" i="1" s="1"/>
  <c r="Y517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451" i="1"/>
  <c r="Z363" i="1"/>
  <c r="Z239" i="1"/>
  <c r="Z230" i="1"/>
  <c r="Z194" i="1"/>
  <c r="Z136" i="1"/>
  <c r="Z111" i="1"/>
  <c r="Z102" i="1"/>
  <c r="Z80" i="1"/>
  <c r="Z33" i="1"/>
  <c r="Y669" i="1"/>
  <c r="Y666" i="1"/>
  <c r="Z577" i="1"/>
  <c r="Y667" i="1"/>
  <c r="Y665" i="1"/>
  <c r="Z435" i="1"/>
  <c r="Z251" i="1"/>
  <c r="Z670" i="1" s="1"/>
  <c r="Y668" i="1" l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<sst xmlns="http://schemas.openxmlformats.org/spreadsheetml/2006/main" count="3136" uniqueCount="1086">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</sst>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6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20</v>
      </c>
      <c r="Y43" s="770">
        <f t="shared" si="6"/>
        <v>21.6</v>
      </c>
      <c r="Z43" s="36">
        <f>IFERROR(IF(Y43=0,"",ROUNDUP(Y43/H43,0)*0.01898),"")</f>
        <v>3.7960000000000001E-2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20.805555555555554</v>
      </c>
      <c r="BN43" s="64">
        <f t="shared" si="8"/>
        <v>22.47</v>
      </c>
      <c r="BO43" s="64">
        <f t="shared" si="9"/>
        <v>2.8935185185185182E-2</v>
      </c>
      <c r="BP43" s="64">
        <f t="shared" si="10"/>
        <v>3.125E-2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1.8518518518518516</v>
      </c>
      <c r="Y48" s="771">
        <f>IFERROR(Y42/H42,"0")+IFERROR(Y43/H43,"0")+IFERROR(Y44/H44,"0")+IFERROR(Y45/H45,"0")+IFERROR(Y46/H46,"0")+IFERROR(Y47/H47,"0")</f>
        <v>2</v>
      </c>
      <c r="Z48" s="771">
        <f>IFERROR(IF(Z42="",0,Z42),"0")+IFERROR(IF(Z43="",0,Z43),"0")+IFERROR(IF(Z44="",0,Z44),"0")+IFERROR(IF(Z45="",0,Z45),"0")+IFERROR(IF(Z46="",0,Z46),"0")+IFERROR(IF(Z47="",0,Z47),"0")</f>
        <v>3.7960000000000001E-2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20</v>
      </c>
      <c r="Y49" s="771">
        <f>IFERROR(SUM(Y42:Y47),"0")</f>
        <v>21.6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100</v>
      </c>
      <c r="Y58" s="770">
        <f t="shared" si="11"/>
        <v>108</v>
      </c>
      <c r="Z58" s="36">
        <f>IFERROR(IF(Y58=0,"",ROUNDUP(Y58/H58,0)*0.01898),"")</f>
        <v>0.1898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104.02777777777777</v>
      </c>
      <c r="BN58" s="64">
        <f t="shared" si="13"/>
        <v>112.34999999999998</v>
      </c>
      <c r="BO58" s="64">
        <f t="shared" si="14"/>
        <v>0.14467592592592593</v>
      </c>
      <c r="BP58" s="64">
        <f t="shared" si="15"/>
        <v>0.15625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13.5</v>
      </c>
      <c r="Y63" s="770">
        <f t="shared" si="11"/>
        <v>13.5</v>
      </c>
      <c r="Z63" s="36">
        <f>IFERROR(IF(Y63=0,"",ROUNDUP(Y63/H63,0)*0.00902),"")</f>
        <v>2.7060000000000001E-2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14.13</v>
      </c>
      <c r="BN63" s="64">
        <f t="shared" si="13"/>
        <v>14.13</v>
      </c>
      <c r="BO63" s="64">
        <f t="shared" si="14"/>
        <v>2.2727272727272728E-2</v>
      </c>
      <c r="BP63" s="64">
        <f t="shared" si="15"/>
        <v>2.2727272727272728E-2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12.25925925925926</v>
      </c>
      <c r="Y64" s="771">
        <f>IFERROR(Y57/H57,"0")+IFERROR(Y58/H58,"0")+IFERROR(Y59/H59,"0")+IFERROR(Y60/H60,"0")+IFERROR(Y61/H61,"0")+IFERROR(Y62/H62,"0")+IFERROR(Y63/H63,"0")</f>
        <v>13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0.21686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113.5</v>
      </c>
      <c r="Y65" s="771">
        <f>IFERROR(SUM(Y57:Y63),"0")</f>
        <v>121.5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4.5</v>
      </c>
      <c r="Y101" s="770">
        <f>IFERROR(IF(X101="",0,CEILING((X101/$H101),1)*$H101),"")</f>
        <v>4.5</v>
      </c>
      <c r="Z101" s="36">
        <f>IFERROR(IF(Y101=0,"",ROUNDUP(Y101/H101,0)*0.00902),"")</f>
        <v>9.0200000000000002E-3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4.71</v>
      </c>
      <c r="BN101" s="64">
        <f>IFERROR(Y101*I101/H101,"0")</f>
        <v>4.71</v>
      </c>
      <c r="BO101" s="64">
        <f>IFERROR(1/J101*(X101/H101),"0")</f>
        <v>7.575757575757576E-3</v>
      </c>
      <c r="BP101" s="64">
        <f>IFERROR(1/J101*(Y101/H101),"0")</f>
        <v>7.575757575757576E-3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</v>
      </c>
      <c r="Y102" s="771">
        <f>IFERROR(Y99/H99,"0")+IFERROR(Y100/H100,"0")+IFERROR(Y101/H101,"0")</f>
        <v>1</v>
      </c>
      <c r="Z102" s="771">
        <f>IFERROR(IF(Z99="",0,Z99),"0")+IFERROR(IF(Z100="",0,Z100),"0")+IFERROR(IF(Z101="",0,Z101),"0")</f>
        <v>9.0200000000000002E-3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4.5</v>
      </c>
      <c r="Y103" s="771">
        <f>IFERROR(SUM(Y99:Y101),"0")</f>
        <v>4.5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20</v>
      </c>
      <c r="Y129" s="770">
        <f t="shared" ref="Y129:Y135" si="31">IFERROR(IF(X129="",0,CEILING((X129/$H129),1)*$H129),"")</f>
        <v>25.200000000000003</v>
      </c>
      <c r="Z129" s="36">
        <f>IFERROR(IF(Y129=0,"",ROUNDUP(Y129/H129,0)*0.01898),"")</f>
        <v>5.6940000000000004E-2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21.221428571428568</v>
      </c>
      <c r="BN129" s="64">
        <f t="shared" ref="BN129:BN135" si="33">IFERROR(Y129*I129/H129,"0")</f>
        <v>26.739000000000001</v>
      </c>
      <c r="BO129" s="64">
        <f t="shared" ref="BO129:BO135" si="34">IFERROR(1/J129*(X129/H129),"0")</f>
        <v>3.7202380952380952E-2</v>
      </c>
      <c r="BP129" s="64">
        <f t="shared" ref="BP129:BP135" si="35">IFERROR(1/J129*(Y129/H129),"0")</f>
        <v>4.6875E-2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2.3809523809523809</v>
      </c>
      <c r="Y136" s="771">
        <f>IFERROR(Y129/H129,"0")+IFERROR(Y130/H130,"0")+IFERROR(Y131/H131,"0")+IFERROR(Y132/H132,"0")+IFERROR(Y133/H133,"0")+IFERROR(Y134/H134,"0")+IFERROR(Y135/H135,"0")</f>
        <v>3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5.6940000000000004E-2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20</v>
      </c>
      <c r="Y137" s="771">
        <f>IFERROR(SUM(Y129:Y135),"0")</f>
        <v>25.200000000000003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10</v>
      </c>
      <c r="Y186" s="770">
        <f t="shared" ref="Y186:Y193" si="36">IFERROR(IF(X186="",0,CEILING((X186/$H186),1)*$H186),"")</f>
        <v>12.600000000000001</v>
      </c>
      <c r="Z186" s="36">
        <f>IFERROR(IF(Y186=0,"",ROUNDUP(Y186/H186,0)*0.00902),"")</f>
        <v>2.7060000000000001E-2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10.642857142857141</v>
      </c>
      <c r="BN186" s="64">
        <f t="shared" ref="BN186:BN193" si="38">IFERROR(Y186*I186/H186,"0")</f>
        <v>13.41</v>
      </c>
      <c r="BO186" s="64">
        <f t="shared" ref="BO186:BO193" si="39">IFERROR(1/J186*(X186/H186),"0")</f>
        <v>1.8037518037518036E-2</v>
      </c>
      <c r="BP186" s="64">
        <f t="shared" ref="BP186:BP193" si="40">IFERROR(1/J186*(Y186/H186),"0")</f>
        <v>2.2727272727272728E-2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2.3809523809523809</v>
      </c>
      <c r="Y194" s="771">
        <f>IFERROR(Y186/H186,"0")+IFERROR(Y187/H187,"0")+IFERROR(Y188/H188,"0")+IFERROR(Y189/H189,"0")+IFERROR(Y190/H190,"0")+IFERROR(Y191/H191,"0")+IFERROR(Y192/H192,"0")+IFERROR(Y193/H193,"0")</f>
        <v>3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2.7060000000000001E-2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10</v>
      </c>
      <c r="Y195" s="771">
        <f>IFERROR(SUM(Y186:Y193),"0")</f>
        <v>12.600000000000001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20</v>
      </c>
      <c r="Y355" s="770">
        <f t="shared" ref="Y355:Y362" si="77">IFERROR(IF(X355="",0,CEILING((X355/$H355),1)*$H355),"")</f>
        <v>21.6</v>
      </c>
      <c r="Z355" s="36">
        <f>IFERROR(IF(Y355=0,"",ROUNDUP(Y355/H355,0)*0.01898),"")</f>
        <v>3.7960000000000001E-2</v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20.805555555555554</v>
      </c>
      <c r="BN355" s="64">
        <f t="shared" ref="BN355:BN362" si="79">IFERROR(Y355*I355/H355,"0")</f>
        <v>22.47</v>
      </c>
      <c r="BO355" s="64">
        <f t="shared" ref="BO355:BO362" si="80">IFERROR(1/J355*(X355/H355),"0")</f>
        <v>2.8935185185185182E-2</v>
      </c>
      <c r="BP355" s="64">
        <f t="shared" ref="BP355:BP362" si="81">IFERROR(1/J355*(Y355/H355),"0")</f>
        <v>3.125E-2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120</v>
      </c>
      <c r="Y357" s="770">
        <f t="shared" si="77"/>
        <v>129.60000000000002</v>
      </c>
      <c r="Z357" s="36">
        <f>IFERROR(IF(Y357=0,"",ROUNDUP(Y357/H357,0)*0.01898),"")</f>
        <v>0.22776000000000002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124.83333333333331</v>
      </c>
      <c r="BN357" s="64">
        <f t="shared" si="79"/>
        <v>134.82000000000002</v>
      </c>
      <c r="BO357" s="64">
        <f t="shared" si="80"/>
        <v>0.1736111111111111</v>
      </c>
      <c r="BP357" s="64">
        <f t="shared" si="81"/>
        <v>0.18750000000000003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12.962962962962962</v>
      </c>
      <c r="Y363" s="771">
        <f>IFERROR(Y355/H355,"0")+IFERROR(Y356/H356,"0")+IFERROR(Y357/H357,"0")+IFERROR(Y358/H358,"0")+IFERROR(Y359/H359,"0")+IFERROR(Y360/H360,"0")+IFERROR(Y361/H361,"0")+IFERROR(Y362/H362,"0")</f>
        <v>14.000000000000002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0.26572000000000001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140</v>
      </c>
      <c r="Y364" s="771">
        <f>IFERROR(SUM(Y355:Y362),"0")</f>
        <v>151.20000000000002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30</v>
      </c>
      <c r="Y366" s="770">
        <f>IFERROR(IF(X366="",0,CEILING((X366/$H366),1)*$H366),"")</f>
        <v>33.6</v>
      </c>
      <c r="Z366" s="36">
        <f>IFERROR(IF(Y366=0,"",ROUNDUP(Y366/H366,0)*0.00902),"")</f>
        <v>7.2160000000000002E-2</v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31.928571428571427</v>
      </c>
      <c r="BN366" s="64">
        <f>IFERROR(Y366*I366/H366,"0")</f>
        <v>35.76</v>
      </c>
      <c r="BO366" s="64">
        <f>IFERROR(1/J366*(X366/H366),"0")</f>
        <v>5.4112554112554112E-2</v>
      </c>
      <c r="BP366" s="64">
        <f>IFERROR(1/J366*(Y366/H366),"0")</f>
        <v>6.0606060606060608E-2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20</v>
      </c>
      <c r="Y367" s="770">
        <f>IFERROR(IF(X367="",0,CEILING((X367/$H367),1)*$H367),"")</f>
        <v>21</v>
      </c>
      <c r="Z367" s="36">
        <f>IFERROR(IF(Y367=0,"",ROUNDUP(Y367/H367,0)*0.00902),"")</f>
        <v>4.5100000000000001E-2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21.285714285714281</v>
      </c>
      <c r="BN367" s="64">
        <f>IFERROR(Y367*I367/H367,"0")</f>
        <v>22.349999999999998</v>
      </c>
      <c r="BO367" s="64">
        <f>IFERROR(1/J367*(X367/H367),"0")</f>
        <v>3.6075036075036072E-2</v>
      </c>
      <c r="BP367" s="64">
        <f>IFERROR(1/J367*(Y367/H367),"0")</f>
        <v>3.787878787878788E-2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11.904761904761905</v>
      </c>
      <c r="Y370" s="771">
        <f>IFERROR(Y366/H366,"0")+IFERROR(Y367/H367,"0")+IFERROR(Y368/H368,"0")+IFERROR(Y369/H369,"0")</f>
        <v>13</v>
      </c>
      <c r="Z370" s="771">
        <f>IFERROR(IF(Z366="",0,Z366),"0")+IFERROR(IF(Z367="",0,Z367),"0")+IFERROR(IF(Z368="",0,Z368),"0")+IFERROR(IF(Z369="",0,Z369),"0")</f>
        <v>0.11726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50</v>
      </c>
      <c r="Y371" s="771">
        <f>IFERROR(SUM(Y366:Y369),"0")</f>
        <v>54.6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140</v>
      </c>
      <c r="Y373" s="770">
        <f t="shared" ref="Y373:Y378" si="82">IFERROR(IF(X373="",0,CEILING((X373/$H373),1)*$H373),"")</f>
        <v>140.4</v>
      </c>
      <c r="Z373" s="36">
        <f>IFERROR(IF(Y373=0,"",ROUNDUP(Y373/H373,0)*0.01898),"")</f>
        <v>0.34164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149.20769230769233</v>
      </c>
      <c r="BN373" s="64">
        <f t="shared" ref="BN373:BN378" si="84">IFERROR(Y373*I373/H373,"0")</f>
        <v>149.63400000000001</v>
      </c>
      <c r="BO373" s="64">
        <f t="shared" ref="BO373:BO378" si="85">IFERROR(1/J373*(X373/H373),"0")</f>
        <v>0.28044871794871795</v>
      </c>
      <c r="BP373" s="64">
        <f t="shared" ref="BP373:BP378" si="86">IFERROR(1/J373*(Y373/H373),"0")</f>
        <v>0.28125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17.948717948717949</v>
      </c>
      <c r="Y379" s="771">
        <f>IFERROR(Y373/H373,"0")+IFERROR(Y374/H374,"0")+IFERROR(Y375/H375,"0")+IFERROR(Y376/H376,"0")+IFERROR(Y377/H377,"0")+IFERROR(Y378/H378,"0")</f>
        <v>18</v>
      </c>
      <c r="Z379" s="771">
        <f>IFERROR(IF(Z373="",0,Z373),"0")+IFERROR(IF(Z374="",0,Z374),"0")+IFERROR(IF(Z375="",0,Z375),"0")+IFERROR(IF(Z376="",0,Z376),"0")+IFERROR(IF(Z377="",0,Z377),"0")+IFERROR(IF(Z378="",0,Z378),"0")</f>
        <v>0.34164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140</v>
      </c>
      <c r="Y380" s="771">
        <f>IFERROR(SUM(Y373:Y378),"0")</f>
        <v>140.4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15</v>
      </c>
      <c r="Y383" s="770">
        <f>IFERROR(IF(X383="",0,CEILING((X383/$H383),1)*$H383),"")</f>
        <v>15.6</v>
      </c>
      <c r="Z383" s="36">
        <f>IFERROR(IF(Y383=0,"",ROUNDUP(Y383/H383,0)*0.01898),"")</f>
        <v>3.7960000000000001E-2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15.998076923076924</v>
      </c>
      <c r="BN383" s="64">
        <f>IFERROR(Y383*I383/H383,"0")</f>
        <v>16.638000000000002</v>
      </c>
      <c r="BO383" s="64">
        <f>IFERROR(1/J383*(X383/H383),"0")</f>
        <v>3.0048076923076924E-2</v>
      </c>
      <c r="BP383" s="64">
        <f>IFERROR(1/J383*(Y383/H383),"0")</f>
        <v>3.125E-2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1.9230769230769231</v>
      </c>
      <c r="Y386" s="771">
        <f>IFERROR(Y382/H382,"0")+IFERROR(Y383/H383,"0")+IFERROR(Y384/H384,"0")+IFERROR(Y385/H385,"0")</f>
        <v>2</v>
      </c>
      <c r="Z386" s="771">
        <f>IFERROR(IF(Z382="",0,Z382),"0")+IFERROR(IF(Z383="",0,Z383),"0")+IFERROR(IF(Z384="",0,Z384),"0")+IFERROR(IF(Z385="",0,Z385),"0")</f>
        <v>3.7960000000000001E-2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15</v>
      </c>
      <c r="Y387" s="771">
        <f>IFERROR(SUM(Y382:Y385),"0")</f>
        <v>15.6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15</v>
      </c>
      <c r="Y417" s="770">
        <f t="shared" si="87"/>
        <v>15</v>
      </c>
      <c r="Z417" s="36">
        <f>IFERROR(IF(Y417=0,"",ROUNDUP(Y417/H417,0)*0.02175),"")</f>
        <v>2.1749999999999999E-2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15.48</v>
      </c>
      <c r="BN417" s="64">
        <f t="shared" si="89"/>
        <v>15.48</v>
      </c>
      <c r="BO417" s="64">
        <f t="shared" si="90"/>
        <v>2.0833333333333332E-2</v>
      </c>
      <c r="BP417" s="64">
        <f t="shared" si="91"/>
        <v>2.0833333333333332E-2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30</v>
      </c>
      <c r="Y421" s="770">
        <f t="shared" si="87"/>
        <v>30</v>
      </c>
      <c r="Z421" s="36">
        <f>IFERROR(IF(Y421=0,"",ROUNDUP(Y421/H421,0)*0.02175),"")</f>
        <v>4.3499999999999997E-2</v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30.96</v>
      </c>
      <c r="BN421" s="64">
        <f t="shared" si="89"/>
        <v>30.96</v>
      </c>
      <c r="BO421" s="64">
        <f t="shared" si="90"/>
        <v>4.1666666666666664E-2</v>
      </c>
      <c r="BP421" s="64">
        <f t="shared" si="91"/>
        <v>4.1666666666666664E-2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6.5250000000000002E-2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45</v>
      </c>
      <c r="Y426" s="771">
        <f>IFERROR(SUM(Y415:Y424),"0")</f>
        <v>45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15</v>
      </c>
      <c r="Y428" s="770">
        <f>IFERROR(IF(X428="",0,CEILING((X428/$H428),1)*$H428),"")</f>
        <v>15</v>
      </c>
      <c r="Z428" s="36">
        <f>IFERROR(IF(Y428=0,"",ROUNDUP(Y428/H428,0)*0.02175),"")</f>
        <v>2.1749999999999999E-2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15.48</v>
      </c>
      <c r="BN428" s="64">
        <f>IFERROR(Y428*I428/H428,"0")</f>
        <v>15.48</v>
      </c>
      <c r="BO428" s="64">
        <f>IFERROR(1/J428*(X428/H428),"0")</f>
        <v>2.0833333333333332E-2</v>
      </c>
      <c r="BP428" s="64">
        <f>IFERROR(1/J428*(Y428/H428),"0")</f>
        <v>2.0833333333333332E-2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1</v>
      </c>
      <c r="Y430" s="771">
        <f>IFERROR(Y428/H428,"0")+IFERROR(Y429/H429,"0")</f>
        <v>1</v>
      </c>
      <c r="Z430" s="771">
        <f>IFERROR(IF(Z428="",0,Z428),"0")+IFERROR(IF(Z429="",0,Z429),"0")</f>
        <v>2.1749999999999999E-2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15</v>
      </c>
      <c r="Y431" s="771">
        <f>IFERROR(SUM(Y428:Y429),"0")</f>
        <v>15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5</v>
      </c>
      <c r="Y564" s="770">
        <f t="shared" si="109"/>
        <v>5.28</v>
      </c>
      <c r="Z564" s="36">
        <f>IFERROR(IF(Y564=0,"",ROUNDUP(Y564/H564,0)*0.01196),"")</f>
        <v>1.196E-2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5.3409090909090908</v>
      </c>
      <c r="BN564" s="64">
        <f t="shared" si="111"/>
        <v>5.64</v>
      </c>
      <c r="BO564" s="64">
        <f t="shared" si="112"/>
        <v>9.1054778554778559E-3</v>
      </c>
      <c r="BP564" s="64">
        <f t="shared" si="113"/>
        <v>9.6153846153846159E-3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0.94696969696969691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1.196E-2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5</v>
      </c>
      <c r="Y578" s="771">
        <f>IFERROR(SUM(Y563:Y576),"0")</f>
        <v>5.28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10</v>
      </c>
      <c r="Y621" s="770">
        <f t="shared" si="119"/>
        <v>12.600000000000001</v>
      </c>
      <c r="Z621" s="36">
        <f>IFERROR(IF(Y621=0,"",ROUNDUP(Y621/H621,0)*0.00902),"")</f>
        <v>2.7060000000000001E-2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10.642857142857141</v>
      </c>
      <c r="BN621" s="64">
        <f t="shared" si="121"/>
        <v>13.41</v>
      </c>
      <c r="BO621" s="64">
        <f t="shared" si="122"/>
        <v>1.8037518037518036E-2</v>
      </c>
      <c r="BP621" s="64">
        <f t="shared" si="123"/>
        <v>2.2727272727272728E-2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2.3809523809523809</v>
      </c>
      <c r="Y627" s="771">
        <f>IFERROR(Y620/H620,"0")+IFERROR(Y621/H621,"0")+IFERROR(Y622/H622,"0")+IFERROR(Y623/H623,"0")+IFERROR(Y624/H624,"0")+IFERROR(Y625/H625,"0")+IFERROR(Y626/H626,"0")</f>
        <v>3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2.7060000000000001E-2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10</v>
      </c>
      <c r="Y628" s="771">
        <f>IFERROR(SUM(Y620:Y626),"0")</f>
        <v>12.600000000000001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598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641.88000000000011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628.10390054390064</v>
      </c>
      <c r="Y666" s="771">
        <f>IFERROR(SUM(BN22:BN662),"0")</f>
        <v>674.2650000000001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1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653.10390054390064</v>
      </c>
      <c r="Y668" s="771">
        <f>GrossWeightTotalR+PalletQtyTotalR*25</f>
        <v>724.2650000000001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73.130933880933881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79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1.2744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21.6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138.30000000000001</v>
      </c>
      <c r="E675" s="46">
        <f>IFERROR(Y99*1,"0")+IFERROR(Y100*1,"0")+IFERROR(Y101*1,"0")+IFERROR(Y105*1,"0")+IFERROR(Y106*1,"0")+IFERROR(Y107*1,"0")+IFERROR(Y108*1,"0")+IFERROR(Y109*1,"0")+IFERROR(Y110*1,"0")</f>
        <v>4.5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25.200000000000003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12.600000000000001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361.80000000000007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5.28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12.600000000000001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