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0984DB-910E-4ED9-9BBC-7E0188FB64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AB675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8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Z675" i="1" s="1"/>
  <c r="P473" i="1"/>
  <c r="X469" i="1"/>
  <c r="X468" i="1"/>
  <c r="BO467" i="1"/>
  <c r="BM467" i="1"/>
  <c r="Y467" i="1"/>
  <c r="Y468" i="1" s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4" i="1"/>
  <c r="Y38" i="1"/>
  <c r="C675" i="1"/>
  <c r="Y49" i="1"/>
  <c r="Z43" i="1"/>
  <c r="BN43" i="1"/>
  <c r="Z45" i="1"/>
  <c r="BN45" i="1"/>
  <c r="Z47" i="1"/>
  <c r="BN47" i="1"/>
  <c r="Y48" i="1"/>
  <c r="BP52" i="1"/>
  <c r="BN52" i="1"/>
  <c r="Z52" i="1"/>
  <c r="Z53" i="1" s="1"/>
  <c r="Y54" i="1"/>
  <c r="D675" i="1"/>
  <c r="Y64" i="1"/>
  <c r="BP57" i="1"/>
  <c r="BN57" i="1"/>
  <c r="Z57" i="1"/>
  <c r="BP61" i="1"/>
  <c r="BN61" i="1"/>
  <c r="Z61" i="1"/>
  <c r="BP69" i="1"/>
  <c r="BN69" i="1"/>
  <c r="Z69" i="1"/>
  <c r="BP77" i="1"/>
  <c r="BN77" i="1"/>
  <c r="Z77" i="1"/>
  <c r="BP85" i="1"/>
  <c r="BN85" i="1"/>
  <c r="Z85" i="1"/>
  <c r="BP93" i="1"/>
  <c r="BN93" i="1"/>
  <c r="Z93" i="1"/>
  <c r="Z95" i="1" s="1"/>
  <c r="BP106" i="1"/>
  <c r="BN106" i="1"/>
  <c r="Z106" i="1"/>
  <c r="Z111" i="1" s="1"/>
  <c r="BP109" i="1"/>
  <c r="BN109" i="1"/>
  <c r="Z109" i="1"/>
  <c r="BP118" i="1"/>
  <c r="BN118" i="1"/>
  <c r="Z118" i="1"/>
  <c r="BP130" i="1"/>
  <c r="BN130" i="1"/>
  <c r="Z130" i="1"/>
  <c r="Z136" i="1" s="1"/>
  <c r="BP134" i="1"/>
  <c r="BN134" i="1"/>
  <c r="Z134" i="1"/>
  <c r="BP147" i="1"/>
  <c r="BN147" i="1"/>
  <c r="Z147" i="1"/>
  <c r="Y149" i="1"/>
  <c r="Y154" i="1"/>
  <c r="BP151" i="1"/>
  <c r="BN151" i="1"/>
  <c r="Z151" i="1"/>
  <c r="Z153" i="1" s="1"/>
  <c r="BP158" i="1"/>
  <c r="BN158" i="1"/>
  <c r="Z158" i="1"/>
  <c r="Y160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BP189" i="1"/>
  <c r="BN189" i="1"/>
  <c r="Z189" i="1"/>
  <c r="BP193" i="1"/>
  <c r="BN193" i="1"/>
  <c r="Z193" i="1"/>
  <c r="J675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5" i="1"/>
  <c r="BN235" i="1"/>
  <c r="Z235" i="1"/>
  <c r="Y239" i="1"/>
  <c r="BP244" i="1"/>
  <c r="BN244" i="1"/>
  <c r="Z244" i="1"/>
  <c r="Z251" i="1" s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Z337" i="1" s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87" i="1"/>
  <c r="BP397" i="1"/>
  <c r="BN397" i="1"/>
  <c r="Z397" i="1"/>
  <c r="Z399" i="1" s="1"/>
  <c r="Y399" i="1"/>
  <c r="BP434" i="1"/>
  <c r="BN434" i="1"/>
  <c r="Z434" i="1"/>
  <c r="Y436" i="1"/>
  <c r="BP444" i="1"/>
  <c r="BN444" i="1"/>
  <c r="Z444" i="1"/>
  <c r="Y452" i="1"/>
  <c r="H9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Z48" i="1" s="1"/>
  <c r="BN42" i="1"/>
  <c r="BP42" i="1"/>
  <c r="Z44" i="1"/>
  <c r="BN44" i="1"/>
  <c r="Z46" i="1"/>
  <c r="BN46" i="1"/>
  <c r="Y53" i="1"/>
  <c r="BP59" i="1"/>
  <c r="BN59" i="1"/>
  <c r="Z59" i="1"/>
  <c r="BP63" i="1"/>
  <c r="BN63" i="1"/>
  <c r="Z63" i="1"/>
  <c r="Y65" i="1"/>
  <c r="Y72" i="1"/>
  <c r="BP67" i="1"/>
  <c r="BN67" i="1"/>
  <c r="Z67" i="1"/>
  <c r="Z71" i="1" s="1"/>
  <c r="Y71" i="1"/>
  <c r="BP75" i="1"/>
  <c r="BN75" i="1"/>
  <c r="Z75" i="1"/>
  <c r="Z80" i="1" s="1"/>
  <c r="BP79" i="1"/>
  <c r="BN79" i="1"/>
  <c r="Z79" i="1"/>
  <c r="Y81" i="1"/>
  <c r="Y90" i="1"/>
  <c r="BP83" i="1"/>
  <c r="BN83" i="1"/>
  <c r="Z83" i="1"/>
  <c r="Z89" i="1" s="1"/>
  <c r="BP87" i="1"/>
  <c r="BN87" i="1"/>
  <c r="Z87" i="1"/>
  <c r="Y95" i="1"/>
  <c r="BP100" i="1"/>
  <c r="BN100" i="1"/>
  <c r="Z100" i="1"/>
  <c r="Z102" i="1" s="1"/>
  <c r="BP108" i="1"/>
  <c r="BN108" i="1"/>
  <c r="Z108" i="1"/>
  <c r="Y111" i="1"/>
  <c r="BP116" i="1"/>
  <c r="BN116" i="1"/>
  <c r="Z116" i="1"/>
  <c r="Z120" i="1" s="1"/>
  <c r="Y120" i="1"/>
  <c r="Z126" i="1"/>
  <c r="BP124" i="1"/>
  <c r="BN124" i="1"/>
  <c r="Z124" i="1"/>
  <c r="Y137" i="1"/>
  <c r="BP132" i="1"/>
  <c r="BN132" i="1"/>
  <c r="Z132" i="1"/>
  <c r="Y136" i="1"/>
  <c r="BP140" i="1"/>
  <c r="BN140" i="1"/>
  <c r="Z140" i="1"/>
  <c r="Z141" i="1" s="1"/>
  <c r="Y142" i="1"/>
  <c r="G675" i="1"/>
  <c r="Y148" i="1"/>
  <c r="BP145" i="1"/>
  <c r="BN145" i="1"/>
  <c r="Z145" i="1"/>
  <c r="Z148" i="1" s="1"/>
  <c r="Y153" i="1"/>
  <c r="Y159" i="1"/>
  <c r="BP156" i="1"/>
  <c r="BN156" i="1"/>
  <c r="Z156" i="1"/>
  <c r="Z159" i="1" s="1"/>
  <c r="BP169" i="1"/>
  <c r="BN169" i="1"/>
  <c r="Z169" i="1"/>
  <c r="Y177" i="1"/>
  <c r="BP187" i="1"/>
  <c r="BN187" i="1"/>
  <c r="Z187" i="1"/>
  <c r="Z194" i="1" s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Z230" i="1" s="1"/>
  <c r="BP228" i="1"/>
  <c r="BN228" i="1"/>
  <c r="Z228" i="1"/>
  <c r="Y240" i="1"/>
  <c r="BP237" i="1"/>
  <c r="BN237" i="1"/>
  <c r="Z237" i="1"/>
  <c r="Z239" i="1" s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Z293" i="1" s="1"/>
  <c r="BP299" i="1"/>
  <c r="BN299" i="1"/>
  <c r="Z299" i="1"/>
  <c r="Y303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Y342" i="1"/>
  <c r="BP356" i="1"/>
  <c r="BN356" i="1"/>
  <c r="Z356" i="1"/>
  <c r="BP360" i="1"/>
  <c r="BN360" i="1"/>
  <c r="Z360" i="1"/>
  <c r="BP368" i="1"/>
  <c r="BN368" i="1"/>
  <c r="Z368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E675" i="1"/>
  <c r="Y103" i="1"/>
  <c r="F675" i="1"/>
  <c r="Y121" i="1"/>
  <c r="I675" i="1"/>
  <c r="Y184" i="1"/>
  <c r="K675" i="1"/>
  <c r="Y251" i="1"/>
  <c r="R675" i="1"/>
  <c r="Y309" i="1"/>
  <c r="T675" i="1"/>
  <c r="Y337" i="1"/>
  <c r="Y352" i="1"/>
  <c r="V675" i="1"/>
  <c r="Y363" i="1"/>
  <c r="Y379" i="1"/>
  <c r="BP376" i="1"/>
  <c r="BN376" i="1"/>
  <c r="Z376" i="1"/>
  <c r="BP385" i="1"/>
  <c r="BN385" i="1"/>
  <c r="Z385" i="1"/>
  <c r="BP391" i="1"/>
  <c r="BN391" i="1"/>
  <c r="Z391" i="1"/>
  <c r="Z393" i="1" s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Y456" i="1"/>
  <c r="Y464" i="1"/>
  <c r="Y469" i="1"/>
  <c r="Y475" i="1"/>
  <c r="Y496" i="1"/>
  <c r="Y500" i="1"/>
  <c r="Y517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AE675" i="1"/>
  <c r="Y594" i="1"/>
  <c r="Y595" i="1"/>
  <c r="BP593" i="1"/>
  <c r="BN593" i="1"/>
  <c r="Z593" i="1"/>
  <c r="Z594" i="1" s="1"/>
  <c r="W675" i="1"/>
  <c r="Y405" i="1"/>
  <c r="Y425" i="1"/>
  <c r="Y675" i="1"/>
  <c r="Z446" i="1"/>
  <c r="Z451" i="1" s="1"/>
  <c r="BN446" i="1"/>
  <c r="Z448" i="1"/>
  <c r="BN448" i="1"/>
  <c r="Z450" i="1"/>
  <c r="BN450" i="1"/>
  <c r="Y451" i="1"/>
  <c r="Z454" i="1"/>
  <c r="Z456" i="1" s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Z495" i="1" s="1"/>
  <c r="BN480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8" i="1"/>
  <c r="Z500" i="1" s="1"/>
  <c r="BN498" i="1"/>
  <c r="BP498" i="1"/>
  <c r="AA675" i="1"/>
  <c r="Y510" i="1"/>
  <c r="Z512" i="1"/>
  <c r="Z517" i="1" s="1"/>
  <c r="BN512" i="1"/>
  <c r="BP512" i="1"/>
  <c r="Z515" i="1"/>
  <c r="BN515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60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7" i="1" l="1"/>
  <c r="Z577" i="1"/>
  <c r="Z464" i="1"/>
  <c r="Z281" i="1"/>
  <c r="Y665" i="1"/>
  <c r="Z64" i="1"/>
  <c r="Y669" i="1"/>
  <c r="Y666" i="1"/>
  <c r="Z638" i="1"/>
  <c r="Z363" i="1"/>
  <c r="Z264" i="1"/>
  <c r="Z216" i="1"/>
  <c r="Z386" i="1"/>
  <c r="Z370" i="1"/>
  <c r="Z303" i="1"/>
  <c r="Z172" i="1"/>
  <c r="Y667" i="1"/>
  <c r="Z670" i="1"/>
  <c r="Y668" i="1" l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<sst xmlns="http://schemas.openxmlformats.org/spreadsheetml/2006/main" count="3136" uniqueCount="1086">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</sst>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6.0750000000000002</v>
      </c>
      <c r="Y63" s="770">
        <f t="shared" si="11"/>
        <v>9</v>
      </c>
      <c r="Z63" s="36">
        <f>IFERROR(IF(Y63=0,"",ROUNDUP(Y63/H63,0)*0.00902),"")</f>
        <v>1.804E-2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6.3585000000000003</v>
      </c>
      <c r="BN63" s="64">
        <f t="shared" si="13"/>
        <v>9.42</v>
      </c>
      <c r="BO63" s="64">
        <f t="shared" si="14"/>
        <v>1.0227272727272729E-2</v>
      </c>
      <c r="BP63" s="64">
        <f t="shared" si="15"/>
        <v>1.5151515151515152E-2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1.35</v>
      </c>
      <c r="Y64" s="771">
        <f>IFERROR(Y57/H57,"0")+IFERROR(Y58/H58,"0")+IFERROR(Y59/H59,"0")+IFERROR(Y60/H60,"0")+IFERROR(Y61/H61,"0")+IFERROR(Y62/H62,"0")+IFERROR(Y63/H63,"0")</f>
        <v>2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1.804E-2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6.0750000000000002</v>
      </c>
      <c r="Y65" s="771">
        <f>IFERROR(SUM(Y57:Y63),"0")</f>
        <v>9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2.25</v>
      </c>
      <c r="Y101" s="770">
        <f>IFERROR(IF(X101="",0,CEILING((X101/$H101),1)*$H101),"")</f>
        <v>4.5</v>
      </c>
      <c r="Z101" s="36">
        <f>IFERROR(IF(Y101=0,"",ROUNDUP(Y101/H101,0)*0.00902),"")</f>
        <v>9.0200000000000002E-3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2.355</v>
      </c>
      <c r="BN101" s="64">
        <f>IFERROR(Y101*I101/H101,"0")</f>
        <v>4.71</v>
      </c>
      <c r="BO101" s="64">
        <f>IFERROR(1/J101*(X101/H101),"0")</f>
        <v>3.787878787878788E-3</v>
      </c>
      <c r="BP101" s="64">
        <f>IFERROR(1/J101*(Y101/H101),"0")</f>
        <v>7.575757575757576E-3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0.5</v>
      </c>
      <c r="Y102" s="771">
        <f>IFERROR(Y99/H99,"0")+IFERROR(Y100/H100,"0")+IFERROR(Y101/H101,"0")</f>
        <v>1</v>
      </c>
      <c r="Z102" s="771">
        <f>IFERROR(IF(Z99="",0,Z99),"0")+IFERROR(IF(Z100="",0,Z100),"0")+IFERROR(IF(Z101="",0,Z101),"0")</f>
        <v>9.0200000000000002E-3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2.25</v>
      </c>
      <c r="Y103" s="771">
        <f>IFERROR(SUM(Y99:Y101),"0")</f>
        <v>4.5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9.9</v>
      </c>
      <c r="Y133" s="770">
        <f t="shared" si="31"/>
        <v>10.8</v>
      </c>
      <c r="Z133" s="36">
        <f>IFERROR(IF(Y133=0,"",ROUNDUP(Y133/H133,0)*0.00651),"")</f>
        <v>2.6040000000000001E-2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10.824</v>
      </c>
      <c r="BN133" s="64">
        <f t="shared" si="33"/>
        <v>11.808</v>
      </c>
      <c r="BO133" s="64">
        <f t="shared" si="34"/>
        <v>2.0146520146520148E-2</v>
      </c>
      <c r="BP133" s="64">
        <f t="shared" si="35"/>
        <v>2.197802197802198E-2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3.6666666666666665</v>
      </c>
      <c r="Y136" s="771">
        <f>IFERROR(Y129/H129,"0")+IFERROR(Y130/H130,"0")+IFERROR(Y131/H131,"0")+IFERROR(Y132/H132,"0")+IFERROR(Y133/H133,"0")+IFERROR(Y134/H134,"0")+IFERROR(Y135/H135,"0")</f>
        <v>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2.6040000000000001E-2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9.9</v>
      </c>
      <c r="Y137" s="771">
        <f>IFERROR(SUM(Y129:Y135),"0")</f>
        <v>10.8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45</v>
      </c>
      <c r="Y208" s="770">
        <f t="shared" ref="Y208:Y215" si="41">IFERROR(IF(X208="",0,CEILING((X208/$H208),1)*$H208),"")</f>
        <v>48.6</v>
      </c>
      <c r="Z208" s="36">
        <f>IFERROR(IF(Y208=0,"",ROUNDUP(Y208/H208,0)*0.00902),"")</f>
        <v>8.1180000000000002E-2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46.75</v>
      </c>
      <c r="BN208" s="64">
        <f t="shared" ref="BN208:BN215" si="43">IFERROR(Y208*I208/H208,"0")</f>
        <v>50.49</v>
      </c>
      <c r="BO208" s="64">
        <f t="shared" ref="BO208:BO215" si="44">IFERROR(1/J208*(X208/H208),"0")</f>
        <v>6.3131313131313122E-2</v>
      </c>
      <c r="BP208" s="64">
        <f t="shared" ref="BP208:BP215" si="45">IFERROR(1/J208*(Y208/H208),"0")</f>
        <v>6.8181818181818177E-2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20</v>
      </c>
      <c r="Y209" s="770">
        <f t="shared" si="41"/>
        <v>21.6</v>
      </c>
      <c r="Z209" s="36">
        <f>IFERROR(IF(Y209=0,"",ROUNDUP(Y209/H209,0)*0.00902),"")</f>
        <v>3.6080000000000001E-2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20.777777777777779</v>
      </c>
      <c r="BN209" s="64">
        <f t="shared" si="43"/>
        <v>22.44</v>
      </c>
      <c r="BO209" s="64">
        <f t="shared" si="44"/>
        <v>2.8058361391694722E-2</v>
      </c>
      <c r="BP209" s="64">
        <f t="shared" si="45"/>
        <v>3.0303030303030304E-2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30</v>
      </c>
      <c r="Y210" s="770">
        <f t="shared" si="41"/>
        <v>32.400000000000006</v>
      </c>
      <c r="Z210" s="36">
        <f>IFERROR(IF(Y210=0,"",ROUNDUP(Y210/H210,0)*0.00902),"")</f>
        <v>5.4120000000000001E-2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31.166666666666668</v>
      </c>
      <c r="BN210" s="64">
        <f t="shared" si="43"/>
        <v>33.660000000000004</v>
      </c>
      <c r="BO210" s="64">
        <f t="shared" si="44"/>
        <v>4.208754208754209E-2</v>
      </c>
      <c r="BP210" s="64">
        <f t="shared" si="45"/>
        <v>4.5454545454545463E-2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30</v>
      </c>
      <c r="Y211" s="770">
        <f t="shared" si="41"/>
        <v>32.400000000000006</v>
      </c>
      <c r="Z211" s="36">
        <f>IFERROR(IF(Y211=0,"",ROUNDUP(Y211/H211,0)*0.00902),"")</f>
        <v>5.4120000000000001E-2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31.166666666666668</v>
      </c>
      <c r="BN211" s="64">
        <f t="shared" si="43"/>
        <v>33.660000000000004</v>
      </c>
      <c r="BO211" s="64">
        <f t="shared" si="44"/>
        <v>4.208754208754209E-2</v>
      </c>
      <c r="BP211" s="64">
        <f t="shared" si="45"/>
        <v>4.5454545454545463E-2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23.148148148148145</v>
      </c>
      <c r="Y216" s="771">
        <f>IFERROR(Y208/H208,"0")+IFERROR(Y209/H209,"0")+IFERROR(Y210/H210,"0")+IFERROR(Y211/H211,"0")+IFERROR(Y212/H212,"0")+IFERROR(Y213/H213,"0")+IFERROR(Y214/H214,"0")+IFERROR(Y215/H215,"0")</f>
        <v>25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0.22550000000000001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125</v>
      </c>
      <c r="Y217" s="771">
        <f>IFERROR(SUM(Y208:Y215),"0")</f>
        <v>135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10</v>
      </c>
      <c r="Y219" s="770">
        <f t="shared" ref="Y219:Y229" si="46">IFERROR(IF(X219="",0,CEILING((X219/$H219),1)*$H219),"")</f>
        <v>16.2</v>
      </c>
      <c r="Z219" s="36">
        <f>IFERROR(IF(Y219=0,"",ROUNDUP(Y219/H219,0)*0.01898),"")</f>
        <v>3.7960000000000001E-2</v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10.640740740740741</v>
      </c>
      <c r="BN219" s="64">
        <f t="shared" ref="BN219:BN229" si="48">IFERROR(Y219*I219/H219,"0")</f>
        <v>17.238</v>
      </c>
      <c r="BO219" s="64">
        <f t="shared" ref="BO219:BO229" si="49">IFERROR(1/J219*(X219/H219),"0")</f>
        <v>1.9290123456790126E-2</v>
      </c>
      <c r="BP219" s="64">
        <f t="shared" ref="BP219:BP229" si="50">IFERROR(1/J219*(Y219/H219),"0")</f>
        <v>3.125E-2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10</v>
      </c>
      <c r="Y220" s="770">
        <f t="shared" si="46"/>
        <v>15.6</v>
      </c>
      <c r="Z220" s="36">
        <f>IFERROR(IF(Y220=0,"",ROUNDUP(Y220/H220,0)*0.01898),"")</f>
        <v>3.7960000000000001E-2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10.665384615384617</v>
      </c>
      <c r="BN220" s="64">
        <f t="shared" si="48"/>
        <v>16.638000000000002</v>
      </c>
      <c r="BO220" s="64">
        <f t="shared" si="49"/>
        <v>2.0032051282051284E-2</v>
      </c>
      <c r="BP220" s="64">
        <f t="shared" si="50"/>
        <v>3.125E-2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2.51661918328585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7.5920000000000001E-2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20</v>
      </c>
      <c r="Y231" s="771">
        <f>IFERROR(SUM(Y219:Y229),"0")</f>
        <v>31.799999999999997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0.7</v>
      </c>
      <c r="Y408" s="770">
        <f>IFERROR(IF(X408="",0,CEILING((X408/$H408),1)*$H408),"")</f>
        <v>2.1</v>
      </c>
      <c r="Z408" s="36">
        <f>IFERROR(IF(Y408=0,"",ROUNDUP(Y408/H408,0)*0.00651),"")</f>
        <v>6.5100000000000002E-3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0.78399999999999992</v>
      </c>
      <c r="BN408" s="64">
        <f>IFERROR(Y408*I408/H408,"0")</f>
        <v>2.3519999999999999</v>
      </c>
      <c r="BO408" s="64">
        <f>IFERROR(1/J408*(X408/H408),"0")</f>
        <v>1.8315018315018315E-3</v>
      </c>
      <c r="BP408" s="64">
        <f>IFERROR(1/J408*(Y408/H408),"0")</f>
        <v>5.4945054945054949E-3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0.7</v>
      </c>
      <c r="Y409" s="770">
        <f>IFERROR(IF(X409="",0,CEILING((X409/$H409),1)*$H409),"")</f>
        <v>2.1</v>
      </c>
      <c r="Z409" s="36">
        <f>IFERROR(IF(Y409=0,"",ROUNDUP(Y409/H409,0)*0.00651),"")</f>
        <v>6.5100000000000002E-3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0.77999999999999992</v>
      </c>
      <c r="BN409" s="64">
        <f>IFERROR(Y409*I409/H409,"0")</f>
        <v>2.34</v>
      </c>
      <c r="BO409" s="64">
        <f>IFERROR(1/J409*(X409/H409),"0")</f>
        <v>1.8315018315018315E-3</v>
      </c>
      <c r="BP409" s="64">
        <f>IFERROR(1/J409*(Y409/H409),"0")</f>
        <v>5.4945054945054949E-3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0.66666666666666663</v>
      </c>
      <c r="Y410" s="771">
        <f>IFERROR(Y407/H407,"0")+IFERROR(Y408/H408,"0")+IFERROR(Y409/H409,"0")</f>
        <v>2</v>
      </c>
      <c r="Z410" s="771">
        <f>IFERROR(IF(Z407="",0,Z407),"0")+IFERROR(IF(Z408="",0,Z408),"0")+IFERROR(IF(Z409="",0,Z409),"0")</f>
        <v>1.302E-2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1.4</v>
      </c>
      <c r="Y411" s="771">
        <f>IFERROR(SUM(Y407:Y409),"0")</f>
        <v>4.2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400</v>
      </c>
      <c r="Y415" s="770">
        <f t="shared" ref="Y415:Y424" si="87">IFERROR(IF(X415="",0,CEILING((X415/$H415),1)*$H415),"")</f>
        <v>405</v>
      </c>
      <c r="Z415" s="36">
        <f>IFERROR(IF(Y415=0,"",ROUNDUP(Y415/H415,0)*0.02175),"")</f>
        <v>0.58724999999999994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412.8</v>
      </c>
      <c r="BN415" s="64">
        <f t="shared" ref="BN415:BN424" si="89">IFERROR(Y415*I415/H415,"0")</f>
        <v>417.96000000000004</v>
      </c>
      <c r="BO415" s="64">
        <f t="shared" ref="BO415:BO424" si="90">IFERROR(1/J415*(X415/H415),"0")</f>
        <v>0.55555555555555558</v>
      </c>
      <c r="BP415" s="64">
        <f t="shared" ref="BP415:BP424" si="91">IFERROR(1/J415*(Y415/H415),"0")</f>
        <v>0.5625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315</v>
      </c>
      <c r="Y417" s="770">
        <f t="shared" si="87"/>
        <v>315</v>
      </c>
      <c r="Z417" s="36">
        <f>IFERROR(IF(Y417=0,"",ROUNDUP(Y417/H417,0)*0.02175),"")</f>
        <v>0.45674999999999999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325.08</v>
      </c>
      <c r="BN417" s="64">
        <f t="shared" si="89"/>
        <v>325.08</v>
      </c>
      <c r="BO417" s="64">
        <f t="shared" si="90"/>
        <v>0.4375</v>
      </c>
      <c r="BP417" s="64">
        <f t="shared" si="91"/>
        <v>0.4375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515</v>
      </c>
      <c r="Y420" s="770">
        <f t="shared" si="87"/>
        <v>525</v>
      </c>
      <c r="Z420" s="36">
        <f>IFERROR(IF(Y420=0,"",ROUNDUP(Y420/H420,0)*0.02175),"")</f>
        <v>0.76124999999999998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531.48</v>
      </c>
      <c r="BN420" s="64">
        <f t="shared" si="89"/>
        <v>541.79999999999995</v>
      </c>
      <c r="BO420" s="64">
        <f t="shared" si="90"/>
        <v>0.71527777777777779</v>
      </c>
      <c r="BP420" s="64">
        <f t="shared" si="91"/>
        <v>0.72916666666666663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82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83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1.80525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1230</v>
      </c>
      <c r="Y426" s="771">
        <f>IFERROR(SUM(Y415:Y424),"0")</f>
        <v>1245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1265</v>
      </c>
      <c r="Y428" s="770">
        <f>IFERROR(IF(X428="",0,CEILING((X428/$H428),1)*$H428),"")</f>
        <v>1275</v>
      </c>
      <c r="Z428" s="36">
        <f>IFERROR(IF(Y428=0,"",ROUNDUP(Y428/H428,0)*0.02175),"")</f>
        <v>1.8487499999999999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1305.48</v>
      </c>
      <c r="BN428" s="64">
        <f>IFERROR(Y428*I428/H428,"0")</f>
        <v>1315.8</v>
      </c>
      <c r="BO428" s="64">
        <f>IFERROR(1/J428*(X428/H428),"0")</f>
        <v>1.7569444444444442</v>
      </c>
      <c r="BP428" s="64">
        <f>IFERROR(1/J428*(Y428/H428),"0")</f>
        <v>1.7708333333333333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84.333333333333329</v>
      </c>
      <c r="Y430" s="771">
        <f>IFERROR(Y428/H428,"0")+IFERROR(Y429/H429,"0")</f>
        <v>85</v>
      </c>
      <c r="Z430" s="771">
        <f>IFERROR(IF(Z428="",0,Z428),"0")+IFERROR(IF(Z429="",0,Z429),"0")</f>
        <v>1.8487499999999999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1265</v>
      </c>
      <c r="Y431" s="771">
        <f>IFERROR(SUM(Y428:Y429),"0")</f>
        <v>1275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30</v>
      </c>
      <c r="Y539" s="770">
        <f t="shared" ref="Y539:Y553" si="103">IFERROR(IF(X539="",0,CEILING((X539/$H539),1)*$H539),"")</f>
        <v>31.68</v>
      </c>
      <c r="Z539" s="36">
        <f t="shared" ref="Z539:Z544" si="104">IFERROR(IF(Y539=0,"",ROUNDUP(Y539/H539,0)*0.01196),"")</f>
        <v>7.1760000000000004E-2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32.04545454545454</v>
      </c>
      <c r="BN539" s="64">
        <f t="shared" ref="BN539:BN553" si="106">IFERROR(Y539*I539/H539,"0")</f>
        <v>33.839999999999996</v>
      </c>
      <c r="BO539" s="64">
        <f t="shared" ref="BO539:BO553" si="107">IFERROR(1/J539*(X539/H539),"0")</f>
        <v>5.4632867132867136E-2</v>
      </c>
      <c r="BP539" s="64">
        <f t="shared" ref="BP539:BP553" si="108">IFERROR(1/J539*(Y539/H539),"0")</f>
        <v>5.7692307692307696E-2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225</v>
      </c>
      <c r="Y544" s="770">
        <f t="shared" si="103"/>
        <v>227.04000000000002</v>
      </c>
      <c r="Z544" s="36">
        <f t="shared" si="104"/>
        <v>0.51427999999999996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240.34090909090909</v>
      </c>
      <c r="BN544" s="64">
        <f t="shared" si="106"/>
        <v>242.51999999999998</v>
      </c>
      <c r="BO544" s="64">
        <f t="shared" si="107"/>
        <v>0.40974650349650349</v>
      </c>
      <c r="BP544" s="64">
        <f t="shared" si="108"/>
        <v>0.41346153846153849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48.29545454545454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0.58604000000000001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255</v>
      </c>
      <c r="Y555" s="771">
        <f>IFERROR(SUM(Y539:Y553),"0")</f>
        <v>258.72000000000003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2914.625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2974.0200000000004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3019.4951001036002</v>
      </c>
      <c r="Y666" s="771">
        <f>IFERROR(SUM(BN22:BN662),"0")</f>
        <v>3081.7559999999999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3144.4951001036002</v>
      </c>
      <c r="Y668" s="771">
        <f>GrossWeightTotalR+PalletQtyTotalR*25</f>
        <v>3206.7559999999999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246.47688854355519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255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4.6075799999999996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</v>
      </c>
      <c r="E675" s="46">
        <f>IFERROR(Y99*1,"0")+IFERROR(Y100*1,"0")+IFERROR(Y101*1,"0")+IFERROR(Y105*1,"0")+IFERROR(Y106*1,"0")+IFERROR(Y107*1,"0")+IFERROR(Y108*1,"0")+IFERROR(Y109*1,"0")+IFERROR(Y110*1,"0")</f>
        <v>4.5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10.8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166.79999999999998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4.2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2520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258.72000000000003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