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CB24287-1CA3-4BFD-A71A-D7438E0479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Y535" i="1" s="1"/>
  <c r="P533" i="1"/>
  <c r="X531" i="1"/>
  <c r="X530" i="1"/>
  <c r="BO529" i="1"/>
  <c r="BM529" i="1"/>
  <c r="Y529" i="1"/>
  <c r="BP529" i="1" s="1"/>
  <c r="P529" i="1"/>
  <c r="BO528" i="1"/>
  <c r="BM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X523" i="1"/>
  <c r="X522" i="1"/>
  <c r="BO521" i="1"/>
  <c r="BM521" i="1"/>
  <c r="Y521" i="1"/>
  <c r="Y523" i="1" s="1"/>
  <c r="P521" i="1"/>
  <c r="X518" i="1"/>
  <c r="X517" i="1"/>
  <c r="BO516" i="1"/>
  <c r="BM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Y512" i="1" s="1"/>
  <c r="P510" i="1"/>
  <c r="X508" i="1"/>
  <c r="X507" i="1"/>
  <c r="BO506" i="1"/>
  <c r="BM506" i="1"/>
  <c r="Y506" i="1"/>
  <c r="BP506" i="1" s="1"/>
  <c r="P506" i="1"/>
  <c r="BO505" i="1"/>
  <c r="BM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BP471" i="1" s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Y465" i="1" s="1"/>
  <c r="P463" i="1"/>
  <c r="X461" i="1"/>
  <c r="X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Y461" i="1" s="1"/>
  <c r="P453" i="1"/>
  <c r="BP452" i="1"/>
  <c r="BO452" i="1"/>
  <c r="BN452" i="1"/>
  <c r="BM452" i="1"/>
  <c r="Z452" i="1"/>
  <c r="Y452" i="1"/>
  <c r="P452" i="1"/>
  <c r="X449" i="1"/>
  <c r="X448" i="1"/>
  <c r="BO447" i="1"/>
  <c r="BM447" i="1"/>
  <c r="Y447" i="1"/>
  <c r="BO446" i="1"/>
  <c r="BM446" i="1"/>
  <c r="Y446" i="1"/>
  <c r="P446" i="1"/>
  <c r="BO445" i="1"/>
  <c r="BM445" i="1"/>
  <c r="Y445" i="1"/>
  <c r="Y448" i="1" s="1"/>
  <c r="P445" i="1"/>
  <c r="X443" i="1"/>
  <c r="X442" i="1"/>
  <c r="BO441" i="1"/>
  <c r="BM441" i="1"/>
  <c r="Y441" i="1"/>
  <c r="BP441" i="1" s="1"/>
  <c r="BO440" i="1"/>
  <c r="BM440" i="1"/>
  <c r="Y440" i="1"/>
  <c r="P440" i="1"/>
  <c r="BO439" i="1"/>
  <c r="BM439" i="1"/>
  <c r="Y439" i="1"/>
  <c r="BO438" i="1"/>
  <c r="BM438" i="1"/>
  <c r="Y438" i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Y435" i="1" s="1"/>
  <c r="P433" i="1"/>
  <c r="X431" i="1"/>
  <c r="X430" i="1"/>
  <c r="BO429" i="1"/>
  <c r="BM429" i="1"/>
  <c r="Y429" i="1"/>
  <c r="BP429" i="1" s="1"/>
  <c r="P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Z388" i="1" s="1"/>
  <c r="P388" i="1"/>
  <c r="BO387" i="1"/>
  <c r="BM387" i="1"/>
  <c r="Y387" i="1"/>
  <c r="P387" i="1"/>
  <c r="X385" i="1"/>
  <c r="X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Y375" i="1" s="1"/>
  <c r="P371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U673" i="1" s="1"/>
  <c r="P359" i="1"/>
  <c r="X356" i="1"/>
  <c r="X355" i="1"/>
  <c r="BO354" i="1"/>
  <c r="BM354" i="1"/>
  <c r="Y354" i="1"/>
  <c r="Y356" i="1" s="1"/>
  <c r="P354" i="1"/>
  <c r="X352" i="1"/>
  <c r="X351" i="1"/>
  <c r="BO350" i="1"/>
  <c r="BM350" i="1"/>
  <c r="Y350" i="1"/>
  <c r="Y352" i="1" s="1"/>
  <c r="P350" i="1"/>
  <c r="BP349" i="1"/>
  <c r="BO349" i="1"/>
  <c r="BN349" i="1"/>
  <c r="BM349" i="1"/>
  <c r="Z349" i="1"/>
  <c r="Y349" i="1"/>
  <c r="P349" i="1"/>
  <c r="X347" i="1"/>
  <c r="Y346" i="1"/>
  <c r="X346" i="1"/>
  <c r="BP345" i="1"/>
  <c r="BO345" i="1"/>
  <c r="BN345" i="1"/>
  <c r="BM345" i="1"/>
  <c r="Z345" i="1"/>
  <c r="Z346" i="1" s="1"/>
  <c r="Y345" i="1"/>
  <c r="P345" i="1"/>
  <c r="X342" i="1"/>
  <c r="X341" i="1"/>
  <c r="BO340" i="1"/>
  <c r="BM340" i="1"/>
  <c r="Y340" i="1"/>
  <c r="P340" i="1"/>
  <c r="BO339" i="1"/>
  <c r="BM339" i="1"/>
  <c r="Y339" i="1"/>
  <c r="Y341" i="1" s="1"/>
  <c r="P339" i="1"/>
  <c r="X337" i="1"/>
  <c r="X336" i="1"/>
  <c r="BO335" i="1"/>
  <c r="BM335" i="1"/>
  <c r="Y335" i="1"/>
  <c r="Y337" i="1" s="1"/>
  <c r="P335" i="1"/>
  <c r="X333" i="1"/>
  <c r="X332" i="1"/>
  <c r="BO331" i="1"/>
  <c r="BM331" i="1"/>
  <c r="Y331" i="1"/>
  <c r="S673" i="1" s="1"/>
  <c r="P331" i="1"/>
  <c r="X328" i="1"/>
  <c r="X327" i="1"/>
  <c r="BO326" i="1"/>
  <c r="BM326" i="1"/>
  <c r="Y326" i="1"/>
  <c r="Y328" i="1" s="1"/>
  <c r="P326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R673" i="1" s="1"/>
  <c r="P318" i="1"/>
  <c r="X315" i="1"/>
  <c r="X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Y315" i="1" s="1"/>
  <c r="P309" i="1"/>
  <c r="BP308" i="1"/>
  <c r="BO308" i="1"/>
  <c r="BN308" i="1"/>
  <c r="BM308" i="1"/>
  <c r="Z308" i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L673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X242" i="1"/>
  <c r="X241" i="1"/>
  <c r="BO240" i="1"/>
  <c r="BM240" i="1"/>
  <c r="Y240" i="1"/>
  <c r="BP240" i="1" s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Y241" i="1" s="1"/>
  <c r="P231" i="1"/>
  <c r="BP230" i="1"/>
  <c r="BO230" i="1"/>
  <c r="BN230" i="1"/>
  <c r="BM230" i="1"/>
  <c r="Z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Y194" i="1" s="1"/>
  <c r="P193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Y183" i="1" s="1"/>
  <c r="P177" i="1"/>
  <c r="X175" i="1"/>
  <c r="X174" i="1"/>
  <c r="BO173" i="1"/>
  <c r="BM173" i="1"/>
  <c r="Y173" i="1"/>
  <c r="Y174" i="1" s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69" i="1" s="1"/>
  <c r="P167" i="1"/>
  <c r="X165" i="1"/>
  <c r="X164" i="1"/>
  <c r="BO163" i="1"/>
  <c r="BM163" i="1"/>
  <c r="Y163" i="1"/>
  <c r="P163" i="1"/>
  <c r="BO162" i="1"/>
  <c r="BM162" i="1"/>
  <c r="Y162" i="1"/>
  <c r="Y164" i="1" s="1"/>
  <c r="P162" i="1"/>
  <c r="X160" i="1"/>
  <c r="X159" i="1"/>
  <c r="BO158" i="1"/>
  <c r="BM158" i="1"/>
  <c r="Y158" i="1"/>
  <c r="BP158" i="1" s="1"/>
  <c r="P158" i="1"/>
  <c r="BO157" i="1"/>
  <c r="BM157" i="1"/>
  <c r="Y157" i="1"/>
  <c r="P157" i="1"/>
  <c r="X154" i="1"/>
  <c r="X153" i="1"/>
  <c r="BO152" i="1"/>
  <c r="BM152" i="1"/>
  <c r="Y152" i="1"/>
  <c r="P152" i="1"/>
  <c r="BO151" i="1"/>
  <c r="BM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Y149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Y138" i="1" s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F673" i="1" s="1"/>
  <c r="P126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Y107" i="1" s="1"/>
  <c r="P103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P94" i="1"/>
  <c r="X92" i="1"/>
  <c r="X91" i="1"/>
  <c r="BO90" i="1"/>
  <c r="BM90" i="1"/>
  <c r="Y90" i="1"/>
  <c r="BP90" i="1" s="1"/>
  <c r="P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P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BP78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C673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8" i="1" s="1"/>
  <c r="P26" i="1"/>
  <c r="X24" i="1"/>
  <c r="X663" i="1" s="1"/>
  <c r="X23" i="1"/>
  <c r="BO22" i="1"/>
  <c r="X665" i="1" s="1"/>
  <c r="BM22" i="1"/>
  <c r="Y22" i="1"/>
  <c r="B673" i="1" s="1"/>
  <c r="P22" i="1"/>
  <c r="H10" i="1"/>
  <c r="A9" i="1"/>
  <c r="F10" i="1" s="1"/>
  <c r="D7" i="1"/>
  <c r="Q6" i="1"/>
  <c r="P2" i="1"/>
  <c r="BP255" i="1" l="1"/>
  <c r="BN255" i="1"/>
  <c r="BP268" i="1"/>
  <c r="BN268" i="1"/>
  <c r="Z268" i="1"/>
  <c r="O673" i="1"/>
  <c r="Y297" i="1"/>
  <c r="BP296" i="1"/>
  <c r="BN296" i="1"/>
  <c r="Z296" i="1"/>
  <c r="Z297" i="1" s="1"/>
  <c r="BP301" i="1"/>
  <c r="BN301" i="1"/>
  <c r="Z301" i="1"/>
  <c r="BP362" i="1"/>
  <c r="BN362" i="1"/>
  <c r="Z362" i="1"/>
  <c r="BP426" i="1"/>
  <c r="BN426" i="1"/>
  <c r="Z426" i="1"/>
  <c r="BP474" i="1"/>
  <c r="BN474" i="1"/>
  <c r="Z474" i="1"/>
  <c r="BP499" i="1"/>
  <c r="BN499" i="1"/>
  <c r="Z499" i="1"/>
  <c r="Y539" i="1"/>
  <c r="Y538" i="1"/>
  <c r="BP537" i="1"/>
  <c r="BN537" i="1"/>
  <c r="Z537" i="1"/>
  <c r="Z538" i="1" s="1"/>
  <c r="BP542" i="1"/>
  <c r="BN542" i="1"/>
  <c r="Z542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X667" i="1"/>
  <c r="Z54" i="1"/>
  <c r="BN54" i="1"/>
  <c r="Z70" i="1"/>
  <c r="BN70" i="1"/>
  <c r="Z80" i="1"/>
  <c r="BN80" i="1"/>
  <c r="Z94" i="1"/>
  <c r="BN94" i="1"/>
  <c r="Z111" i="1"/>
  <c r="BN111" i="1"/>
  <c r="Y123" i="1"/>
  <c r="Z129" i="1"/>
  <c r="BN129" i="1"/>
  <c r="Z143" i="1"/>
  <c r="BN143" i="1"/>
  <c r="Z158" i="1"/>
  <c r="BN158" i="1"/>
  <c r="Z179" i="1"/>
  <c r="BN179" i="1"/>
  <c r="Z193" i="1"/>
  <c r="Z194" i="1" s="1"/>
  <c r="BN193" i="1"/>
  <c r="BP193" i="1"/>
  <c r="Z197" i="1"/>
  <c r="BN197" i="1"/>
  <c r="Y206" i="1"/>
  <c r="Z210" i="1"/>
  <c r="BN210" i="1"/>
  <c r="Z224" i="1"/>
  <c r="BN224" i="1"/>
  <c r="Z234" i="1"/>
  <c r="BN234" i="1"/>
  <c r="Z244" i="1"/>
  <c r="BN244" i="1"/>
  <c r="Y249" i="1"/>
  <c r="Z255" i="1"/>
  <c r="M673" i="1"/>
  <c r="BP285" i="1"/>
  <c r="BN285" i="1"/>
  <c r="Z285" i="1"/>
  <c r="BP312" i="1"/>
  <c r="BN312" i="1"/>
  <c r="Z312" i="1"/>
  <c r="BP374" i="1"/>
  <c r="BN374" i="1"/>
  <c r="Z374" i="1"/>
  <c r="BP412" i="1"/>
  <c r="BN412" i="1"/>
  <c r="Z412" i="1"/>
  <c r="BP456" i="1"/>
  <c r="BN456" i="1"/>
  <c r="Z456" i="1"/>
  <c r="BP491" i="1"/>
  <c r="BN491" i="1"/>
  <c r="Z491" i="1"/>
  <c r="BP511" i="1"/>
  <c r="BN511" i="1"/>
  <c r="Z51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304" i="1"/>
  <c r="BP287" i="1"/>
  <c r="BN287" i="1"/>
  <c r="BP291" i="1"/>
  <c r="BN291" i="1"/>
  <c r="Z291" i="1"/>
  <c r="BP310" i="1"/>
  <c r="BN310" i="1"/>
  <c r="Z310" i="1"/>
  <c r="BP360" i="1"/>
  <c r="BN360" i="1"/>
  <c r="Z360" i="1"/>
  <c r="BP372" i="1"/>
  <c r="BN372" i="1"/>
  <c r="Z372" i="1"/>
  <c r="BP382" i="1"/>
  <c r="BN382" i="1"/>
  <c r="Z382" i="1"/>
  <c r="BP401" i="1"/>
  <c r="BN401" i="1"/>
  <c r="Z401" i="1"/>
  <c r="BP424" i="1"/>
  <c r="BN424" i="1"/>
  <c r="Z424" i="1"/>
  <c r="Y442" i="1"/>
  <c r="BP438" i="1"/>
  <c r="BN438" i="1"/>
  <c r="Z438" i="1"/>
  <c r="BP446" i="1"/>
  <c r="BN446" i="1"/>
  <c r="Z446" i="1"/>
  <c r="BP454" i="1"/>
  <c r="BN454" i="1"/>
  <c r="Z454" i="1"/>
  <c r="Y476" i="1"/>
  <c r="BP468" i="1"/>
  <c r="BN468" i="1"/>
  <c r="Z468" i="1"/>
  <c r="BP472" i="1"/>
  <c r="BN472" i="1"/>
  <c r="Z472" i="1"/>
  <c r="BP479" i="1"/>
  <c r="BN479" i="1"/>
  <c r="Z479" i="1"/>
  <c r="X664" i="1"/>
  <c r="X666" i="1" s="1"/>
  <c r="Z27" i="1"/>
  <c r="BN27" i="1"/>
  <c r="Z30" i="1"/>
  <c r="BN30" i="1"/>
  <c r="Z31" i="1"/>
  <c r="BN31" i="1"/>
  <c r="Z34" i="1"/>
  <c r="BN34" i="1"/>
  <c r="Z52" i="1"/>
  <c r="BN52" i="1"/>
  <c r="Z56" i="1"/>
  <c r="BN56" i="1"/>
  <c r="Y62" i="1"/>
  <c r="Z67" i="1"/>
  <c r="BN67" i="1"/>
  <c r="Z72" i="1"/>
  <c r="BN72" i="1"/>
  <c r="Z78" i="1"/>
  <c r="BN78" i="1"/>
  <c r="Z86" i="1"/>
  <c r="BN86" i="1"/>
  <c r="Z90" i="1"/>
  <c r="BN90" i="1"/>
  <c r="Z96" i="1"/>
  <c r="BN96" i="1"/>
  <c r="Z104" i="1"/>
  <c r="BN104" i="1"/>
  <c r="E673" i="1"/>
  <c r="Z117" i="1"/>
  <c r="BN117" i="1"/>
  <c r="Z127" i="1"/>
  <c r="BN127" i="1"/>
  <c r="Z135" i="1"/>
  <c r="BN135" i="1"/>
  <c r="Z141" i="1"/>
  <c r="BN141" i="1"/>
  <c r="BP141" i="1"/>
  <c r="Y148" i="1"/>
  <c r="Z145" i="1"/>
  <c r="BN145" i="1"/>
  <c r="Z151" i="1"/>
  <c r="BN151" i="1"/>
  <c r="BP151" i="1"/>
  <c r="Y154" i="1"/>
  <c r="G673" i="1"/>
  <c r="Z162" i="1"/>
  <c r="BN162" i="1"/>
  <c r="BP162" i="1"/>
  <c r="Y165" i="1"/>
  <c r="Z173" i="1"/>
  <c r="Z174" i="1" s="1"/>
  <c r="BN173" i="1"/>
  <c r="BP173" i="1"/>
  <c r="Z177" i="1"/>
  <c r="BN177" i="1"/>
  <c r="BP177" i="1"/>
  <c r="Y182" i="1"/>
  <c r="Z181" i="1"/>
  <c r="BN181" i="1"/>
  <c r="Y189" i="1"/>
  <c r="Z187" i="1"/>
  <c r="BN187" i="1"/>
  <c r="Y205" i="1"/>
  <c r="Z199" i="1"/>
  <c r="BN199" i="1"/>
  <c r="Z203" i="1"/>
  <c r="BN203" i="1"/>
  <c r="J673" i="1"/>
  <c r="Z214" i="1"/>
  <c r="BN214" i="1"/>
  <c r="BP214" i="1"/>
  <c r="Y217" i="1"/>
  <c r="Y227" i="1"/>
  <c r="Z222" i="1"/>
  <c r="BN222" i="1"/>
  <c r="Z226" i="1"/>
  <c r="BN226" i="1"/>
  <c r="Y242" i="1"/>
  <c r="Z232" i="1"/>
  <c r="BN232" i="1"/>
  <c r="Z236" i="1"/>
  <c r="BN236" i="1"/>
  <c r="Z240" i="1"/>
  <c r="BN240" i="1"/>
  <c r="Y250" i="1"/>
  <c r="Z246" i="1"/>
  <c r="BN246" i="1"/>
  <c r="Z253" i="1"/>
  <c r="BN253" i="1"/>
  <c r="Y262" i="1"/>
  <c r="Z257" i="1"/>
  <c r="BN257" i="1"/>
  <c r="Z266" i="1"/>
  <c r="BN266" i="1"/>
  <c r="Z270" i="1"/>
  <c r="BN270" i="1"/>
  <c r="Z283" i="1"/>
  <c r="BN283" i="1"/>
  <c r="Z287" i="1"/>
  <c r="BP303" i="1"/>
  <c r="BN303" i="1"/>
  <c r="Z303" i="1"/>
  <c r="BP340" i="1"/>
  <c r="BN340" i="1"/>
  <c r="Z340" i="1"/>
  <c r="BP364" i="1"/>
  <c r="BN364" i="1"/>
  <c r="Z364" i="1"/>
  <c r="Y384" i="1"/>
  <c r="BP378" i="1"/>
  <c r="BN378" i="1"/>
  <c r="Z378" i="1"/>
  <c r="BP389" i="1"/>
  <c r="BN389" i="1"/>
  <c r="Z389" i="1"/>
  <c r="BP420" i="1"/>
  <c r="BN420" i="1"/>
  <c r="Z420" i="1"/>
  <c r="BP428" i="1"/>
  <c r="BN428" i="1"/>
  <c r="Z428" i="1"/>
  <c r="BP439" i="1"/>
  <c r="BN439" i="1"/>
  <c r="Z439" i="1"/>
  <c r="BP447" i="1"/>
  <c r="BN447" i="1"/>
  <c r="Z447" i="1"/>
  <c r="BP458" i="1"/>
  <c r="BN458" i="1"/>
  <c r="Z458" i="1"/>
  <c r="BP469" i="1"/>
  <c r="BN469" i="1"/>
  <c r="Z469" i="1"/>
  <c r="Y481" i="1"/>
  <c r="Y480" i="1"/>
  <c r="BP478" i="1"/>
  <c r="BN478" i="1"/>
  <c r="Z478" i="1"/>
  <c r="Z480" i="1" s="1"/>
  <c r="BP493" i="1"/>
  <c r="BN493" i="1"/>
  <c r="Z493" i="1"/>
  <c r="BP501" i="1"/>
  <c r="BN501" i="1"/>
  <c r="Z501" i="1"/>
  <c r="Y517" i="1"/>
  <c r="BP515" i="1"/>
  <c r="BN515" i="1"/>
  <c r="Z515" i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351" i="1"/>
  <c r="Y385" i="1"/>
  <c r="Y391" i="1"/>
  <c r="Y415" i="1"/>
  <c r="Y443" i="1"/>
  <c r="Y475" i="1"/>
  <c r="Y486" i="1"/>
  <c r="BP485" i="1"/>
  <c r="BN485" i="1"/>
  <c r="Z485" i="1"/>
  <c r="Z486" i="1" s="1"/>
  <c r="Y508" i="1"/>
  <c r="BP489" i="1"/>
  <c r="BN489" i="1"/>
  <c r="Z489" i="1"/>
  <c r="BP497" i="1"/>
  <c r="BN497" i="1"/>
  <c r="Z497" i="1"/>
  <c r="BP505" i="1"/>
  <c r="BN505" i="1"/>
  <c r="Z505" i="1"/>
  <c r="BP528" i="1"/>
  <c r="BN528" i="1"/>
  <c r="Z528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518" i="1"/>
  <c r="Y531" i="1"/>
  <c r="Y568" i="1"/>
  <c r="Y592" i="1"/>
  <c r="H9" i="1"/>
  <c r="A10" i="1"/>
  <c r="Y24" i="1"/>
  <c r="Y39" i="1"/>
  <c r="Y43" i="1"/>
  <c r="Y47" i="1"/>
  <c r="Y57" i="1"/>
  <c r="Y63" i="1"/>
  <c r="D673" i="1"/>
  <c r="Y76" i="1"/>
  <c r="BP71" i="1"/>
  <c r="BN71" i="1"/>
  <c r="Z71" i="1"/>
  <c r="Y75" i="1"/>
  <c r="BP79" i="1"/>
  <c r="BN79" i="1"/>
  <c r="Z79" i="1"/>
  <c r="Z82" i="1" s="1"/>
  <c r="BP87" i="1"/>
  <c r="BN87" i="1"/>
  <c r="Z87" i="1"/>
  <c r="Y91" i="1"/>
  <c r="BP95" i="1"/>
  <c r="BN95" i="1"/>
  <c r="Z95" i="1"/>
  <c r="BP99" i="1"/>
  <c r="BN99" i="1"/>
  <c r="Z99" i="1"/>
  <c r="Y101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1" i="1"/>
  <c r="Z62" i="1" s="1"/>
  <c r="BN61" i="1"/>
  <c r="Z66" i="1"/>
  <c r="BN66" i="1"/>
  <c r="BP66" i="1"/>
  <c r="Z68" i="1"/>
  <c r="BN68" i="1"/>
  <c r="BP69" i="1"/>
  <c r="BN69" i="1"/>
  <c r="Z69" i="1"/>
  <c r="BP73" i="1"/>
  <c r="BN73" i="1"/>
  <c r="Z73" i="1"/>
  <c r="Y82" i="1"/>
  <c r="BP81" i="1"/>
  <c r="BN81" i="1"/>
  <c r="Z81" i="1"/>
  <c r="Y83" i="1"/>
  <c r="Y92" i="1"/>
  <c r="BP85" i="1"/>
  <c r="BN85" i="1"/>
  <c r="Z85" i="1"/>
  <c r="BP89" i="1"/>
  <c r="BN89" i="1"/>
  <c r="Z89" i="1"/>
  <c r="Y100" i="1"/>
  <c r="BP97" i="1"/>
  <c r="BN97" i="1"/>
  <c r="Z97" i="1"/>
  <c r="Z103" i="1"/>
  <c r="Z106" i="1" s="1"/>
  <c r="BN103" i="1"/>
  <c r="BP103" i="1"/>
  <c r="Z105" i="1"/>
  <c r="BN105" i="1"/>
  <c r="Y106" i="1"/>
  <c r="Z110" i="1"/>
  <c r="Z113" i="1" s="1"/>
  <c r="BN110" i="1"/>
  <c r="BP110" i="1"/>
  <c r="Z112" i="1"/>
  <c r="BN112" i="1"/>
  <c r="Y113" i="1"/>
  <c r="Z116" i="1"/>
  <c r="Z122" i="1" s="1"/>
  <c r="BN116" i="1"/>
  <c r="BP116" i="1"/>
  <c r="Z118" i="1"/>
  <c r="BN118" i="1"/>
  <c r="Z121" i="1"/>
  <c r="BN121" i="1"/>
  <c r="Y122" i="1"/>
  <c r="Z126" i="1"/>
  <c r="Z131" i="1" s="1"/>
  <c r="BN126" i="1"/>
  <c r="BP126" i="1"/>
  <c r="Z128" i="1"/>
  <c r="BN128" i="1"/>
  <c r="Z130" i="1"/>
  <c r="BN130" i="1"/>
  <c r="Y131" i="1"/>
  <c r="Z134" i="1"/>
  <c r="Z138" i="1" s="1"/>
  <c r="BN134" i="1"/>
  <c r="BP134" i="1"/>
  <c r="Z136" i="1"/>
  <c r="BN136" i="1"/>
  <c r="Y139" i="1"/>
  <c r="Z142" i="1"/>
  <c r="Z148" i="1" s="1"/>
  <c r="BN142" i="1"/>
  <c r="BP142" i="1"/>
  <c r="Z144" i="1"/>
  <c r="BN144" i="1"/>
  <c r="Z146" i="1"/>
  <c r="BN146" i="1"/>
  <c r="Z152" i="1"/>
  <c r="Z153" i="1" s="1"/>
  <c r="BN152" i="1"/>
  <c r="BP152" i="1"/>
  <c r="Z157" i="1"/>
  <c r="Z159" i="1" s="1"/>
  <c r="BN157" i="1"/>
  <c r="BP157" i="1"/>
  <c r="Y160" i="1"/>
  <c r="Z163" i="1"/>
  <c r="Z164" i="1" s="1"/>
  <c r="BN163" i="1"/>
  <c r="BP163" i="1"/>
  <c r="Z167" i="1"/>
  <c r="Z169" i="1" s="1"/>
  <c r="BN167" i="1"/>
  <c r="BP167" i="1"/>
  <c r="Y170" i="1"/>
  <c r="H673" i="1"/>
  <c r="Y175" i="1"/>
  <c r="Z178" i="1"/>
  <c r="BN178" i="1"/>
  <c r="BP178" i="1"/>
  <c r="Z180" i="1"/>
  <c r="BN180" i="1"/>
  <c r="Z186" i="1"/>
  <c r="Z188" i="1" s="1"/>
  <c r="BN186" i="1"/>
  <c r="BP186" i="1"/>
  <c r="I673" i="1"/>
  <c r="Y195" i="1"/>
  <c r="Z198" i="1"/>
  <c r="BN198" i="1"/>
  <c r="BP198" i="1"/>
  <c r="Z200" i="1"/>
  <c r="BN200" i="1"/>
  <c r="Z202" i="1"/>
  <c r="BN202" i="1"/>
  <c r="Z204" i="1"/>
  <c r="BN204" i="1"/>
  <c r="Z209" i="1"/>
  <c r="Z211" i="1" s="1"/>
  <c r="BN209" i="1"/>
  <c r="BP209" i="1"/>
  <c r="Y212" i="1"/>
  <c r="Z215" i="1"/>
  <c r="Z216" i="1" s="1"/>
  <c r="BN215" i="1"/>
  <c r="BP215" i="1"/>
  <c r="Z219" i="1"/>
  <c r="BN219" i="1"/>
  <c r="BP219" i="1"/>
  <c r="Z221" i="1"/>
  <c r="BN221" i="1"/>
  <c r="Z223" i="1"/>
  <c r="BN223" i="1"/>
  <c r="Z225" i="1"/>
  <c r="BN225" i="1"/>
  <c r="Y228" i="1"/>
  <c r="Z231" i="1"/>
  <c r="BN231" i="1"/>
  <c r="BP231" i="1"/>
  <c r="Z233" i="1"/>
  <c r="BN233" i="1"/>
  <c r="Z235" i="1"/>
  <c r="BN235" i="1"/>
  <c r="Z237" i="1"/>
  <c r="BN237" i="1"/>
  <c r="Z239" i="1"/>
  <c r="BN239" i="1"/>
  <c r="Z245" i="1"/>
  <c r="Z249" i="1" s="1"/>
  <c r="BN245" i="1"/>
  <c r="BP245" i="1"/>
  <c r="Z247" i="1"/>
  <c r="BN247" i="1"/>
  <c r="K673" i="1"/>
  <c r="Z254" i="1"/>
  <c r="Z261" i="1" s="1"/>
  <c r="BN254" i="1"/>
  <c r="BP254" i="1"/>
  <c r="Z256" i="1"/>
  <c r="BN256" i="1"/>
  <c r="Z258" i="1"/>
  <c r="BN258" i="1"/>
  <c r="Z260" i="1"/>
  <c r="BN260" i="1"/>
  <c r="Y261" i="1"/>
  <c r="Z265" i="1"/>
  <c r="Z274" i="1" s="1"/>
  <c r="BN265" i="1"/>
  <c r="BP265" i="1"/>
  <c r="Z267" i="1"/>
  <c r="BN267" i="1"/>
  <c r="Z269" i="1"/>
  <c r="BN269" i="1"/>
  <c r="Z271" i="1"/>
  <c r="BN271" i="1"/>
  <c r="Z273" i="1"/>
  <c r="BN273" i="1"/>
  <c r="Y274" i="1"/>
  <c r="Z277" i="1"/>
  <c r="Z278" i="1" s="1"/>
  <c r="BN277" i="1"/>
  <c r="BP277" i="1"/>
  <c r="Y278" i="1"/>
  <c r="Z282" i="1"/>
  <c r="Z292" i="1" s="1"/>
  <c r="BN282" i="1"/>
  <c r="BP282" i="1"/>
  <c r="Z284" i="1"/>
  <c r="BN284" i="1"/>
  <c r="Z286" i="1"/>
  <c r="BN286" i="1"/>
  <c r="Z288" i="1"/>
  <c r="BN288" i="1"/>
  <c r="Z290" i="1"/>
  <c r="BN290" i="1"/>
  <c r="Y293" i="1"/>
  <c r="Y298" i="1"/>
  <c r="P673" i="1"/>
  <c r="Z302" i="1"/>
  <c r="Z304" i="1" s="1"/>
  <c r="BN302" i="1"/>
  <c r="BP302" i="1"/>
  <c r="Y305" i="1"/>
  <c r="Q673" i="1"/>
  <c r="Z309" i="1"/>
  <c r="BN309" i="1"/>
  <c r="BP309" i="1"/>
  <c r="Z311" i="1"/>
  <c r="BN311" i="1"/>
  <c r="Z313" i="1"/>
  <c r="BN313" i="1"/>
  <c r="Y314" i="1"/>
  <c r="Z318" i="1"/>
  <c r="Z319" i="1" s="1"/>
  <c r="BN318" i="1"/>
  <c r="BP318" i="1"/>
  <c r="Y319" i="1"/>
  <c r="Z322" i="1"/>
  <c r="Z323" i="1" s="1"/>
  <c r="BN322" i="1"/>
  <c r="BP322" i="1"/>
  <c r="Y323" i="1"/>
  <c r="Z326" i="1"/>
  <c r="Z327" i="1" s="1"/>
  <c r="BN326" i="1"/>
  <c r="BP326" i="1"/>
  <c r="Y327" i="1"/>
  <c r="Z331" i="1"/>
  <c r="Z332" i="1" s="1"/>
  <c r="BN331" i="1"/>
  <c r="BP331" i="1"/>
  <c r="Y332" i="1"/>
  <c r="Z335" i="1"/>
  <c r="Z336" i="1" s="1"/>
  <c r="BN335" i="1"/>
  <c r="BP335" i="1"/>
  <c r="Y336" i="1"/>
  <c r="Z339" i="1"/>
  <c r="BN339" i="1"/>
  <c r="BP339" i="1"/>
  <c r="Y342" i="1"/>
  <c r="T673" i="1"/>
  <c r="Y347" i="1"/>
  <c r="Z350" i="1"/>
  <c r="Z351" i="1" s="1"/>
  <c r="BN350" i="1"/>
  <c r="BP350" i="1"/>
  <c r="Z354" i="1"/>
  <c r="Z355" i="1" s="1"/>
  <c r="BN354" i="1"/>
  <c r="BP354" i="1"/>
  <c r="Y355" i="1"/>
  <c r="Z359" i="1"/>
  <c r="Z368" i="1" s="1"/>
  <c r="BN359" i="1"/>
  <c r="BP359" i="1"/>
  <c r="Z361" i="1"/>
  <c r="BN361" i="1"/>
  <c r="Z363" i="1"/>
  <c r="BN363" i="1"/>
  <c r="Z365" i="1"/>
  <c r="BN365" i="1"/>
  <c r="Z367" i="1"/>
  <c r="BN367" i="1"/>
  <c r="Y368" i="1"/>
  <c r="Z371" i="1"/>
  <c r="Z375" i="1" s="1"/>
  <c r="BN371" i="1"/>
  <c r="BP371" i="1"/>
  <c r="Z373" i="1"/>
  <c r="BN373" i="1"/>
  <c r="Y376" i="1"/>
  <c r="Z379" i="1"/>
  <c r="Z384" i="1" s="1"/>
  <c r="BN379" i="1"/>
  <c r="BP379" i="1"/>
  <c r="Z381" i="1"/>
  <c r="BN381" i="1"/>
  <c r="Z383" i="1"/>
  <c r="BN383" i="1"/>
  <c r="Z387" i="1"/>
  <c r="BN387" i="1"/>
  <c r="BP387" i="1"/>
  <c r="BP388" i="1"/>
  <c r="BN388" i="1"/>
  <c r="Y390" i="1"/>
  <c r="Y397" i="1"/>
  <c r="BP393" i="1"/>
  <c r="BN393" i="1"/>
  <c r="Z393" i="1"/>
  <c r="BP396" i="1"/>
  <c r="BN396" i="1"/>
  <c r="Z396" i="1"/>
  <c r="Y398" i="1"/>
  <c r="Y403" i="1"/>
  <c r="BP400" i="1"/>
  <c r="BN400" i="1"/>
  <c r="Z400" i="1"/>
  <c r="BP413" i="1"/>
  <c r="BN413" i="1"/>
  <c r="Z413" i="1"/>
  <c r="W673" i="1"/>
  <c r="Y431" i="1"/>
  <c r="Y430" i="1"/>
  <c r="BP419" i="1"/>
  <c r="BN419" i="1"/>
  <c r="Z419" i="1"/>
  <c r="Y114" i="1"/>
  <c r="Y132" i="1"/>
  <c r="Y159" i="1"/>
  <c r="Y211" i="1"/>
  <c r="Y275" i="1"/>
  <c r="Y292" i="1"/>
  <c r="Y320" i="1"/>
  <c r="Y333" i="1"/>
  <c r="Y369" i="1"/>
  <c r="BP394" i="1"/>
  <c r="BN394" i="1"/>
  <c r="Z394" i="1"/>
  <c r="BP402" i="1"/>
  <c r="BN402" i="1"/>
  <c r="Z402" i="1"/>
  <c r="Y404" i="1"/>
  <c r="V673" i="1"/>
  <c r="Y408" i="1"/>
  <c r="BP407" i="1"/>
  <c r="BN407" i="1"/>
  <c r="Z407" i="1"/>
  <c r="Z408" i="1" s="1"/>
  <c r="Y409" i="1"/>
  <c r="Y414" i="1"/>
  <c r="BP411" i="1"/>
  <c r="BN411" i="1"/>
  <c r="Z411" i="1"/>
  <c r="Z414" i="1" s="1"/>
  <c r="BP421" i="1"/>
  <c r="BN421" i="1"/>
  <c r="Z421" i="1"/>
  <c r="Z423" i="1"/>
  <c r="BN423" i="1"/>
  <c r="Z425" i="1"/>
  <c r="BN425" i="1"/>
  <c r="Z427" i="1"/>
  <c r="BN427" i="1"/>
  <c r="Z429" i="1"/>
  <c r="BN429" i="1"/>
  <c r="Z433" i="1"/>
  <c r="Z435" i="1" s="1"/>
  <c r="BN433" i="1"/>
  <c r="BP433" i="1"/>
  <c r="Y436" i="1"/>
  <c r="Z440" i="1"/>
  <c r="BN440" i="1"/>
  <c r="BP440" i="1"/>
  <c r="Z441" i="1"/>
  <c r="BN441" i="1"/>
  <c r="Z445" i="1"/>
  <c r="Z448" i="1" s="1"/>
  <c r="BN445" i="1"/>
  <c r="BP445" i="1"/>
  <c r="Y449" i="1"/>
  <c r="X673" i="1"/>
  <c r="Z453" i="1"/>
  <c r="BN453" i="1"/>
  <c r="BP453" i="1"/>
  <c r="Z455" i="1"/>
  <c r="BN455" i="1"/>
  <c r="Z457" i="1"/>
  <c r="BN457" i="1"/>
  <c r="Z459" i="1"/>
  <c r="BN459" i="1"/>
  <c r="Y460" i="1"/>
  <c r="Z463" i="1"/>
  <c r="Z465" i="1" s="1"/>
  <c r="BN463" i="1"/>
  <c r="BP463" i="1"/>
  <c r="Y466" i="1"/>
  <c r="Z470" i="1"/>
  <c r="BN470" i="1"/>
  <c r="BP470" i="1"/>
  <c r="Z471" i="1"/>
  <c r="BN471" i="1"/>
  <c r="Z473" i="1"/>
  <c r="BN473" i="1"/>
  <c r="Y673" i="1"/>
  <c r="Y487" i="1"/>
  <c r="Z490" i="1"/>
  <c r="BN490" i="1"/>
  <c r="Z492" i="1"/>
  <c r="BN492" i="1"/>
  <c r="Z494" i="1"/>
  <c r="BN494" i="1"/>
  <c r="Z496" i="1"/>
  <c r="BN496" i="1"/>
  <c r="Z498" i="1"/>
  <c r="BN498" i="1"/>
  <c r="Z500" i="1"/>
  <c r="BN500" i="1"/>
  <c r="Z502" i="1"/>
  <c r="BN502" i="1"/>
  <c r="Z504" i="1"/>
  <c r="BN504" i="1"/>
  <c r="Z506" i="1"/>
  <c r="BN506" i="1"/>
  <c r="Y507" i="1"/>
  <c r="Z510" i="1"/>
  <c r="BN510" i="1"/>
  <c r="BP510" i="1"/>
  <c r="Y513" i="1"/>
  <c r="Z516" i="1"/>
  <c r="Z517" i="1" s="1"/>
  <c r="BN516" i="1"/>
  <c r="BP516" i="1"/>
  <c r="Z521" i="1"/>
  <c r="Z522" i="1" s="1"/>
  <c r="BN521" i="1"/>
  <c r="BP521" i="1"/>
  <c r="Y522" i="1"/>
  <c r="Z525" i="1"/>
  <c r="BN525" i="1"/>
  <c r="BP525" i="1"/>
  <c r="Z527" i="1"/>
  <c r="BN527" i="1"/>
  <c r="Z529" i="1"/>
  <c r="BN529" i="1"/>
  <c r="Y530" i="1"/>
  <c r="Z533" i="1"/>
  <c r="Z534" i="1" s="1"/>
  <c r="BN533" i="1"/>
  <c r="BP533" i="1"/>
  <c r="Y534" i="1"/>
  <c r="BP543" i="1"/>
  <c r="BN543" i="1"/>
  <c r="Z543" i="1"/>
  <c r="BP558" i="1"/>
  <c r="BN558" i="1"/>
  <c r="Z558" i="1"/>
  <c r="BP562" i="1"/>
  <c r="BN562" i="1"/>
  <c r="Z562" i="1"/>
  <c r="BP566" i="1"/>
  <c r="BN566" i="1"/>
  <c r="Z566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6" i="1"/>
  <c r="BP594" i="1"/>
  <c r="BN594" i="1"/>
  <c r="Z594" i="1"/>
  <c r="Z673" i="1"/>
  <c r="BP545" i="1"/>
  <c r="BN545" i="1"/>
  <c r="Z545" i="1"/>
  <c r="Y547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12" i="1" l="1"/>
  <c r="Z390" i="1"/>
  <c r="Z341" i="1"/>
  <c r="Z625" i="1"/>
  <c r="Z507" i="1"/>
  <c r="Z403" i="1"/>
  <c r="Z591" i="1"/>
  <c r="Z475" i="1"/>
  <c r="Z460" i="1"/>
  <c r="Z442" i="1"/>
  <c r="Z314" i="1"/>
  <c r="Z241" i="1"/>
  <c r="Z205" i="1"/>
  <c r="Z182" i="1"/>
  <c r="Z57" i="1"/>
  <c r="Z100" i="1"/>
  <c r="Z643" i="1"/>
  <c r="Z608" i="1"/>
  <c r="Z636" i="1"/>
  <c r="Z649" i="1"/>
  <c r="Z615" i="1"/>
  <c r="Z573" i="1"/>
  <c r="Z397" i="1"/>
  <c r="Z75" i="1"/>
  <c r="Y667" i="1"/>
  <c r="Y664" i="1"/>
  <c r="Y663" i="1"/>
  <c r="Z585" i="1"/>
  <c r="Z567" i="1"/>
  <c r="Z596" i="1"/>
  <c r="Z546" i="1"/>
  <c r="Z530" i="1"/>
  <c r="Z430" i="1"/>
  <c r="Z227" i="1"/>
  <c r="Z91" i="1"/>
  <c r="Z38" i="1"/>
  <c r="Y665" i="1"/>
  <c r="Z668" i="1" l="1"/>
  <c r="Y666" i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<sst xmlns="http://schemas.openxmlformats.org/spreadsheetml/2006/main" count="3126" uniqueCount="1078">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</sst>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topLeftCell="A2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45628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Понедельник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0.5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4301051778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16</v>
      </c>
      <c r="Y51" s="778">
        <f t="shared" ref="Y51:Y56" si="6">IFERROR(IF(X51="",0,CEILING((X51/$H51),1)*$H51),"")</f>
        <v>21.6</v>
      </c>
      <c r="Z51" s="36">
        <f>IFERROR(IF(Y51=0,"",ROUNDUP(Y51/H51,0)*0.02175),"")</f>
        <v>4.3499999999999997E-2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16.711111111111109</v>
      </c>
      <c r="BN51" s="64">
        <f t="shared" ref="BN51:BN56" si="8">IFERROR(Y51*I51/H51,"0")</f>
        <v>22.56</v>
      </c>
      <c r="BO51" s="64">
        <f t="shared" ref="BO51:BO56" si="9">IFERROR(1/J51*(X51/H51),"0")</f>
        <v>2.6455026455026454E-2</v>
      </c>
      <c r="BP51" s="64">
        <f t="shared" ref="BP51:BP56" si="10">IFERROR(1/J51*(Y51/H51),"0")</f>
        <v>3.5714285714285712E-2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1.4814814814814814</v>
      </c>
      <c r="Y57" s="779">
        <f>IFERROR(Y51/H51,"0")+IFERROR(Y52/H52,"0")+IFERROR(Y53/H53,"0")+IFERROR(Y54/H54,"0")+IFERROR(Y55/H55,"0")+IFERROR(Y56/H56,"0")</f>
        <v>2</v>
      </c>
      <c r="Z57" s="779">
        <f>IFERROR(IF(Z51="",0,Z51),"0")+IFERROR(IF(Z52="",0,Z52),"0")+IFERROR(IF(Z53="",0,Z53),"0")+IFERROR(IF(Z54="",0,Z54),"0")+IFERROR(IF(Z55="",0,Z55),"0")+IFERROR(IF(Z56="",0,Z56),"0")</f>
        <v>4.3499999999999997E-2</v>
      </c>
      <c r="AA57" s="780"/>
      <c r="AB57" s="780"/>
      <c r="AC57" s="780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16</v>
      </c>
      <c r="Y58" s="779">
        <f>IFERROR(SUM(Y51:Y56),"0")</f>
        <v>21.6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3</v>
      </c>
      <c r="Y73" s="778">
        <f t="shared" si="11"/>
        <v>4</v>
      </c>
      <c r="Z73" s="36">
        <f>IFERROR(IF(Y73=0,"",ROUNDUP(Y73/H73,0)*0.00902),"")</f>
        <v>9.0200000000000002E-3</v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3.1574999999999998</v>
      </c>
      <c r="BN73" s="64">
        <f t="shared" si="13"/>
        <v>4.21</v>
      </c>
      <c r="BO73" s="64">
        <f t="shared" si="14"/>
        <v>5.681818181818182E-3</v>
      </c>
      <c r="BP73" s="64">
        <f t="shared" si="15"/>
        <v>7.575757575757576E-3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0.75</v>
      </c>
      <c r="Y75" s="779">
        <f>IFERROR(Y66/H66,"0")+IFERROR(Y67/H67,"0")+IFERROR(Y68/H68,"0")+IFERROR(Y69/H69,"0")+IFERROR(Y70/H70,"0")+IFERROR(Y71/H71,"0")+IFERROR(Y72/H72,"0")+IFERROR(Y73/H73,"0")+IFERROR(Y74/H74,"0")</f>
        <v>1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9.0200000000000002E-3</v>
      </c>
      <c r="AA75" s="780"/>
      <c r="AB75" s="780"/>
      <c r="AC75" s="780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3</v>
      </c>
      <c r="Y76" s="779">
        <f>IFERROR(SUM(Y66:Y74),"0")</f>
        <v>4</v>
      </c>
      <c r="Z76" s="37"/>
      <c r="AA76" s="780"/>
      <c r="AB76" s="780"/>
      <c r="AC76" s="780"/>
    </row>
    <row r="77" spans="1:68" ht="14.25" hidden="1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hidden="1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hidden="1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4</v>
      </c>
      <c r="Y89" s="778">
        <f t="shared" si="16"/>
        <v>5.4</v>
      </c>
      <c r="Z89" s="36">
        <f>IFERROR(IF(Y89=0,"",ROUNDUP(Y89/H89,0)*0.00502),"")</f>
        <v>1.506E-2</v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4.2222222222222223</v>
      </c>
      <c r="BN89" s="64">
        <f t="shared" si="18"/>
        <v>5.7</v>
      </c>
      <c r="BO89" s="64">
        <f t="shared" si="19"/>
        <v>9.4966761633428314E-3</v>
      </c>
      <c r="BP89" s="64">
        <f t="shared" si="20"/>
        <v>1.2820512820512822E-2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2</v>
      </c>
      <c r="Y90" s="778">
        <f t="shared" si="16"/>
        <v>3.6</v>
      </c>
      <c r="Z90" s="36">
        <f>IFERROR(IF(Y90=0,"",ROUNDUP(Y90/H90,0)*0.00502),"")</f>
        <v>1.004E-2</v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2.1111111111111112</v>
      </c>
      <c r="BN90" s="64">
        <f t="shared" si="18"/>
        <v>3.8</v>
      </c>
      <c r="BO90" s="64">
        <f t="shared" si="19"/>
        <v>4.7483380816714157E-3</v>
      </c>
      <c r="BP90" s="64">
        <f t="shared" si="20"/>
        <v>8.5470085470085479E-3</v>
      </c>
    </row>
    <row r="91" spans="1:68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3.3333333333333335</v>
      </c>
      <c r="Y91" s="779">
        <f>IFERROR(Y85/H85,"0")+IFERROR(Y86/H86,"0")+IFERROR(Y87/H87,"0")+IFERROR(Y88/H88,"0")+IFERROR(Y89/H89,"0")+IFERROR(Y90/H90,"0")</f>
        <v>5</v>
      </c>
      <c r="Z91" s="779">
        <f>IFERROR(IF(Z85="",0,Z85),"0")+IFERROR(IF(Z86="",0,Z86),"0")+IFERROR(IF(Z87="",0,Z87),"0")+IFERROR(IF(Z88="",0,Z88),"0")+IFERROR(IF(Z89="",0,Z89),"0")+IFERROR(IF(Z90="",0,Z90),"0")</f>
        <v>2.5100000000000001E-2</v>
      </c>
      <c r="AA91" s="780"/>
      <c r="AB91" s="780"/>
      <c r="AC91" s="780"/>
    </row>
    <row r="92" spans="1:68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6</v>
      </c>
      <c r="Y92" s="779">
        <f>IFERROR(SUM(Y85:Y90),"0")</f>
        <v>9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799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6</v>
      </c>
      <c r="Y112" s="778">
        <f>IFERROR(IF(X112="",0,CEILING((X112/$H112),1)*$H112),"")</f>
        <v>9</v>
      </c>
      <c r="Z112" s="36">
        <f>IFERROR(IF(Y112=0,"",ROUNDUP(Y112/H112,0)*0.00902),"")</f>
        <v>1.804E-2</v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6.2799999999999994</v>
      </c>
      <c r="BN112" s="64">
        <f>IFERROR(Y112*I112/H112,"0")</f>
        <v>9.42</v>
      </c>
      <c r="BO112" s="64">
        <f>IFERROR(1/J112*(X112/H112),"0")</f>
        <v>1.01010101010101E-2</v>
      </c>
      <c r="BP112" s="64">
        <f>IFERROR(1/J112*(Y112/H112),"0")</f>
        <v>1.5151515151515152E-2</v>
      </c>
    </row>
    <row r="113" spans="1:68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1.3333333333333333</v>
      </c>
      <c r="Y113" s="779">
        <f>IFERROR(Y110/H110,"0")+IFERROR(Y111/H111,"0")+IFERROR(Y112/H112,"0")</f>
        <v>2</v>
      </c>
      <c r="Z113" s="779">
        <f>IFERROR(IF(Z110="",0,Z110),"0")+IFERROR(IF(Z111="",0,Z111),"0")+IFERROR(IF(Z112="",0,Z112),"0")</f>
        <v>1.804E-2</v>
      </c>
      <c r="AA113" s="780"/>
      <c r="AB113" s="780"/>
      <c r="AC113" s="780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6</v>
      </c>
      <c r="Y114" s="779">
        <f>IFERROR(SUM(Y110:Y112),"0")</f>
        <v>9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hidden="1" customHeight="1" x14ac:dyDescent="0.25">
      <c r="A116" s="54" t="s">
        <v>239</v>
      </c>
      <c r="B116" s="54" t="s">
        <v>240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4301051687</v>
      </c>
      <c r="D120" s="781">
        <v>4680115880214</v>
      </c>
      <c r="E120" s="782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81" t="s">
        <v>250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252</v>
      </c>
      <c r="C121" s="31">
        <v>4301051439</v>
      </c>
      <c r="D121" s="781">
        <v>4680115880214</v>
      </c>
      <c r="E121" s="782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hidden="1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hidden="1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hidden="1" customHeight="1" x14ac:dyDescent="0.25">
      <c r="A124" s="799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16.5" hidden="1" customHeight="1" x14ac:dyDescent="0.25">
      <c r="A126" s="54" t="s">
        <v>255</v>
      </c>
      <c r="B126" s="54" t="s">
        <v>256</v>
      </c>
      <c r="C126" s="31">
        <v>4301011703</v>
      </c>
      <c r="D126" s="781">
        <v>4680115882133</v>
      </c>
      <c r="E126" s="782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258</v>
      </c>
      <c r="C127" s="31">
        <v>4301011514</v>
      </c>
      <c r="D127" s="781">
        <v>4680115882133</v>
      </c>
      <c r="E127" s="782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7</v>
      </c>
      <c r="Y129" s="778">
        <f>IFERROR(IF(X129="",0,CEILING((X129/$H129),1)*$H129),"")</f>
        <v>9</v>
      </c>
      <c r="Z129" s="36">
        <f>IFERROR(IF(Y129=0,"",ROUNDUP(Y129/H129,0)*0.00902),"")</f>
        <v>1.804E-2</v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7.3266666666666662</v>
      </c>
      <c r="BN129" s="64">
        <f>IFERROR(Y129*I129/H129,"0")</f>
        <v>9.42</v>
      </c>
      <c r="BO129" s="64">
        <f>IFERROR(1/J129*(X129/H129),"0")</f>
        <v>1.1784511784511785E-2</v>
      </c>
      <c r="BP129" s="64">
        <f>IFERROR(1/J129*(Y129/H129),"0")</f>
        <v>1.5151515151515152E-2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1.5555555555555556</v>
      </c>
      <c r="Y131" s="779">
        <f>IFERROR(Y126/H126,"0")+IFERROR(Y127/H127,"0")+IFERROR(Y128/H128,"0")+IFERROR(Y129/H129,"0")+IFERROR(Y130/H130,"0")</f>
        <v>2</v>
      </c>
      <c r="Z131" s="779">
        <f>IFERROR(IF(Z126="",0,Z126),"0")+IFERROR(IF(Z127="",0,Z127),"0")+IFERROR(IF(Z128="",0,Z128),"0")+IFERROR(IF(Z129="",0,Z129),"0")+IFERROR(IF(Z130="",0,Z130),"0")</f>
        <v>1.804E-2</v>
      </c>
      <c r="AA131" s="780"/>
      <c r="AB131" s="780"/>
      <c r="AC131" s="780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7</v>
      </c>
      <c r="Y132" s="779">
        <f>IFERROR(SUM(Y126:Y130),"0")</f>
        <v>9</v>
      </c>
      <c r="Z132" s="37"/>
      <c r="AA132" s="780"/>
      <c r="AB132" s="780"/>
      <c r="AC132" s="780"/>
    </row>
    <row r="133" spans="1:68" ht="14.25" hidden="1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16</v>
      </c>
      <c r="Y134" s="778">
        <f>IFERROR(IF(X134="",0,CEILING((X134/$H134),1)*$H134),"")</f>
        <v>21.6</v>
      </c>
      <c r="Z134" s="36">
        <f>IFERROR(IF(Y134=0,"",ROUNDUP(Y134/H134,0)*0.02175),"")</f>
        <v>4.3499999999999997E-2</v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16.711111111111109</v>
      </c>
      <c r="BN134" s="64">
        <f>IFERROR(Y134*I134/H134,"0")</f>
        <v>22.56</v>
      </c>
      <c r="BO134" s="64">
        <f>IFERROR(1/J134*(X134/H134),"0")</f>
        <v>2.6455026455026454E-2</v>
      </c>
      <c r="BP134" s="64">
        <f>IFERROR(1/J134*(Y134/H134),"0")</f>
        <v>3.5714285714285712E-2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4</v>
      </c>
      <c r="Y137" s="778">
        <f>IFERROR(IF(X137="",0,CEILING((X137/$H137),1)*$H137),"")</f>
        <v>4.8</v>
      </c>
      <c r="Z137" s="36">
        <f>IFERROR(IF(Y137=0,"",ROUNDUP(Y137/H137,0)*0.00651),"")</f>
        <v>1.302E-2</v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4.3000000000000007</v>
      </c>
      <c r="BN137" s="64">
        <f>IFERROR(Y137*I137/H137,"0")</f>
        <v>5.16</v>
      </c>
      <c r="BO137" s="64">
        <f>IFERROR(1/J137*(X137/H137),"0")</f>
        <v>9.1575091575091579E-3</v>
      </c>
      <c r="BP137" s="64">
        <f>IFERROR(1/J137*(Y137/H137),"0")</f>
        <v>1.098901098901099E-2</v>
      </c>
    </row>
    <row r="138" spans="1:68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3.1481481481481479</v>
      </c>
      <c r="Y138" s="779">
        <f>IFERROR(Y134/H134,"0")+IFERROR(Y135/H135,"0")+IFERROR(Y136/H136,"0")+IFERROR(Y137/H137,"0")</f>
        <v>4</v>
      </c>
      <c r="Z138" s="779">
        <f>IFERROR(IF(Z134="",0,Z134),"0")+IFERROR(IF(Z135="",0,Z135),"0")+IFERROR(IF(Z136="",0,Z136),"0")+IFERROR(IF(Z137="",0,Z137),"0")</f>
        <v>5.6520000000000001E-2</v>
      </c>
      <c r="AA138" s="780"/>
      <c r="AB138" s="780"/>
      <c r="AC138" s="780"/>
    </row>
    <row r="139" spans="1:68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20</v>
      </c>
      <c r="Y139" s="779">
        <f>IFERROR(SUM(Y134:Y137),"0")</f>
        <v>26.400000000000002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27" hidden="1" customHeight="1" x14ac:dyDescent="0.25">
      <c r="A141" s="54" t="s">
        <v>275</v>
      </c>
      <c r="B141" s="54" t="s">
        <v>276</v>
      </c>
      <c r="C141" s="31">
        <v>4301051625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hidden="1" customHeight="1" x14ac:dyDescent="0.25">
      <c r="A142" s="54" t="s">
        <v>275</v>
      </c>
      <c r="B142" s="54" t="s">
        <v>278</v>
      </c>
      <c r="C142" s="31">
        <v>4301051360</v>
      </c>
      <c r="D142" s="781">
        <v>4607091385168</v>
      </c>
      <c r="E142" s="782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8</v>
      </c>
      <c r="Y145" s="778">
        <f t="shared" si="31"/>
        <v>8.1000000000000014</v>
      </c>
      <c r="Z145" s="36">
        <f>IFERROR(IF(Y145=0,"",ROUNDUP(Y145/H145,0)*0.00753),"")</f>
        <v>2.2589999999999999E-2</v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8.8059259259259246</v>
      </c>
      <c r="BN145" s="64">
        <f t="shared" si="33"/>
        <v>8.9160000000000004</v>
      </c>
      <c r="BO145" s="64">
        <f t="shared" si="34"/>
        <v>1.8993352326685659E-2</v>
      </c>
      <c r="BP145" s="64">
        <f t="shared" si="35"/>
        <v>1.9230769230769232E-2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2.9629629629629628</v>
      </c>
      <c r="Y148" s="779">
        <f>IFERROR(Y141/H141,"0")+IFERROR(Y142/H142,"0")+IFERROR(Y143/H143,"0")+IFERROR(Y144/H144,"0")+IFERROR(Y145/H145,"0")+IFERROR(Y146/H146,"0")+IFERROR(Y147/H147,"0")</f>
        <v>3.0000000000000004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2.2589999999999999E-2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8</v>
      </c>
      <c r="Y149" s="779">
        <f>IFERROR(SUM(Y141:Y147),"0")</f>
        <v>8.1000000000000014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99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68" t="s">
        <v>336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7</v>
      </c>
      <c r="Y197" s="778">
        <f t="shared" ref="Y197:Y204" si="36">IFERROR(IF(X197="",0,CEILING((X197/$H197),1)*$H197),"")</f>
        <v>8.4</v>
      </c>
      <c r="Z197" s="36">
        <f>IFERROR(IF(Y197=0,"",ROUNDUP(Y197/H197,0)*0.00753),"")</f>
        <v>1.506E-2</v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7.4333333333333327</v>
      </c>
      <c r="BN197" s="64">
        <f t="shared" ref="BN197:BN204" si="38">IFERROR(Y197*I197/H197,"0")</f>
        <v>8.92</v>
      </c>
      <c r="BO197" s="64">
        <f t="shared" ref="BO197:BO204" si="39">IFERROR(1/J197*(X197/H197),"0")</f>
        <v>1.0683760683760682E-2</v>
      </c>
      <c r="BP197" s="64">
        <f t="shared" ref="BP197:BP204" si="40">IFERROR(1/J197*(Y197/H197),"0")</f>
        <v>1.282051282051282E-2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51</v>
      </c>
      <c r="Y199" s="778">
        <f t="shared" si="36"/>
        <v>54.6</v>
      </c>
      <c r="Z199" s="36">
        <f>IFERROR(IF(Y199=0,"",ROUNDUP(Y199/H199,0)*0.00753),"")</f>
        <v>9.7890000000000005E-2</v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53.428571428571431</v>
      </c>
      <c r="BN199" s="64">
        <f t="shared" si="38"/>
        <v>57.20000000000001</v>
      </c>
      <c r="BO199" s="64">
        <f t="shared" si="39"/>
        <v>7.7838827838827826E-2</v>
      </c>
      <c r="BP199" s="64">
        <f t="shared" si="40"/>
        <v>8.3333333333333329E-2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3</v>
      </c>
      <c r="Y200" s="778">
        <f t="shared" si="36"/>
        <v>4.2</v>
      </c>
      <c r="Z200" s="36">
        <f>IFERROR(IF(Y200=0,"",ROUNDUP(Y200/H200,0)*0.00502),"")</f>
        <v>1.004E-2</v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3.1857142857142855</v>
      </c>
      <c r="BN200" s="64">
        <f t="shared" si="38"/>
        <v>4.46</v>
      </c>
      <c r="BO200" s="64">
        <f t="shared" si="39"/>
        <v>6.1050061050061059E-3</v>
      </c>
      <c r="BP200" s="64">
        <f t="shared" si="40"/>
        <v>8.5470085470085479E-3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15.238095238095237</v>
      </c>
      <c r="Y205" s="779">
        <f>IFERROR(Y197/H197,"0")+IFERROR(Y198/H198,"0")+IFERROR(Y199/H199,"0")+IFERROR(Y200/H200,"0")+IFERROR(Y201/H201,"0")+IFERROR(Y202/H202,"0")+IFERROR(Y203/H203,"0")+IFERROR(Y204/H204,"0")</f>
        <v>17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0.12299000000000002</v>
      </c>
      <c r="AA205" s="780"/>
      <c r="AB205" s="780"/>
      <c r="AC205" s="780"/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61</v>
      </c>
      <c r="Y206" s="779">
        <f>IFERROR(SUM(Y197:Y204),"0")</f>
        <v>67.2</v>
      </c>
      <c r="Z206" s="37"/>
      <c r="AA206" s="780"/>
      <c r="AB206" s="780"/>
      <c r="AC206" s="780"/>
    </row>
    <row r="207" spans="1:68" ht="16.5" hidden="1" customHeight="1" x14ac:dyDescent="0.25">
      <c r="A207" s="799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hidden="1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41</v>
      </c>
      <c r="Y220" s="778">
        <f t="shared" si="41"/>
        <v>43.2</v>
      </c>
      <c r="Z220" s="36">
        <f>IFERROR(IF(Y220=0,"",ROUNDUP(Y220/H220,0)*0.00902),"")</f>
        <v>7.2160000000000002E-2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42.594444444444449</v>
      </c>
      <c r="BN220" s="64">
        <f t="shared" si="43"/>
        <v>44.88</v>
      </c>
      <c r="BO220" s="64">
        <f t="shared" si="44"/>
        <v>5.7519640852974181E-2</v>
      </c>
      <c r="BP220" s="64">
        <f t="shared" si="45"/>
        <v>6.0606060606060608E-2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34</v>
      </c>
      <c r="Y222" s="778">
        <f t="shared" si="41"/>
        <v>37.800000000000004</v>
      </c>
      <c r="Z222" s="36">
        <f>IFERROR(IF(Y222=0,"",ROUNDUP(Y222/H222,0)*0.00902),"")</f>
        <v>6.3140000000000002E-2</v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35.322222222222223</v>
      </c>
      <c r="BN222" s="64">
        <f t="shared" si="43"/>
        <v>39.270000000000003</v>
      </c>
      <c r="BO222" s="64">
        <f t="shared" si="44"/>
        <v>4.7699214365881031E-2</v>
      </c>
      <c r="BP222" s="64">
        <f t="shared" si="45"/>
        <v>5.3030303030303032E-2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2</v>
      </c>
      <c r="Y223" s="778">
        <f t="shared" si="41"/>
        <v>3.6</v>
      </c>
      <c r="Z223" s="36">
        <f>IFERROR(IF(Y223=0,"",ROUNDUP(Y223/H223,0)*0.00502),"")</f>
        <v>1.004E-2</v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2.1444444444444444</v>
      </c>
      <c r="BN223" s="64">
        <f t="shared" si="43"/>
        <v>3.8599999999999994</v>
      </c>
      <c r="BO223" s="64">
        <f t="shared" si="44"/>
        <v>4.7483380816714157E-3</v>
      </c>
      <c r="BP223" s="64">
        <f t="shared" si="45"/>
        <v>8.5470085470085479E-3</v>
      </c>
    </row>
    <row r="224" spans="1:68" ht="27" hidden="1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14.999999999999998</v>
      </c>
      <c r="Y227" s="779">
        <f>IFERROR(Y219/H219,"0")+IFERROR(Y220/H220,"0")+IFERROR(Y221/H221,"0")+IFERROR(Y222/H222,"0")+IFERROR(Y223/H223,"0")+IFERROR(Y224/H224,"0")+IFERROR(Y225/H225,"0")+IFERROR(Y226/H226,"0")</f>
        <v>17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0.14534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77</v>
      </c>
      <c r="Y228" s="779">
        <f>IFERROR(SUM(Y219:Y226),"0")</f>
        <v>84.6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52</v>
      </c>
      <c r="Y234" s="778">
        <f t="shared" si="46"/>
        <v>52.8</v>
      </c>
      <c r="Z234" s="36">
        <f t="shared" ref="Z234:Z240" si="51">IFERROR(IF(Y234=0,"",ROUNDUP(Y234/H234,0)*0.00753),"")</f>
        <v>0.16566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58.283333333333331</v>
      </c>
      <c r="BN234" s="64">
        <f t="shared" si="48"/>
        <v>59.179999999999993</v>
      </c>
      <c r="BO234" s="64">
        <f t="shared" si="49"/>
        <v>0.1388888888888889</v>
      </c>
      <c r="BP234" s="64">
        <f t="shared" si="50"/>
        <v>0.14102564102564102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26</v>
      </c>
      <c r="Y236" s="778">
        <f t="shared" si="46"/>
        <v>26.4</v>
      </c>
      <c r="Z236" s="36">
        <f t="shared" si="51"/>
        <v>8.2830000000000001E-2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28.946666666666673</v>
      </c>
      <c r="BN236" s="64">
        <f t="shared" si="48"/>
        <v>29.392000000000003</v>
      </c>
      <c r="BO236" s="64">
        <f t="shared" si="49"/>
        <v>6.9444444444444448E-2</v>
      </c>
      <c r="BP236" s="64">
        <f t="shared" si="50"/>
        <v>7.0512820512820512E-2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57</v>
      </c>
      <c r="Y237" s="778">
        <f t="shared" si="46"/>
        <v>57.599999999999994</v>
      </c>
      <c r="Z237" s="36">
        <f t="shared" si="51"/>
        <v>0.18071999999999999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63.46</v>
      </c>
      <c r="BN237" s="64">
        <f t="shared" si="48"/>
        <v>64.128</v>
      </c>
      <c r="BO237" s="64">
        <f t="shared" si="49"/>
        <v>0.15224358974358973</v>
      </c>
      <c r="BP237" s="64">
        <f t="shared" si="50"/>
        <v>0.15384615384615385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34</v>
      </c>
      <c r="Y239" s="778">
        <f t="shared" si="46"/>
        <v>36</v>
      </c>
      <c r="Z239" s="36">
        <f t="shared" si="51"/>
        <v>0.11295000000000001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37.853333333333332</v>
      </c>
      <c r="BN239" s="64">
        <f t="shared" si="48"/>
        <v>40.080000000000005</v>
      </c>
      <c r="BO239" s="64">
        <f t="shared" si="49"/>
        <v>9.0811965811965822E-2</v>
      </c>
      <c r="BP239" s="64">
        <f t="shared" si="50"/>
        <v>9.6153846153846145E-2</v>
      </c>
    </row>
    <row r="240" spans="1:68" ht="27" hidden="1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70.416666666666671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72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0.54215999999999998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169</v>
      </c>
      <c r="Y242" s="779">
        <f>IFERROR(SUM(Y230:Y240),"0")</f>
        <v>172.79999999999998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hidden="1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hidden="1" customHeight="1" x14ac:dyDescent="0.25">
      <c r="A251" s="799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2</v>
      </c>
      <c r="Y311" s="778">
        <f t="shared" si="67"/>
        <v>2.4</v>
      </c>
      <c r="Z311" s="36">
        <f>IFERROR(IF(Y311=0,"",ROUNDUP(Y311/H311,0)*0.00753),"")</f>
        <v>7.5300000000000002E-3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2.226666666666667</v>
      </c>
      <c r="BN311" s="64">
        <f t="shared" si="69"/>
        <v>2.6720000000000002</v>
      </c>
      <c r="BO311" s="64">
        <f t="shared" si="70"/>
        <v>5.341880341880342E-3</v>
      </c>
      <c r="BP311" s="64">
        <f t="shared" si="71"/>
        <v>6.41025641025641E-3</v>
      </c>
    </row>
    <row r="312" spans="1:68" ht="37.5" hidden="1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0.83333333333333337</v>
      </c>
      <c r="Y314" s="779">
        <f>IFERROR(Y308/H308,"0")+IFERROR(Y309/H309,"0")+IFERROR(Y310/H310,"0")+IFERROR(Y311/H311,"0")+IFERROR(Y312/H312,"0")+IFERROR(Y313/H313,"0")</f>
        <v>1</v>
      </c>
      <c r="Z314" s="779">
        <f>IFERROR(IF(Z308="",0,Z308),"0")+IFERROR(IF(Z309="",0,Z309),"0")+IFERROR(IF(Z310="",0,Z310),"0")+IFERROR(IF(Z311="",0,Z311),"0")+IFERROR(IF(Z312="",0,Z312),"0")+IFERROR(IF(Z313="",0,Z313),"0")</f>
        <v>7.5300000000000002E-3</v>
      </c>
      <c r="AA314" s="780"/>
      <c r="AB314" s="780"/>
      <c r="AC314" s="780"/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2</v>
      </c>
      <c r="Y315" s="779">
        <f>IFERROR(SUM(Y308:Y313),"0")</f>
        <v>2.4</v>
      </c>
      <c r="Z315" s="37"/>
      <c r="AA315" s="780"/>
      <c r="AB315" s="780"/>
      <c r="AC315" s="780"/>
    </row>
    <row r="316" spans="1:68" ht="16.5" hidden="1" customHeight="1" x14ac:dyDescent="0.25">
      <c r="A316" s="799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5</v>
      </c>
      <c r="Y362" s="778">
        <f t="shared" si="72"/>
        <v>10.8</v>
      </c>
      <c r="Z362" s="36">
        <f>IFERROR(IF(Y362=0,"",ROUNDUP(Y362/H362,0)*0.02175),"")</f>
        <v>2.1749999999999999E-2</v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5.2222222222222214</v>
      </c>
      <c r="BN362" s="64">
        <f t="shared" si="74"/>
        <v>11.28</v>
      </c>
      <c r="BO362" s="64">
        <f t="shared" si="75"/>
        <v>8.267195767195765E-3</v>
      </c>
      <c r="BP362" s="64">
        <f t="shared" si="76"/>
        <v>1.7857142857142856E-2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0.46296296296296291</v>
      </c>
      <c r="Y368" s="779">
        <f>IFERROR(Y359/H359,"0")+IFERROR(Y360/H360,"0")+IFERROR(Y361/H361,"0")+IFERROR(Y362/H362,"0")+IFERROR(Y363/H363,"0")+IFERROR(Y364/H364,"0")+IFERROR(Y365/H365,"0")+IFERROR(Y366/H366,"0")+IFERROR(Y367/H367,"0")</f>
        <v>1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2.1749999999999999E-2</v>
      </c>
      <c r="AA368" s="780"/>
      <c r="AB368" s="780"/>
      <c r="AC368" s="780"/>
    </row>
    <row r="369" spans="1:68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5</v>
      </c>
      <c r="Y369" s="779">
        <f>IFERROR(SUM(Y359:Y367),"0")</f>
        <v>10.8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hidden="1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5</v>
      </c>
      <c r="Y389" s="778">
        <f>IFERROR(IF(X389="",0,CEILING((X389/$H389),1)*$H389),"")</f>
        <v>8.4</v>
      </c>
      <c r="Z389" s="36">
        <f>IFERROR(IF(Y389=0,"",ROUNDUP(Y389/H389,0)*0.02175),"")</f>
        <v>2.1749999999999999E-2</v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5.3357142857142854</v>
      </c>
      <c r="BN389" s="64">
        <f>IFERROR(Y389*I389/H389,"0")</f>
        <v>8.9640000000000004</v>
      </c>
      <c r="BO389" s="64">
        <f>IFERROR(1/J389*(X389/H389),"0")</f>
        <v>1.0629251700680272E-2</v>
      </c>
      <c r="BP389" s="64">
        <f>IFERROR(1/J389*(Y389/H389),"0")</f>
        <v>1.7857142857142856E-2</v>
      </c>
    </row>
    <row r="390" spans="1:68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0.59523809523809523</v>
      </c>
      <c r="Y390" s="779">
        <f>IFERROR(Y387/H387,"0")+IFERROR(Y388/H388,"0")+IFERROR(Y389/H389,"0")</f>
        <v>1</v>
      </c>
      <c r="Z390" s="779">
        <f>IFERROR(IF(Z387="",0,Z387),"0")+IFERROR(IF(Z388="",0,Z388),"0")+IFERROR(IF(Z389="",0,Z389),"0")</f>
        <v>2.1749999999999999E-2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5</v>
      </c>
      <c r="Y391" s="779">
        <f>IFERROR(SUM(Y387:Y389),"0")</f>
        <v>8.4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hidden="1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hidden="1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hidden="1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hidden="1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11</v>
      </c>
      <c r="Y420" s="778">
        <f t="shared" si="82"/>
        <v>15</v>
      </c>
      <c r="Z420" s="36">
        <f>IFERROR(IF(Y420=0,"",ROUNDUP(Y420/H420,0)*0.02175),"")</f>
        <v>2.1749999999999999E-2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11.352</v>
      </c>
      <c r="BN420" s="64">
        <f t="shared" si="84"/>
        <v>15.48</v>
      </c>
      <c r="BO420" s="64">
        <f t="shared" si="85"/>
        <v>1.5277777777777776E-2</v>
      </c>
      <c r="BP420" s="64">
        <f t="shared" si="86"/>
        <v>2.0833333333333332E-2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254</v>
      </c>
      <c r="Y422" s="778">
        <f t="shared" si="82"/>
        <v>255</v>
      </c>
      <c r="Z422" s="36">
        <f>IFERROR(IF(Y422=0,"",ROUNDUP(Y422/H422,0)*0.02175),"")</f>
        <v>0.36974999999999997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262.12799999999999</v>
      </c>
      <c r="BN422" s="64">
        <f t="shared" si="84"/>
        <v>263.16000000000003</v>
      </c>
      <c r="BO422" s="64">
        <f t="shared" si="85"/>
        <v>0.35277777777777775</v>
      </c>
      <c r="BP422" s="64">
        <f t="shared" si="86"/>
        <v>0.35416666666666663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17.666666666666668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18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0.39149999999999996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265</v>
      </c>
      <c r="Y431" s="779">
        <f>IFERROR(SUM(Y419:Y429),"0")</f>
        <v>270</v>
      </c>
      <c r="Z431" s="37"/>
      <c r="AA431" s="780"/>
      <c r="AB431" s="780"/>
      <c r="AC431" s="780"/>
    </row>
    <row r="432" spans="1:68" ht="14.25" hidden="1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84</v>
      </c>
      <c r="Y433" s="778">
        <f>IFERROR(IF(X433="",0,CEILING((X433/$H433),1)*$H433),"")</f>
        <v>90</v>
      </c>
      <c r="Z433" s="36">
        <f>IFERROR(IF(Y433=0,"",ROUNDUP(Y433/H433,0)*0.02175),"")</f>
        <v>0.1305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86.688000000000002</v>
      </c>
      <c r="BN433" s="64">
        <f>IFERROR(Y433*I433/H433,"0")</f>
        <v>92.88000000000001</v>
      </c>
      <c r="BO433" s="64">
        <f>IFERROR(1/J433*(X433/H433),"0")</f>
        <v>0.11666666666666665</v>
      </c>
      <c r="BP433" s="64">
        <f>IFERROR(1/J433*(Y433/H433),"0")</f>
        <v>0.125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5.6</v>
      </c>
      <c r="Y435" s="779">
        <f>IFERROR(Y433/H433,"0")+IFERROR(Y434/H434,"0")</f>
        <v>6</v>
      </c>
      <c r="Z435" s="779">
        <f>IFERROR(IF(Z433="",0,Z433),"0")+IFERROR(IF(Z434="",0,Z434),"0")</f>
        <v>0.1305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84</v>
      </c>
      <c r="Y436" s="779">
        <f>IFERROR(SUM(Y433:Y434),"0")</f>
        <v>90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hidden="1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hidden="1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87</v>
      </c>
      <c r="Y468" s="778">
        <f t="shared" ref="Y468:Y474" si="93">IFERROR(IF(X468="",0,CEILING((X468/$H468),1)*$H468),"")</f>
        <v>93.6</v>
      </c>
      <c r="Z468" s="36">
        <f>IFERROR(IF(Y468=0,"",ROUNDUP(Y468/H468,0)*0.02175),"")</f>
        <v>0.26100000000000001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93.290769230769243</v>
      </c>
      <c r="BN468" s="64">
        <f t="shared" ref="BN468:BN474" si="95">IFERROR(Y468*I468/H468,"0")</f>
        <v>100.36800000000001</v>
      </c>
      <c r="BO468" s="64">
        <f t="shared" ref="BO468:BO474" si="96">IFERROR(1/J468*(X468/H468),"0")</f>
        <v>0.19917582417582416</v>
      </c>
      <c r="BP468" s="64">
        <f t="shared" ref="BP468:BP474" si="97">IFERROR(1/J468*(Y468/H468),"0")</f>
        <v>0.21428571428571427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11.153846153846153</v>
      </c>
      <c r="Y475" s="779">
        <f>IFERROR(Y468/H468,"0")+IFERROR(Y469/H469,"0")+IFERROR(Y470/H470,"0")+IFERROR(Y471/H471,"0")+IFERROR(Y472/H472,"0")+IFERROR(Y473/H473,"0")+IFERROR(Y474/H474,"0")</f>
        <v>12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0.26100000000000001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87</v>
      </c>
      <c r="Y476" s="779">
        <f>IFERROR(SUM(Y468:Y474),"0")</f>
        <v>93.6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15</v>
      </c>
      <c r="Y490" s="778">
        <f t="shared" si="98"/>
        <v>16.8</v>
      </c>
      <c r="Z490" s="36">
        <f>IFERROR(IF(Y490=0,"",ROUNDUP(Y490/H490,0)*0.00753),"")</f>
        <v>3.0120000000000001E-2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15.821428571428568</v>
      </c>
      <c r="BN490" s="64">
        <f t="shared" si="100"/>
        <v>17.72</v>
      </c>
      <c r="BO490" s="64">
        <f t="shared" si="101"/>
        <v>2.2893772893772892E-2</v>
      </c>
      <c r="BP490" s="64">
        <f t="shared" si="102"/>
        <v>2.564102564102564E-2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2</v>
      </c>
      <c r="Y499" s="778">
        <f t="shared" si="98"/>
        <v>2.1</v>
      </c>
      <c r="Z499" s="36">
        <f t="shared" si="103"/>
        <v>5.0200000000000002E-3</v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2.1238095238095238</v>
      </c>
      <c r="BN499" s="64">
        <f t="shared" si="100"/>
        <v>2.23</v>
      </c>
      <c r="BO499" s="64">
        <f t="shared" si="101"/>
        <v>4.0700040700040706E-3</v>
      </c>
      <c r="BP499" s="64">
        <f t="shared" si="102"/>
        <v>4.2735042735042739E-3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4.5238095238095237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5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3.5140000000000005E-2</v>
      </c>
      <c r="AA507" s="780"/>
      <c r="AB507" s="780"/>
      <c r="AC507" s="780"/>
    </row>
    <row r="508" spans="1:68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17</v>
      </c>
      <c r="Y508" s="779">
        <f>IFERROR(SUM(Y489:Y506),"0")</f>
        <v>18.900000000000002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2</v>
      </c>
      <c r="Y515" s="778">
        <f>IFERROR(IF(X515="",0,CEILING((X515/$H515),1)*$H515),"")</f>
        <v>2.4</v>
      </c>
      <c r="Z515" s="36">
        <f>IFERROR(IF(Y515=0,"",ROUNDUP(Y515/H515,0)*0.00627),"")</f>
        <v>1.2540000000000001E-2</v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3</v>
      </c>
      <c r="BN515" s="64">
        <f>IFERROR(Y515*I515/H515,"0")</f>
        <v>3.6000000000000005</v>
      </c>
      <c r="BO515" s="64">
        <f>IFERROR(1/J515*(X515/H515),"0")</f>
        <v>8.3333333333333332E-3</v>
      </c>
      <c r="BP515" s="64">
        <f>IFERROR(1/J515*(Y515/H515),"0")</f>
        <v>0.01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1.6666666666666667</v>
      </c>
      <c r="Y517" s="779">
        <f>IFERROR(Y515/H515,"0")+IFERROR(Y516/H516,"0")</f>
        <v>2</v>
      </c>
      <c r="Z517" s="779">
        <f>IFERROR(IF(Z515="",0,Z515),"0")+IFERROR(IF(Z516="",0,Z516),"0")</f>
        <v>1.2540000000000001E-2</v>
      </c>
      <c r="AA517" s="780"/>
      <c r="AB517" s="780"/>
      <c r="AC517" s="780"/>
    </row>
    <row r="518" spans="1:68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2</v>
      </c>
      <c r="Y518" s="779">
        <f>IFERROR(SUM(Y515:Y516),"0")</f>
        <v>2.4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7</v>
      </c>
      <c r="Y525" s="778">
        <f>IFERROR(IF(X525="",0,CEILING((X525/$H525),1)*$H525),"")</f>
        <v>8.4</v>
      </c>
      <c r="Z525" s="36">
        <f>IFERROR(IF(Y525=0,"",ROUNDUP(Y525/H525,0)*0.00753),"")</f>
        <v>1.506E-2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7.3833333333333329</v>
      </c>
      <c r="BN525" s="64">
        <f>IFERROR(Y525*I525/H525,"0")</f>
        <v>8.86</v>
      </c>
      <c r="BO525" s="64">
        <f>IFERROR(1/J525*(X525/H525),"0")</f>
        <v>1.0683760683760682E-2</v>
      </c>
      <c r="BP525" s="64">
        <f>IFERROR(1/J525*(Y525/H525),"0")</f>
        <v>1.282051282051282E-2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1.6666666666666665</v>
      </c>
      <c r="Y530" s="779">
        <f>IFERROR(Y525/H525,"0")+IFERROR(Y526/H526,"0")+IFERROR(Y527/H527,"0")+IFERROR(Y528/H528,"0")+IFERROR(Y529/H529,"0")</f>
        <v>2</v>
      </c>
      <c r="Z530" s="779">
        <f>IFERROR(IF(Z525="",0,Z525),"0")+IFERROR(IF(Z526="",0,Z526),"0")+IFERROR(IF(Z527="",0,Z527),"0")+IFERROR(IF(Z528="",0,Z528),"0")+IFERROR(IF(Z529="",0,Z529),"0")</f>
        <v>1.506E-2</v>
      </c>
      <c r="AA530" s="780"/>
      <c r="AB530" s="780"/>
      <c r="AC530" s="780"/>
    </row>
    <row r="531" spans="1:68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7</v>
      </c>
      <c r="Y531" s="779">
        <f>IFERROR(SUM(Y525:Y529),"0")</f>
        <v>8.4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2</v>
      </c>
      <c r="Y537" s="778">
        <f>IFERROR(IF(X537="",0,CEILING((X537/$H537),1)*$H537),"")</f>
        <v>3</v>
      </c>
      <c r="Z537" s="36">
        <f>IFERROR(IF(Y537=0,"",ROUNDUP(Y537/H537,0)*0.00627),"")</f>
        <v>6.2700000000000004E-3</v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2.4</v>
      </c>
      <c r="BN537" s="64">
        <f>IFERROR(Y537*I537/H537,"0")</f>
        <v>3.6</v>
      </c>
      <c r="BO537" s="64">
        <f>IFERROR(1/J537*(X537/H537),"0")</f>
        <v>3.3333333333333331E-3</v>
      </c>
      <c r="BP537" s="64">
        <f>IFERROR(1/J537*(Y537/H537),"0")</f>
        <v>5.0000000000000001E-3</v>
      </c>
    </row>
    <row r="538" spans="1:68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0.66666666666666663</v>
      </c>
      <c r="Y538" s="779">
        <f>IFERROR(Y537/H537,"0")</f>
        <v>1</v>
      </c>
      <c r="Z538" s="779">
        <f>IFERROR(IF(Z537="",0,Z537),"0")</f>
        <v>6.2700000000000004E-3</v>
      </c>
      <c r="AA538" s="780"/>
      <c r="AB538" s="780"/>
      <c r="AC538" s="780"/>
    </row>
    <row r="539" spans="1:68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2</v>
      </c>
      <c r="Y539" s="779">
        <f>IFERROR(SUM(Y537:Y537),"0")</f>
        <v>3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14</v>
      </c>
      <c r="Y542" s="778">
        <f>IFERROR(IF(X542="",0,CEILING((X542/$H542),1)*$H542),"")</f>
        <v>14.399999999999999</v>
      </c>
      <c r="Z542" s="36">
        <f>IFERROR(IF(Y542=0,"",ROUNDUP(Y542/H542,0)*0.00502),"")</f>
        <v>6.0240000000000002E-2</v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16.006666666666668</v>
      </c>
      <c r="BN542" s="64">
        <f>IFERROR(Y542*I542/H542,"0")</f>
        <v>16.463999999999999</v>
      </c>
      <c r="BO542" s="64">
        <f>IFERROR(1/J542*(X542/H542),"0")</f>
        <v>4.9857549857549865E-2</v>
      </c>
      <c r="BP542" s="64">
        <f>IFERROR(1/J542*(Y542/H542),"0")</f>
        <v>5.1282051282051287E-2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1</v>
      </c>
      <c r="Y544" s="778">
        <f>IFERROR(IF(X544="",0,CEILING((X544/$H544),1)*$H544),"")</f>
        <v>1.2</v>
      </c>
      <c r="Z544" s="36">
        <f>IFERROR(IF(Y544=0,"",ROUNDUP(Y544/H544,0)*0.00502),"")</f>
        <v>5.0200000000000002E-3</v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1.6833333333333333</v>
      </c>
      <c r="BN544" s="64">
        <f>IFERROR(Y544*I544/H544,"0")</f>
        <v>2.02</v>
      </c>
      <c r="BO544" s="64">
        <f>IFERROR(1/J544*(X544/H544),"0")</f>
        <v>3.5612535612535618E-3</v>
      </c>
      <c r="BP544" s="64">
        <f>IFERROR(1/J544*(Y544/H544),"0")</f>
        <v>4.2735042735042739E-3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12.500000000000002</v>
      </c>
      <c r="Y546" s="779">
        <f>IFERROR(Y542/H542,"0")+IFERROR(Y543/H543,"0")+IFERROR(Y544/H544,"0")+IFERROR(Y545/H545,"0")</f>
        <v>13</v>
      </c>
      <c r="Z546" s="779">
        <f>IFERROR(IF(Z542="",0,Z542),"0")+IFERROR(IF(Z543="",0,Z543),"0")+IFERROR(IF(Z544="",0,Z544),"0")+IFERROR(IF(Z545="",0,Z545),"0")</f>
        <v>6.5259999999999999E-2</v>
      </c>
      <c r="AA546" s="780"/>
      <c r="AB546" s="780"/>
      <c r="AC546" s="780"/>
    </row>
    <row r="547" spans="1:68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15</v>
      </c>
      <c r="Y547" s="779">
        <f>IFERROR(SUM(Y542:Y545),"0")</f>
        <v>15.599999999999998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6</v>
      </c>
      <c r="Y556" s="778">
        <f t="shared" ref="Y556:Y566" si="104">IFERROR(IF(X556="",0,CEILING((X556/$H556),1)*$H556),"")</f>
        <v>10.56</v>
      </c>
      <c r="Z556" s="36">
        <f t="shared" ref="Z556:Z561" si="105">IFERROR(IF(Y556=0,"",ROUNDUP(Y556/H556,0)*0.01196),"")</f>
        <v>2.392E-2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6.4090909090909083</v>
      </c>
      <c r="BN556" s="64">
        <f t="shared" ref="BN556:BN566" si="107">IFERROR(Y556*I556/H556,"0")</f>
        <v>11.28</v>
      </c>
      <c r="BO556" s="64">
        <f t="shared" ref="BO556:BO566" si="108">IFERROR(1/J556*(X556/H556),"0")</f>
        <v>1.0926573426573426E-2</v>
      </c>
      <c r="BP556" s="64">
        <f t="shared" ref="BP556:BP566" si="109">IFERROR(1/J556*(Y556/H556),"0")</f>
        <v>1.9230769230769232E-2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22</v>
      </c>
      <c r="Y557" s="778">
        <f t="shared" si="104"/>
        <v>26.400000000000002</v>
      </c>
      <c r="Z557" s="36">
        <f t="shared" si="105"/>
        <v>5.9799999999999999E-2</v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23.5</v>
      </c>
      <c r="BN557" s="64">
        <f t="shared" si="107"/>
        <v>28.200000000000003</v>
      </c>
      <c r="BO557" s="64">
        <f t="shared" si="108"/>
        <v>4.0064102564102561E-2</v>
      </c>
      <c r="BP557" s="64">
        <f t="shared" si="109"/>
        <v>4.807692307692308E-2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240</v>
      </c>
      <c r="Y559" s="778">
        <f t="shared" si="104"/>
        <v>242.88000000000002</v>
      </c>
      <c r="Z559" s="36">
        <f t="shared" si="105"/>
        <v>0.55015999999999998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256.36363636363632</v>
      </c>
      <c r="BN559" s="64">
        <f t="shared" si="107"/>
        <v>259.44</v>
      </c>
      <c r="BO559" s="64">
        <f t="shared" si="108"/>
        <v>0.43706293706293708</v>
      </c>
      <c r="BP559" s="64">
        <f t="shared" si="109"/>
        <v>0.44230769230769235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4</v>
      </c>
      <c r="Y562" s="778">
        <f t="shared" si="104"/>
        <v>7.2</v>
      </c>
      <c r="Z562" s="36">
        <f>IFERROR(IF(Y562=0,"",ROUNDUP(Y562/H562,0)*0.00902),"")</f>
        <v>1.804E-2</v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4.2333333333333334</v>
      </c>
      <c r="BN562" s="64">
        <f t="shared" si="107"/>
        <v>7.62</v>
      </c>
      <c r="BO562" s="64">
        <f t="shared" si="108"/>
        <v>8.4175084175084174E-3</v>
      </c>
      <c r="BP562" s="64">
        <f t="shared" si="109"/>
        <v>1.5151515151515152E-2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51.868686868686872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55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0.65192000000000005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272</v>
      </c>
      <c r="Y568" s="779">
        <f>IFERROR(SUM(Y556:Y566),"0")</f>
        <v>287.04000000000002</v>
      </c>
      <c r="Z568" s="37"/>
      <c r="AA568" s="780"/>
      <c r="AB568" s="780"/>
      <c r="AC568" s="780"/>
    </row>
    <row r="569" spans="1:68" ht="14.25" hidden="1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hidden="1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26</v>
      </c>
      <c r="Y576" s="778">
        <f t="shared" ref="Y576:Y584" si="110">IFERROR(IF(X576="",0,CEILING((X576/$H576),1)*$H576),"")</f>
        <v>26.400000000000002</v>
      </c>
      <c r="Z576" s="36">
        <f>IFERROR(IF(Y576=0,"",ROUNDUP(Y576/H576,0)*0.01196),"")</f>
        <v>5.9799999999999999E-2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27.77272727272727</v>
      </c>
      <c r="BN576" s="64">
        <f t="shared" ref="BN576:BN584" si="112">IFERROR(Y576*I576/H576,"0")</f>
        <v>28.200000000000003</v>
      </c>
      <c r="BO576" s="64">
        <f t="shared" ref="BO576:BO584" si="113">IFERROR(1/J576*(X576/H576),"0")</f>
        <v>4.7348484848484848E-2</v>
      </c>
      <c r="BP576" s="64">
        <f t="shared" ref="BP576:BP584" si="114">IFERROR(1/J576*(Y576/H576),"0")</f>
        <v>4.807692307692308E-2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25</v>
      </c>
      <c r="Y577" s="778">
        <f t="shared" si="110"/>
        <v>26.400000000000002</v>
      </c>
      <c r="Z577" s="36">
        <f>IFERROR(IF(Y577=0,"",ROUNDUP(Y577/H577,0)*0.01196),"")</f>
        <v>5.9799999999999999E-2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26.704545454545453</v>
      </c>
      <c r="BN577" s="64">
        <f t="shared" si="112"/>
        <v>28.200000000000003</v>
      </c>
      <c r="BO577" s="64">
        <f t="shared" si="113"/>
        <v>4.5527389277389273E-2</v>
      </c>
      <c r="BP577" s="64">
        <f t="shared" si="114"/>
        <v>4.807692307692308E-2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160</v>
      </c>
      <c r="Y578" s="778">
        <f t="shared" si="110"/>
        <v>163.68</v>
      </c>
      <c r="Z578" s="36">
        <f>IFERROR(IF(Y578=0,"",ROUNDUP(Y578/H578,0)*0.01196),"")</f>
        <v>0.37075999999999998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170.90909090909091</v>
      </c>
      <c r="BN578" s="64">
        <f t="shared" si="112"/>
        <v>174.84</v>
      </c>
      <c r="BO578" s="64">
        <f t="shared" si="113"/>
        <v>0.29137529137529139</v>
      </c>
      <c r="BP578" s="64">
        <f t="shared" si="114"/>
        <v>0.29807692307692307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39.962121212121211</v>
      </c>
      <c r="Y585" s="779">
        <f>IFERROR(Y576/H576,"0")+IFERROR(Y577/H577,"0")+IFERROR(Y578/H578,"0")+IFERROR(Y579/H579,"0")+IFERROR(Y580/H580,"0")+IFERROR(Y581/H581,"0")+IFERROR(Y582/H582,"0")+IFERROR(Y583/H583,"0")+IFERROR(Y584/H584,"0")</f>
        <v>41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0.49035999999999996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211</v>
      </c>
      <c r="Y586" s="779">
        <f>IFERROR(SUM(Y576:Y584),"0")</f>
        <v>216.48000000000002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1347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1438.72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1432.8320797165795</v>
      </c>
      <c r="Y664" s="779">
        <f>IFERROR(SUM(BN22:BN660),"0")</f>
        <v>1530.1940000000002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3</v>
      </c>
      <c r="Y665" s="38">
        <f>ROUNDUP(SUM(BP22:BP660),0)</f>
        <v>3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1507.8320797165795</v>
      </c>
      <c r="Y666" s="779">
        <f>GrossWeightTotalR+PalletQtyTotalR*25</f>
        <v>1605.1940000000002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264.38624153624147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283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3.11388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336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230</v>
      </c>
      <c r="F671" s="829" t="s">
        <v>254</v>
      </c>
      <c r="G671" s="829" t="s">
        <v>300</v>
      </c>
      <c r="H671" s="829" t="s">
        <v>122</v>
      </c>
      <c r="I671" s="829" t="s">
        <v>337</v>
      </c>
      <c r="J671" s="829" t="s">
        <v>361</v>
      </c>
      <c r="K671" s="829" t="s">
        <v>436</v>
      </c>
      <c r="L671" s="829" t="s">
        <v>457</v>
      </c>
      <c r="M671" s="829" t="s">
        <v>481</v>
      </c>
      <c r="N671" s="775"/>
      <c r="O671" s="829" t="s">
        <v>508</v>
      </c>
      <c r="P671" s="829" t="s">
        <v>511</v>
      </c>
      <c r="Q671" s="829" t="s">
        <v>520</v>
      </c>
      <c r="R671" s="829" t="s">
        <v>536</v>
      </c>
      <c r="S671" s="829" t="s">
        <v>546</v>
      </c>
      <c r="T671" s="829" t="s">
        <v>559</v>
      </c>
      <c r="U671" s="829" t="s">
        <v>570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21.6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13</v>
      </c>
      <c r="E673" s="46">
        <f>IFERROR(Y110*1,"0")+IFERROR(Y111*1,"0")+IFERROR(Y112*1,"0")+IFERROR(Y116*1,"0")+IFERROR(Y117*1,"0")+IFERROR(Y118*1,"0")+IFERROR(Y119*1,"0")+IFERROR(Y120*1,"0")+IFERROR(Y121*1,"0")</f>
        <v>9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43.5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67.2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257.39999999999998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2.4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19.200000000000003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360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93.6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21.3</v>
      </c>
      <c r="Z673" s="46">
        <f>IFERROR(Y521*1,"0")+IFERROR(Y525*1,"0")+IFERROR(Y526*1,"0")+IFERROR(Y527*1,"0")+IFERROR(Y528*1,"0")+IFERROR(Y529*1,"0")+IFERROR(Y533*1,"0")+IFERROR(Y537*1,"0")</f>
        <v>11.4</v>
      </c>
      <c r="AA673" s="46">
        <f>IFERROR(Y542*1,"0")+IFERROR(Y543*1,"0")+IFERROR(Y544*1,"0")+IFERROR(Y545*1,"0")</f>
        <v>15.599999999999998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503.52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6"/>
        <filter val="0,60"/>
        <filter val="0,67"/>
        <filter val="0,75"/>
        <filter val="0,83"/>
        <filter val="1 347,00"/>
        <filter val="1 432,83"/>
        <filter val="1 507,83"/>
        <filter val="1,00"/>
        <filter val="1,33"/>
        <filter val="1,48"/>
        <filter val="1,56"/>
        <filter val="1,67"/>
        <filter val="11,00"/>
        <filter val="11,15"/>
        <filter val="12,50"/>
        <filter val="14,00"/>
        <filter val="15,00"/>
        <filter val="15,24"/>
        <filter val="16,00"/>
        <filter val="160,00"/>
        <filter val="169,00"/>
        <filter val="17,00"/>
        <filter val="17,67"/>
        <filter val="2,00"/>
        <filter val="2,96"/>
        <filter val="20,00"/>
        <filter val="211,00"/>
        <filter val="22,00"/>
        <filter val="240,00"/>
        <filter val="25,00"/>
        <filter val="254,00"/>
        <filter val="26,00"/>
        <filter val="264,39"/>
        <filter val="265,00"/>
        <filter val="272,00"/>
        <filter val="3"/>
        <filter val="3,00"/>
        <filter val="3,15"/>
        <filter val="3,33"/>
        <filter val="34,00"/>
        <filter val="39,96"/>
        <filter val="4,00"/>
        <filter val="4,52"/>
        <filter val="41,00"/>
        <filter val="5,00"/>
        <filter val="5,60"/>
        <filter val="51,00"/>
        <filter val="51,87"/>
        <filter val="52,00"/>
        <filter val="57,00"/>
        <filter val="6,00"/>
        <filter val="61,00"/>
        <filter val="7,00"/>
        <filter val="70,42"/>
        <filter val="77,00"/>
        <filter val="8,00"/>
        <filter val="84,00"/>
        <filter val="87,00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2024-11-29T12:06:04Z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