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DE5A8C5-286A-4685-A15B-040C8B6E93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X658" i="1"/>
  <c r="X657" i="1"/>
  <c r="BO656" i="1"/>
  <c r="BM656" i="1"/>
  <c r="Y656" i="1"/>
  <c r="X654" i="1"/>
  <c r="X653" i="1"/>
  <c r="BO652" i="1"/>
  <c r="BM652" i="1"/>
  <c r="Y652" i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Z389" i="1" s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BP372" i="1" s="1"/>
  <c r="P372" i="1"/>
  <c r="BO371" i="1"/>
  <c r="BM371" i="1"/>
  <c r="Y371" i="1"/>
  <c r="P371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Y356" i="1" s="1"/>
  <c r="P354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BP273" i="1" s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X217" i="1"/>
  <c r="X216" i="1"/>
  <c r="BO215" i="1"/>
  <c r="BM215" i="1"/>
  <c r="Y215" i="1"/>
  <c r="BP215" i="1" s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P168" i="1"/>
  <c r="BO167" i="1"/>
  <c r="BM167" i="1"/>
  <c r="Y167" i="1"/>
  <c r="BP167" i="1" s="1"/>
  <c r="P167" i="1"/>
  <c r="X165" i="1"/>
  <c r="X164" i="1"/>
  <c r="BO163" i="1"/>
  <c r="BM163" i="1"/>
  <c r="Y163" i="1"/>
  <c r="BP163" i="1" s="1"/>
  <c r="P163" i="1"/>
  <c r="BO162" i="1"/>
  <c r="BM162" i="1"/>
  <c r="Y162" i="1"/>
  <c r="Y164" i="1" s="1"/>
  <c r="P162" i="1"/>
  <c r="X160" i="1"/>
  <c r="X159" i="1"/>
  <c r="BO158" i="1"/>
  <c r="BM158" i="1"/>
  <c r="Y158" i="1"/>
  <c r="P158" i="1"/>
  <c r="BP157" i="1"/>
  <c r="BO157" i="1"/>
  <c r="BN157" i="1"/>
  <c r="BM157" i="1"/>
  <c r="Z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P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BP134" i="1" s="1"/>
  <c r="P134" i="1"/>
  <c r="X132" i="1"/>
  <c r="X131" i="1"/>
  <c r="BO130" i="1"/>
  <c r="BM130" i="1"/>
  <c r="Y130" i="1"/>
  <c r="BP130" i="1" s="1"/>
  <c r="P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BO126" i="1"/>
  <c r="BM126" i="1"/>
  <c r="Y126" i="1"/>
  <c r="BP126" i="1" s="1"/>
  <c r="P126" i="1"/>
  <c r="X123" i="1"/>
  <c r="X122" i="1"/>
  <c r="BO121" i="1"/>
  <c r="BM121" i="1"/>
  <c r="Y121" i="1"/>
  <c r="BP121" i="1" s="1"/>
  <c r="P121" i="1"/>
  <c r="BO120" i="1"/>
  <c r="BM120" i="1"/>
  <c r="Y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P111" i="1"/>
  <c r="BO110" i="1"/>
  <c r="BM110" i="1"/>
  <c r="Y110" i="1"/>
  <c r="BP110" i="1" s="1"/>
  <c r="P110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X101" i="1"/>
  <c r="X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7" i="1" s="1"/>
  <c r="BO22" i="1"/>
  <c r="BM22" i="1"/>
  <c r="X664" i="1" s="1"/>
  <c r="Y22" i="1"/>
  <c r="P22" i="1"/>
  <c r="H10" i="1"/>
  <c r="A9" i="1"/>
  <c r="F10" i="1" s="1"/>
  <c r="D7" i="1"/>
  <c r="Q6" i="1"/>
  <c r="P2" i="1"/>
  <c r="BP396" i="1" l="1"/>
  <c r="BN396" i="1"/>
  <c r="Z396" i="1"/>
  <c r="BP423" i="1"/>
  <c r="BN423" i="1"/>
  <c r="Z423" i="1"/>
  <c r="BP440" i="1"/>
  <c r="BN440" i="1"/>
  <c r="Z440" i="1"/>
  <c r="BP455" i="1"/>
  <c r="BN455" i="1"/>
  <c r="Z455" i="1"/>
  <c r="BP504" i="1"/>
  <c r="BN504" i="1"/>
  <c r="Z504" i="1"/>
  <c r="BP544" i="1"/>
  <c r="BN544" i="1"/>
  <c r="Z544" i="1"/>
  <c r="BP579" i="1"/>
  <c r="BN579" i="1"/>
  <c r="Z579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Z52" i="1"/>
  <c r="BN52" i="1"/>
  <c r="Z67" i="1"/>
  <c r="BN67" i="1"/>
  <c r="Z79" i="1"/>
  <c r="BN79" i="1"/>
  <c r="Z89" i="1"/>
  <c r="BN89" i="1"/>
  <c r="Y101" i="1"/>
  <c r="Z103" i="1"/>
  <c r="BN103" i="1"/>
  <c r="Z118" i="1"/>
  <c r="BN118" i="1"/>
  <c r="Z121" i="1"/>
  <c r="BN121" i="1"/>
  <c r="Z134" i="1"/>
  <c r="BN134" i="1"/>
  <c r="Z146" i="1"/>
  <c r="BN146" i="1"/>
  <c r="Z178" i="1"/>
  <c r="BN178" i="1"/>
  <c r="Z200" i="1"/>
  <c r="BN200" i="1"/>
  <c r="Z215" i="1"/>
  <c r="BN215" i="1"/>
  <c r="Z219" i="1"/>
  <c r="BN219" i="1"/>
  <c r="Z231" i="1"/>
  <c r="BN231" i="1"/>
  <c r="Z239" i="1"/>
  <c r="BN239" i="1"/>
  <c r="Z256" i="1"/>
  <c r="BN256" i="1"/>
  <c r="Z267" i="1"/>
  <c r="BN267" i="1"/>
  <c r="Z277" i="1"/>
  <c r="Z278" i="1" s="1"/>
  <c r="BN277" i="1"/>
  <c r="BP277" i="1"/>
  <c r="Y278" i="1"/>
  <c r="Z282" i="1"/>
  <c r="BN282" i="1"/>
  <c r="Z290" i="1"/>
  <c r="BN290" i="1"/>
  <c r="Z313" i="1"/>
  <c r="BN313" i="1"/>
  <c r="Z363" i="1"/>
  <c r="BN363" i="1"/>
  <c r="Z373" i="1"/>
  <c r="BN373" i="1"/>
  <c r="BP381" i="1"/>
  <c r="BN381" i="1"/>
  <c r="Z381" i="1"/>
  <c r="Y408" i="1"/>
  <c r="BP407" i="1"/>
  <c r="BN407" i="1"/>
  <c r="Z407" i="1"/>
  <c r="Z408" i="1" s="1"/>
  <c r="BP411" i="1"/>
  <c r="BN411" i="1"/>
  <c r="Z411" i="1"/>
  <c r="BP433" i="1"/>
  <c r="BN433" i="1"/>
  <c r="Z433" i="1"/>
  <c r="Z435" i="1" s="1"/>
  <c r="BP441" i="1"/>
  <c r="BN441" i="1"/>
  <c r="Z441" i="1"/>
  <c r="BP496" i="1"/>
  <c r="BN496" i="1"/>
  <c r="Z496" i="1"/>
  <c r="Y523" i="1"/>
  <c r="Y522" i="1"/>
  <c r="BP521" i="1"/>
  <c r="BN521" i="1"/>
  <c r="Z521" i="1"/>
  <c r="Z522" i="1" s="1"/>
  <c r="BP525" i="1"/>
  <c r="BN525" i="1"/>
  <c r="Z525" i="1"/>
  <c r="BP563" i="1"/>
  <c r="BN563" i="1"/>
  <c r="Z563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BP311" i="1"/>
  <c r="BN311" i="1"/>
  <c r="Z311" i="1"/>
  <c r="BP361" i="1"/>
  <c r="BN361" i="1"/>
  <c r="Z361" i="1"/>
  <c r="Y375" i="1"/>
  <c r="BP371" i="1"/>
  <c r="BN371" i="1"/>
  <c r="Z371" i="1"/>
  <c r="BP383" i="1"/>
  <c r="BN383" i="1"/>
  <c r="Z383" i="1"/>
  <c r="BP393" i="1"/>
  <c r="BN393" i="1"/>
  <c r="Z393" i="1"/>
  <c r="Y404" i="1"/>
  <c r="BP400" i="1"/>
  <c r="BN400" i="1"/>
  <c r="Z400" i="1"/>
  <c r="BP421" i="1"/>
  <c r="BN421" i="1"/>
  <c r="Z421" i="1"/>
  <c r="BP429" i="1"/>
  <c r="BN429" i="1"/>
  <c r="Z429" i="1"/>
  <c r="BP453" i="1"/>
  <c r="BN453" i="1"/>
  <c r="Z453" i="1"/>
  <c r="Y465" i="1"/>
  <c r="BP463" i="1"/>
  <c r="BN463" i="1"/>
  <c r="Z463" i="1"/>
  <c r="BP471" i="1"/>
  <c r="BN471" i="1"/>
  <c r="Z471" i="1"/>
  <c r="B673" i="1"/>
  <c r="X665" i="1"/>
  <c r="X666" i="1" s="1"/>
  <c r="X663" i="1"/>
  <c r="Y38" i="1"/>
  <c r="Z36" i="1"/>
  <c r="BN36" i="1"/>
  <c r="C673" i="1"/>
  <c r="Z54" i="1"/>
  <c r="BN54" i="1"/>
  <c r="Z60" i="1"/>
  <c r="BN60" i="1"/>
  <c r="BP60" i="1"/>
  <c r="D673" i="1"/>
  <c r="Z69" i="1"/>
  <c r="BN69" i="1"/>
  <c r="Z73" i="1"/>
  <c r="BN73" i="1"/>
  <c r="Y83" i="1"/>
  <c r="Z81" i="1"/>
  <c r="BN81" i="1"/>
  <c r="Y91" i="1"/>
  <c r="Z87" i="1"/>
  <c r="BN87" i="1"/>
  <c r="Z95" i="1"/>
  <c r="BN95" i="1"/>
  <c r="Z99" i="1"/>
  <c r="BN99" i="1"/>
  <c r="Y107" i="1"/>
  <c r="Z105" i="1"/>
  <c r="BN105" i="1"/>
  <c r="Y106" i="1"/>
  <c r="Z110" i="1"/>
  <c r="BN110" i="1"/>
  <c r="Z116" i="1"/>
  <c r="BN116" i="1"/>
  <c r="BP116" i="1"/>
  <c r="Z126" i="1"/>
  <c r="BN126" i="1"/>
  <c r="Z130" i="1"/>
  <c r="BN130" i="1"/>
  <c r="Z136" i="1"/>
  <c r="BN136" i="1"/>
  <c r="Z144" i="1"/>
  <c r="BN144" i="1"/>
  <c r="Z152" i="1"/>
  <c r="BN152" i="1"/>
  <c r="Z163" i="1"/>
  <c r="BN163" i="1"/>
  <c r="Z167" i="1"/>
  <c r="BN167" i="1"/>
  <c r="Z180" i="1"/>
  <c r="BN180" i="1"/>
  <c r="Z198" i="1"/>
  <c r="BN198" i="1"/>
  <c r="Z202" i="1"/>
  <c r="BN202" i="1"/>
  <c r="Z209" i="1"/>
  <c r="BN209" i="1"/>
  <c r="Z221" i="1"/>
  <c r="BN221" i="1"/>
  <c r="Z225" i="1"/>
  <c r="BN225" i="1"/>
  <c r="Y242" i="1"/>
  <c r="Z233" i="1"/>
  <c r="BN233" i="1"/>
  <c r="Z237" i="1"/>
  <c r="BN237" i="1"/>
  <c r="Z245" i="1"/>
  <c r="BN245" i="1"/>
  <c r="Z254" i="1"/>
  <c r="BN254" i="1"/>
  <c r="Z258" i="1"/>
  <c r="BN258" i="1"/>
  <c r="Z265" i="1"/>
  <c r="BN265" i="1"/>
  <c r="Z269" i="1"/>
  <c r="BN269" i="1"/>
  <c r="Z273" i="1"/>
  <c r="BN273" i="1"/>
  <c r="Z284" i="1"/>
  <c r="BN284" i="1"/>
  <c r="Z288" i="1"/>
  <c r="BN288" i="1"/>
  <c r="Z302" i="1"/>
  <c r="BN302" i="1"/>
  <c r="Y314" i="1"/>
  <c r="Y320" i="1"/>
  <c r="R673" i="1"/>
  <c r="Y319" i="1"/>
  <c r="BP318" i="1"/>
  <c r="BN318" i="1"/>
  <c r="Z318" i="1"/>
  <c r="Z319" i="1" s="1"/>
  <c r="Y324" i="1"/>
  <c r="Y323" i="1"/>
  <c r="BP322" i="1"/>
  <c r="BN322" i="1"/>
  <c r="Z322" i="1"/>
  <c r="Z323" i="1" s="1"/>
  <c r="Y328" i="1"/>
  <c r="Y327" i="1"/>
  <c r="BP326" i="1"/>
  <c r="BN326" i="1"/>
  <c r="Z326" i="1"/>
  <c r="Z327" i="1" s="1"/>
  <c r="Y332" i="1"/>
  <c r="BP331" i="1"/>
  <c r="BN331" i="1"/>
  <c r="Z331" i="1"/>
  <c r="Z332" i="1" s="1"/>
  <c r="Y337" i="1"/>
  <c r="Y336" i="1"/>
  <c r="BP335" i="1"/>
  <c r="BN335" i="1"/>
  <c r="Z335" i="1"/>
  <c r="Z336" i="1" s="1"/>
  <c r="Y341" i="1"/>
  <c r="BP339" i="1"/>
  <c r="BN339" i="1"/>
  <c r="Z339" i="1"/>
  <c r="BP365" i="1"/>
  <c r="BN365" i="1"/>
  <c r="Z365" i="1"/>
  <c r="Y385" i="1"/>
  <c r="BP379" i="1"/>
  <c r="BN379" i="1"/>
  <c r="Z379" i="1"/>
  <c r="BP394" i="1"/>
  <c r="BN394" i="1"/>
  <c r="Z394" i="1"/>
  <c r="Z397" i="1" s="1"/>
  <c r="Y403" i="1"/>
  <c r="BP413" i="1"/>
  <c r="BN413" i="1"/>
  <c r="Z413" i="1"/>
  <c r="BP425" i="1"/>
  <c r="BN425" i="1"/>
  <c r="Z425" i="1"/>
  <c r="BP445" i="1"/>
  <c r="BN445" i="1"/>
  <c r="Z445" i="1"/>
  <c r="BP457" i="1"/>
  <c r="BN457" i="1"/>
  <c r="Z457" i="1"/>
  <c r="BP470" i="1"/>
  <c r="BN470" i="1"/>
  <c r="Z470" i="1"/>
  <c r="BP490" i="1"/>
  <c r="BN490" i="1"/>
  <c r="Z490" i="1"/>
  <c r="BP498" i="1"/>
  <c r="BN498" i="1"/>
  <c r="Z498" i="1"/>
  <c r="BP506" i="1"/>
  <c r="BN506" i="1"/>
  <c r="Z506" i="1"/>
  <c r="BP527" i="1"/>
  <c r="BN527" i="1"/>
  <c r="Z527" i="1"/>
  <c r="BP557" i="1"/>
  <c r="BN557" i="1"/>
  <c r="Z557" i="1"/>
  <c r="BP565" i="1"/>
  <c r="BN565" i="1"/>
  <c r="Z565" i="1"/>
  <c r="BP581" i="1"/>
  <c r="BN581" i="1"/>
  <c r="Z581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54" i="1"/>
  <c r="Y653" i="1"/>
  <c r="BP652" i="1"/>
  <c r="BN652" i="1"/>
  <c r="Z652" i="1"/>
  <c r="Z653" i="1" s="1"/>
  <c r="Y662" i="1"/>
  <c r="Y661" i="1"/>
  <c r="BP660" i="1"/>
  <c r="BN660" i="1"/>
  <c r="Z660" i="1"/>
  <c r="Z661" i="1" s="1"/>
  <c r="BP473" i="1"/>
  <c r="BN473" i="1"/>
  <c r="Z473" i="1"/>
  <c r="BP494" i="1"/>
  <c r="BN494" i="1"/>
  <c r="Z494" i="1"/>
  <c r="BP502" i="1"/>
  <c r="BN502" i="1"/>
  <c r="Z502" i="1"/>
  <c r="BP516" i="1"/>
  <c r="BN516" i="1"/>
  <c r="Z516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61" i="1"/>
  <c r="BN561" i="1"/>
  <c r="Z561" i="1"/>
  <c r="BP577" i="1"/>
  <c r="BN577" i="1"/>
  <c r="Z577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531" i="1"/>
  <c r="H9" i="1"/>
  <c r="A10" i="1"/>
  <c r="Y24" i="1"/>
  <c r="Y39" i="1"/>
  <c r="Y43" i="1"/>
  <c r="Y47" i="1"/>
  <c r="Y57" i="1"/>
  <c r="Y63" i="1"/>
  <c r="Y76" i="1"/>
  <c r="Y82" i="1"/>
  <c r="Y92" i="1"/>
  <c r="BP96" i="1"/>
  <c r="BN96" i="1"/>
  <c r="BP98" i="1"/>
  <c r="BN98" i="1"/>
  <c r="Z98" i="1"/>
  <c r="BP111" i="1"/>
  <c r="BN111" i="1"/>
  <c r="Z111" i="1"/>
  <c r="Z113" i="1" s="1"/>
  <c r="BP119" i="1"/>
  <c r="BN119" i="1"/>
  <c r="Z119" i="1"/>
  <c r="Y122" i="1"/>
  <c r="BP127" i="1"/>
  <c r="BN127" i="1"/>
  <c r="Z127" i="1"/>
  <c r="Y131" i="1"/>
  <c r="BP135" i="1"/>
  <c r="BN135" i="1"/>
  <c r="Z135" i="1"/>
  <c r="BP143" i="1"/>
  <c r="BN143" i="1"/>
  <c r="Z143" i="1"/>
  <c r="BP147" i="1"/>
  <c r="BN147" i="1"/>
  <c r="Z147" i="1"/>
  <c r="Y149" i="1"/>
  <c r="Y154" i="1"/>
  <c r="BP151" i="1"/>
  <c r="BN151" i="1"/>
  <c r="Z151" i="1"/>
  <c r="BP168" i="1"/>
  <c r="BN168" i="1"/>
  <c r="Z168" i="1"/>
  <c r="Y170" i="1"/>
  <c r="H673" i="1"/>
  <c r="Y174" i="1"/>
  <c r="BP173" i="1"/>
  <c r="BN173" i="1"/>
  <c r="Z173" i="1"/>
  <c r="Z174" i="1" s="1"/>
  <c r="Y175" i="1"/>
  <c r="Y182" i="1"/>
  <c r="BP177" i="1"/>
  <c r="BN177" i="1"/>
  <c r="Z177" i="1"/>
  <c r="BP181" i="1"/>
  <c r="BN181" i="1"/>
  <c r="Z181" i="1"/>
  <c r="Y183" i="1"/>
  <c r="Y188" i="1"/>
  <c r="BP185" i="1"/>
  <c r="BN185" i="1"/>
  <c r="Z185" i="1"/>
  <c r="BP199" i="1"/>
  <c r="BN199" i="1"/>
  <c r="Z199" i="1"/>
  <c r="BP203" i="1"/>
  <c r="BN203" i="1"/>
  <c r="Z203" i="1"/>
  <c r="BP220" i="1"/>
  <c r="BN220" i="1"/>
  <c r="Z220" i="1"/>
  <c r="BP224" i="1"/>
  <c r="BN224" i="1"/>
  <c r="Z224" i="1"/>
  <c r="BP232" i="1"/>
  <c r="BN232" i="1"/>
  <c r="Z232" i="1"/>
  <c r="BP236" i="1"/>
  <c r="BN236" i="1"/>
  <c r="Z236" i="1"/>
  <c r="BP240" i="1"/>
  <c r="BN240" i="1"/>
  <c r="Z240" i="1"/>
  <c r="Y249" i="1"/>
  <c r="BP244" i="1"/>
  <c r="BN244" i="1"/>
  <c r="Z244" i="1"/>
  <c r="BP248" i="1"/>
  <c r="BN248" i="1"/>
  <c r="Z248" i="1"/>
  <c r="Y250" i="1"/>
  <c r="K673" i="1"/>
  <c r="Y262" i="1"/>
  <c r="BP253" i="1"/>
  <c r="BN253" i="1"/>
  <c r="Z253" i="1"/>
  <c r="BP257" i="1"/>
  <c r="BN257" i="1"/>
  <c r="Z257" i="1"/>
  <c r="Y261" i="1"/>
  <c r="BP266" i="1"/>
  <c r="BN266" i="1"/>
  <c r="Z266" i="1"/>
  <c r="BP270" i="1"/>
  <c r="BN270" i="1"/>
  <c r="Z270" i="1"/>
  <c r="Y274" i="1"/>
  <c r="BP283" i="1"/>
  <c r="BN283" i="1"/>
  <c r="Z283" i="1"/>
  <c r="BP287" i="1"/>
  <c r="BN287" i="1"/>
  <c r="Z287" i="1"/>
  <c r="BP291" i="1"/>
  <c r="BN291" i="1"/>
  <c r="Z291" i="1"/>
  <c r="Y293" i="1"/>
  <c r="O673" i="1"/>
  <c r="Y297" i="1"/>
  <c r="BP296" i="1"/>
  <c r="BN296" i="1"/>
  <c r="Z296" i="1"/>
  <c r="Z297" i="1" s="1"/>
  <c r="Y298" i="1"/>
  <c r="P673" i="1"/>
  <c r="Y304" i="1"/>
  <c r="BP301" i="1"/>
  <c r="BN301" i="1"/>
  <c r="Z301" i="1"/>
  <c r="BP310" i="1"/>
  <c r="BN310" i="1"/>
  <c r="Z310" i="1"/>
  <c r="BP340" i="1"/>
  <c r="BN340" i="1"/>
  <c r="Z340" i="1"/>
  <c r="Y342" i="1"/>
  <c r="T673" i="1"/>
  <c r="Y346" i="1"/>
  <c r="BP345" i="1"/>
  <c r="BN345" i="1"/>
  <c r="Z345" i="1"/>
  <c r="Z346" i="1" s="1"/>
  <c r="Y347" i="1"/>
  <c r="Y352" i="1"/>
  <c r="BP349" i="1"/>
  <c r="BN349" i="1"/>
  <c r="Z349" i="1"/>
  <c r="Z351" i="1" s="1"/>
  <c r="BP362" i="1"/>
  <c r="BN362" i="1"/>
  <c r="Z362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1" i="1"/>
  <c r="Z62" i="1" s="1"/>
  <c r="BN61" i="1"/>
  <c r="Z66" i="1"/>
  <c r="BN66" i="1"/>
  <c r="BP66" i="1"/>
  <c r="Z68" i="1"/>
  <c r="BN68" i="1"/>
  <c r="Z70" i="1"/>
  <c r="BN70" i="1"/>
  <c r="Z72" i="1"/>
  <c r="BN72" i="1"/>
  <c r="Z74" i="1"/>
  <c r="BN74" i="1"/>
  <c r="Y75" i="1"/>
  <c r="Z78" i="1"/>
  <c r="BN78" i="1"/>
  <c r="BP78" i="1"/>
  <c r="Z80" i="1"/>
  <c r="BN80" i="1"/>
  <c r="Z86" i="1"/>
  <c r="BN86" i="1"/>
  <c r="Z88" i="1"/>
  <c r="BN88" i="1"/>
  <c r="Z90" i="1"/>
  <c r="BN90" i="1"/>
  <c r="Z94" i="1"/>
  <c r="BN94" i="1"/>
  <c r="BP94" i="1"/>
  <c r="Z96" i="1"/>
  <c r="Y100" i="1"/>
  <c r="BP104" i="1"/>
  <c r="BN104" i="1"/>
  <c r="Z104" i="1"/>
  <c r="Z106" i="1" s="1"/>
  <c r="Y113" i="1"/>
  <c r="BP117" i="1"/>
  <c r="BN117" i="1"/>
  <c r="Z117" i="1"/>
  <c r="BP120" i="1"/>
  <c r="BN120" i="1"/>
  <c r="Z120" i="1"/>
  <c r="BP129" i="1"/>
  <c r="BN129" i="1"/>
  <c r="Z129" i="1"/>
  <c r="Y138" i="1"/>
  <c r="BP137" i="1"/>
  <c r="BN137" i="1"/>
  <c r="Z137" i="1"/>
  <c r="Y139" i="1"/>
  <c r="Y148" i="1"/>
  <c r="BP141" i="1"/>
  <c r="BN141" i="1"/>
  <c r="Z141" i="1"/>
  <c r="BP145" i="1"/>
  <c r="BN145" i="1"/>
  <c r="Z145" i="1"/>
  <c r="Y153" i="1"/>
  <c r="BP158" i="1"/>
  <c r="BN158" i="1"/>
  <c r="Z158" i="1"/>
  <c r="Z159" i="1" s="1"/>
  <c r="Y160" i="1"/>
  <c r="Y165" i="1"/>
  <c r="BP162" i="1"/>
  <c r="BN162" i="1"/>
  <c r="Z162" i="1"/>
  <c r="Y169" i="1"/>
  <c r="BP179" i="1"/>
  <c r="BN179" i="1"/>
  <c r="Z179" i="1"/>
  <c r="BP187" i="1"/>
  <c r="BN187" i="1"/>
  <c r="Z187" i="1"/>
  <c r="Y189" i="1"/>
  <c r="I673" i="1"/>
  <c r="Y194" i="1"/>
  <c r="BP193" i="1"/>
  <c r="BN193" i="1"/>
  <c r="Z193" i="1"/>
  <c r="Z194" i="1" s="1"/>
  <c r="Y195" i="1"/>
  <c r="Y206" i="1"/>
  <c r="BP197" i="1"/>
  <c r="BN197" i="1"/>
  <c r="Z197" i="1"/>
  <c r="BP201" i="1"/>
  <c r="BN201" i="1"/>
  <c r="Z201" i="1"/>
  <c r="Y205" i="1"/>
  <c r="BP210" i="1"/>
  <c r="BN210" i="1"/>
  <c r="Z210" i="1"/>
  <c r="Z211" i="1" s="1"/>
  <c r="Y212" i="1"/>
  <c r="Y217" i="1"/>
  <c r="BP214" i="1"/>
  <c r="BN214" i="1"/>
  <c r="Z214" i="1"/>
  <c r="Y227" i="1"/>
  <c r="BP222" i="1"/>
  <c r="BN222" i="1"/>
  <c r="Z222" i="1"/>
  <c r="BP226" i="1"/>
  <c r="BN226" i="1"/>
  <c r="Z226" i="1"/>
  <c r="Y228" i="1"/>
  <c r="Y241" i="1"/>
  <c r="BP230" i="1"/>
  <c r="BN230" i="1"/>
  <c r="Z230" i="1"/>
  <c r="BP234" i="1"/>
  <c r="BN234" i="1"/>
  <c r="Z234" i="1"/>
  <c r="BP238" i="1"/>
  <c r="BN238" i="1"/>
  <c r="Z238" i="1"/>
  <c r="BP246" i="1"/>
  <c r="BN246" i="1"/>
  <c r="Z246" i="1"/>
  <c r="BP255" i="1"/>
  <c r="BN255" i="1"/>
  <c r="Z255" i="1"/>
  <c r="BP259" i="1"/>
  <c r="BN259" i="1"/>
  <c r="Z259" i="1"/>
  <c r="BP268" i="1"/>
  <c r="BN268" i="1"/>
  <c r="Z268" i="1"/>
  <c r="BP272" i="1"/>
  <c r="BN272" i="1"/>
  <c r="Z272" i="1"/>
  <c r="BP285" i="1"/>
  <c r="BN285" i="1"/>
  <c r="Z285" i="1"/>
  <c r="BP289" i="1"/>
  <c r="BN289" i="1"/>
  <c r="Z289" i="1"/>
  <c r="BP303" i="1"/>
  <c r="BN303" i="1"/>
  <c r="Z303" i="1"/>
  <c r="Y305" i="1"/>
  <c r="Q673" i="1"/>
  <c r="Y315" i="1"/>
  <c r="BP308" i="1"/>
  <c r="BN308" i="1"/>
  <c r="Z308" i="1"/>
  <c r="BP312" i="1"/>
  <c r="BN312" i="1"/>
  <c r="Z312" i="1"/>
  <c r="BP360" i="1"/>
  <c r="BN360" i="1"/>
  <c r="Z360" i="1"/>
  <c r="Y368" i="1"/>
  <c r="Y376" i="1"/>
  <c r="Y384" i="1"/>
  <c r="Y391" i="1"/>
  <c r="BP395" i="1"/>
  <c r="BN395" i="1"/>
  <c r="Z395" i="1"/>
  <c r="BP412" i="1"/>
  <c r="BN412" i="1"/>
  <c r="Z412" i="1"/>
  <c r="Z414" i="1" s="1"/>
  <c r="BP422" i="1"/>
  <c r="BN422" i="1"/>
  <c r="Z422" i="1"/>
  <c r="BP426" i="1"/>
  <c r="BN426" i="1"/>
  <c r="Z426" i="1"/>
  <c r="Y430" i="1"/>
  <c r="BP434" i="1"/>
  <c r="BN434" i="1"/>
  <c r="Z434" i="1"/>
  <c r="Y436" i="1"/>
  <c r="Y443" i="1"/>
  <c r="BP438" i="1"/>
  <c r="BN438" i="1"/>
  <c r="Z438" i="1"/>
  <c r="Y442" i="1"/>
  <c r="BP446" i="1"/>
  <c r="BN446" i="1"/>
  <c r="Z446" i="1"/>
  <c r="BP454" i="1"/>
  <c r="BN454" i="1"/>
  <c r="Z454" i="1"/>
  <c r="BP458" i="1"/>
  <c r="BN458" i="1"/>
  <c r="Z458" i="1"/>
  <c r="BP469" i="1"/>
  <c r="BN469" i="1"/>
  <c r="Z469" i="1"/>
  <c r="BP474" i="1"/>
  <c r="BN474" i="1"/>
  <c r="Z474" i="1"/>
  <c r="Y476" i="1"/>
  <c r="Y480" i="1"/>
  <c r="BP478" i="1"/>
  <c r="BN478" i="1"/>
  <c r="Z478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Y507" i="1"/>
  <c r="BP511" i="1"/>
  <c r="BN511" i="1"/>
  <c r="Z511" i="1"/>
  <c r="Z512" i="1" s="1"/>
  <c r="Y513" i="1"/>
  <c r="Y518" i="1"/>
  <c r="BP515" i="1"/>
  <c r="BN515" i="1"/>
  <c r="Z515" i="1"/>
  <c r="Z517" i="1" s="1"/>
  <c r="BP528" i="1"/>
  <c r="BN528" i="1"/>
  <c r="Z528" i="1"/>
  <c r="E673" i="1"/>
  <c r="Y114" i="1"/>
  <c r="F673" i="1"/>
  <c r="Y132" i="1"/>
  <c r="G673" i="1"/>
  <c r="Y159" i="1"/>
  <c r="J673" i="1"/>
  <c r="Y211" i="1"/>
  <c r="L673" i="1"/>
  <c r="Y275" i="1"/>
  <c r="M673" i="1"/>
  <c r="Y292" i="1"/>
  <c r="S673" i="1"/>
  <c r="Y333" i="1"/>
  <c r="U673" i="1"/>
  <c r="Z364" i="1"/>
  <c r="BN364" i="1"/>
  <c r="Z366" i="1"/>
  <c r="BN366" i="1"/>
  <c r="Y369" i="1"/>
  <c r="Z372" i="1"/>
  <c r="BN372" i="1"/>
  <c r="Z374" i="1"/>
  <c r="BN374" i="1"/>
  <c r="Z378" i="1"/>
  <c r="BN378" i="1"/>
  <c r="BP378" i="1"/>
  <c r="Z380" i="1"/>
  <c r="BN380" i="1"/>
  <c r="Z382" i="1"/>
  <c r="BN382" i="1"/>
  <c r="Y390" i="1"/>
  <c r="Z388" i="1"/>
  <c r="Z390" i="1" s="1"/>
  <c r="BN388" i="1"/>
  <c r="BP389" i="1"/>
  <c r="BN389" i="1"/>
  <c r="Y398" i="1"/>
  <c r="Y397" i="1"/>
  <c r="BP401" i="1"/>
  <c r="BN401" i="1"/>
  <c r="Z401" i="1"/>
  <c r="Z403" i="1" s="1"/>
  <c r="V673" i="1"/>
  <c r="Y415" i="1"/>
  <c r="Y414" i="1"/>
  <c r="BP420" i="1"/>
  <c r="BN420" i="1"/>
  <c r="Z420" i="1"/>
  <c r="BP424" i="1"/>
  <c r="BN424" i="1"/>
  <c r="Z424" i="1"/>
  <c r="BP428" i="1"/>
  <c r="BN428" i="1"/>
  <c r="Z428" i="1"/>
  <c r="Y435" i="1"/>
  <c r="BP439" i="1"/>
  <c r="BN439" i="1"/>
  <c r="Z439" i="1"/>
  <c r="Y44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Y466" i="1"/>
  <c r="Y475" i="1"/>
  <c r="BP468" i="1"/>
  <c r="BN468" i="1"/>
  <c r="Z468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Y512" i="1"/>
  <c r="Y517" i="1"/>
  <c r="BP526" i="1"/>
  <c r="BN526" i="1"/>
  <c r="Z526" i="1"/>
  <c r="Z530" i="1" s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131" i="1" l="1"/>
  <c r="Z608" i="1"/>
  <c r="Z465" i="1"/>
  <c r="Z384" i="1"/>
  <c r="Z448" i="1"/>
  <c r="Z368" i="1"/>
  <c r="Z216" i="1"/>
  <c r="Z169" i="1"/>
  <c r="Z138" i="1"/>
  <c r="Z546" i="1"/>
  <c r="Z375" i="1"/>
  <c r="Z274" i="1"/>
  <c r="Z625" i="1"/>
  <c r="Z475" i="1"/>
  <c r="Z460" i="1"/>
  <c r="Z430" i="1"/>
  <c r="Z314" i="1"/>
  <c r="Z227" i="1"/>
  <c r="Z205" i="1"/>
  <c r="Z164" i="1"/>
  <c r="Z148" i="1"/>
  <c r="Z122" i="1"/>
  <c r="Z100" i="1"/>
  <c r="Z91" i="1"/>
  <c r="Z38" i="1"/>
  <c r="Z341" i="1"/>
  <c r="Z292" i="1"/>
  <c r="Z188" i="1"/>
  <c r="Z153" i="1"/>
  <c r="Z636" i="1"/>
  <c r="Z649" i="1"/>
  <c r="Z615" i="1"/>
  <c r="Z585" i="1"/>
  <c r="Z596" i="1"/>
  <c r="Z442" i="1"/>
  <c r="Z241" i="1"/>
  <c r="Y665" i="1"/>
  <c r="Z261" i="1"/>
  <c r="Z182" i="1"/>
  <c r="Y663" i="1"/>
  <c r="Z567" i="1"/>
  <c r="Z573" i="1"/>
  <c r="Z507" i="1"/>
  <c r="Z480" i="1"/>
  <c r="Z82" i="1"/>
  <c r="Z75" i="1"/>
  <c r="Z57" i="1"/>
  <c r="Y667" i="1"/>
  <c r="Y664" i="1"/>
  <c r="Z304" i="1"/>
  <c r="Z249" i="1"/>
  <c r="Z668" i="1" l="1"/>
  <c r="Y666" i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<sst xmlns="http://schemas.openxmlformats.org/spreadsheetml/2006/main" count="3126" uniqueCount="1078">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</sst>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45628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Понедельник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0.5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7</v>
      </c>
      <c r="Y51" s="778">
        <f t="shared" ref="Y51:Y56" si="6">IFERROR(IF(X51="",0,CEILING((X51/$H51),1)*$H51),"")</f>
        <v>10.8</v>
      </c>
      <c r="Z51" s="36">
        <f>IFERROR(IF(Y51=0,"",ROUNDUP(Y51/H51,0)*0.02175),"")</f>
        <v>2.1749999999999999E-2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7.31111111111111</v>
      </c>
      <c r="BN51" s="64">
        <f t="shared" ref="BN51:BN56" si="8">IFERROR(Y51*I51/H51,"0")</f>
        <v>11.28</v>
      </c>
      <c r="BO51" s="64">
        <f t="shared" ref="BO51:BO56" si="9">IFERROR(1/J51*(X51/H51),"0")</f>
        <v>1.1574074074074073E-2</v>
      </c>
      <c r="BP51" s="64">
        <f t="shared" ref="BP51:BP56" si="10">IFERROR(1/J51*(Y51/H51),"0")</f>
        <v>1.7857142857142856E-2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33</v>
      </c>
      <c r="Y53" s="778">
        <f t="shared" si="6"/>
        <v>33.599999999999994</v>
      </c>
      <c r="Z53" s="36">
        <f>IFERROR(IF(Y53=0,"",ROUNDUP(Y53/H53,0)*0.02175),"")</f>
        <v>6.5250000000000002E-2</v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34.414285714285718</v>
      </c>
      <c r="BN53" s="64">
        <f t="shared" si="8"/>
        <v>35.039999999999992</v>
      </c>
      <c r="BO53" s="64">
        <f t="shared" si="9"/>
        <v>5.2614795918367346E-2</v>
      </c>
      <c r="BP53" s="64">
        <f t="shared" si="10"/>
        <v>5.3571428571428562E-2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3.59457671957672</v>
      </c>
      <c r="Y57" s="779">
        <f>IFERROR(Y51/H51,"0")+IFERROR(Y52/H52,"0")+IFERROR(Y53/H53,"0")+IFERROR(Y54/H54,"0")+IFERROR(Y55/H55,"0")+IFERROR(Y56/H56,"0")</f>
        <v>3.9999999999999996</v>
      </c>
      <c r="Z57" s="779">
        <f>IFERROR(IF(Z51="",0,Z51),"0")+IFERROR(IF(Z52="",0,Z52),"0")+IFERROR(IF(Z53="",0,Z53),"0")+IFERROR(IF(Z54="",0,Z54),"0")+IFERROR(IF(Z55="",0,Z55),"0")+IFERROR(IF(Z56="",0,Z56),"0")</f>
        <v>8.6999999999999994E-2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40</v>
      </c>
      <c r="Y58" s="779">
        <f>IFERROR(SUM(Y51:Y56),"0")</f>
        <v>44.399999999999991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45</v>
      </c>
      <c r="Y68" s="778">
        <f t="shared" si="11"/>
        <v>54</v>
      </c>
      <c r="Z68" s="36">
        <f>IFERROR(IF(Y68=0,"",ROUNDUP(Y68/H68,0)*0.02175),"")</f>
        <v>0.10874999999999999</v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46.999999999999993</v>
      </c>
      <c r="BN68" s="64">
        <f t="shared" si="13"/>
        <v>56.4</v>
      </c>
      <c r="BO68" s="64">
        <f t="shared" si="14"/>
        <v>7.440476190476189E-2</v>
      </c>
      <c r="BP68" s="64">
        <f t="shared" si="15"/>
        <v>8.9285714285714274E-2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22</v>
      </c>
      <c r="Y73" s="778">
        <f t="shared" si="11"/>
        <v>24</v>
      </c>
      <c r="Z73" s="36">
        <f>IFERROR(IF(Y73=0,"",ROUNDUP(Y73/H73,0)*0.00902),"")</f>
        <v>5.4120000000000001E-2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23.155000000000001</v>
      </c>
      <c r="BN73" s="64">
        <f t="shared" si="13"/>
        <v>25.259999999999998</v>
      </c>
      <c r="BO73" s="64">
        <f t="shared" si="14"/>
        <v>4.1666666666666671E-2</v>
      </c>
      <c r="BP73" s="64">
        <f t="shared" si="15"/>
        <v>4.5454545454545456E-2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9.6666666666666661</v>
      </c>
      <c r="Y75" s="779">
        <f>IFERROR(Y66/H66,"0")+IFERROR(Y67/H67,"0")+IFERROR(Y68/H68,"0")+IFERROR(Y69/H69,"0")+IFERROR(Y70/H70,"0")+IFERROR(Y71/H71,"0")+IFERROR(Y72/H72,"0")+IFERROR(Y73/H73,"0")+IFERROR(Y74/H74,"0")</f>
        <v>11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0.16286999999999999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67</v>
      </c>
      <c r="Y76" s="779">
        <f>IFERROR(SUM(Y66:Y74),"0")</f>
        <v>78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69</v>
      </c>
      <c r="Y78" s="778">
        <f>IFERROR(IF(X78="",0,CEILING((X78/$H78),1)*$H78),"")</f>
        <v>75.600000000000009</v>
      </c>
      <c r="Z78" s="36">
        <f>IFERROR(IF(Y78=0,"",ROUNDUP(Y78/H78,0)*0.02175),"")</f>
        <v>0.15225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72.066666666666663</v>
      </c>
      <c r="BN78" s="64">
        <f>IFERROR(Y78*I78/H78,"0")</f>
        <v>78.959999999999994</v>
      </c>
      <c r="BO78" s="64">
        <f>IFERROR(1/J78*(X78/H78),"0")</f>
        <v>0.11408730158730157</v>
      </c>
      <c r="BP78" s="64">
        <f>IFERROR(1/J78*(Y78/H78),"0")</f>
        <v>0.125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6.3888888888888884</v>
      </c>
      <c r="Y82" s="779">
        <f>IFERROR(Y78/H78,"0")+IFERROR(Y79/H79,"0")+IFERROR(Y80/H80,"0")+IFERROR(Y81/H81,"0")</f>
        <v>7</v>
      </c>
      <c r="Z82" s="779">
        <f>IFERROR(IF(Z78="",0,Z78),"0")+IFERROR(IF(Z79="",0,Z79),"0")+IFERROR(IF(Z80="",0,Z80),"0")+IFERROR(IF(Z81="",0,Z81),"0")</f>
        <v>0.15225</v>
      </c>
      <c r="AA82" s="780"/>
      <c r="AB82" s="780"/>
      <c r="AC82" s="780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69</v>
      </c>
      <c r="Y83" s="779">
        <f>IFERROR(SUM(Y78:Y81),"0")</f>
        <v>75.600000000000009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hidden="1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75</v>
      </c>
      <c r="Y116" s="778">
        <f t="shared" ref="Y116:Y121" si="26">IFERROR(IF(X116="",0,CEILING((X116/$H116),1)*$H116),"")</f>
        <v>75.600000000000009</v>
      </c>
      <c r="Z116" s="36">
        <f>IFERROR(IF(Y116=0,"",ROUNDUP(Y116/H116,0)*0.02175),"")</f>
        <v>0.19574999999999998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80.035714285714292</v>
      </c>
      <c r="BN116" s="64">
        <f t="shared" ref="BN116:BN121" si="28">IFERROR(Y116*I116/H116,"0")</f>
        <v>80.676000000000016</v>
      </c>
      <c r="BO116" s="64">
        <f t="shared" ref="BO116:BO121" si="29">IFERROR(1/J116*(X116/H116),"0")</f>
        <v>0.15943877551020408</v>
      </c>
      <c r="BP116" s="64">
        <f t="shared" ref="BP116:BP121" si="30">IFERROR(1/J116*(Y116/H116),"0")</f>
        <v>0.1607142857142857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8.9285714285714288</v>
      </c>
      <c r="Y122" s="779">
        <f>IFERROR(Y116/H116,"0")+IFERROR(Y117/H117,"0")+IFERROR(Y118/H118,"0")+IFERROR(Y119/H119,"0")+IFERROR(Y120/H120,"0")+IFERROR(Y121/H121,"0")</f>
        <v>9</v>
      </c>
      <c r="Z122" s="779">
        <f>IFERROR(IF(Z116="",0,Z116),"0")+IFERROR(IF(Z117="",0,Z117),"0")+IFERROR(IF(Z118="",0,Z118),"0")+IFERROR(IF(Z119="",0,Z119),"0")+IFERROR(IF(Z120="",0,Z120),"0")+IFERROR(IF(Z121="",0,Z121),"0")</f>
        <v>0.19574999999999998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75</v>
      </c>
      <c r="Y123" s="779">
        <f>IFERROR(SUM(Y116:Y121),"0")</f>
        <v>75.600000000000009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44</v>
      </c>
      <c r="Y126" s="778">
        <f>IFERROR(IF(X126="",0,CEILING((X126/$H126),1)*$H126),"")</f>
        <v>44.8</v>
      </c>
      <c r="Z126" s="36">
        <f>IFERROR(IF(Y126=0,"",ROUNDUP(Y126/H126,0)*0.02175),"")</f>
        <v>8.6999999999999994E-2</v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45.885714285714286</v>
      </c>
      <c r="BN126" s="64">
        <f>IFERROR(Y126*I126/H126,"0")</f>
        <v>46.720000000000006</v>
      </c>
      <c r="BO126" s="64">
        <f>IFERROR(1/J126*(X126/H126),"0")</f>
        <v>7.0153061224489791E-2</v>
      </c>
      <c r="BP126" s="64">
        <f>IFERROR(1/J126*(Y126/H126),"0")</f>
        <v>7.1428571428571425E-2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13</v>
      </c>
      <c r="Y129" s="778">
        <f>IFERROR(IF(X129="",0,CEILING((X129/$H129),1)*$H129),"")</f>
        <v>13.5</v>
      </c>
      <c r="Z129" s="36">
        <f>IFERROR(IF(Y129=0,"",ROUNDUP(Y129/H129,0)*0.00902),"")</f>
        <v>2.7060000000000001E-2</v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13.606666666666666</v>
      </c>
      <c r="BN129" s="64">
        <f>IFERROR(Y129*I129/H129,"0")</f>
        <v>14.13</v>
      </c>
      <c r="BO129" s="64">
        <f>IFERROR(1/J129*(X129/H129),"0")</f>
        <v>2.1885521885521887E-2</v>
      </c>
      <c r="BP129" s="64">
        <f>IFERROR(1/J129*(Y129/H129),"0")</f>
        <v>2.2727272727272728E-2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6.8174603174603181</v>
      </c>
      <c r="Y131" s="779">
        <f>IFERROR(Y126/H126,"0")+IFERROR(Y127/H127,"0")+IFERROR(Y128/H128,"0")+IFERROR(Y129/H129,"0")+IFERROR(Y130/H130,"0")</f>
        <v>7</v>
      </c>
      <c r="Z131" s="779">
        <f>IFERROR(IF(Z126="",0,Z126),"0")+IFERROR(IF(Z127="",0,Z127),"0")+IFERROR(IF(Z128="",0,Z128),"0")+IFERROR(IF(Z129="",0,Z129),"0")+IFERROR(IF(Z130="",0,Z130),"0")</f>
        <v>0.11405999999999999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57</v>
      </c>
      <c r="Y132" s="779">
        <f>IFERROR(SUM(Y126:Y130),"0")</f>
        <v>58.3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38</v>
      </c>
      <c r="Y134" s="778">
        <f>IFERROR(IF(X134="",0,CEILING((X134/$H134),1)*$H134),"")</f>
        <v>43.2</v>
      </c>
      <c r="Z134" s="36">
        <f>IFERROR(IF(Y134=0,"",ROUNDUP(Y134/H134,0)*0.02175),"")</f>
        <v>8.6999999999999994E-2</v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39.688888888888883</v>
      </c>
      <c r="BN134" s="64">
        <f>IFERROR(Y134*I134/H134,"0")</f>
        <v>45.12</v>
      </c>
      <c r="BO134" s="64">
        <f>IFERROR(1/J134*(X134/H134),"0")</f>
        <v>6.283068783068782E-2</v>
      </c>
      <c r="BP134" s="64">
        <f>IFERROR(1/J134*(Y134/H134),"0")</f>
        <v>7.1428571428571425E-2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3.5185185185185182</v>
      </c>
      <c r="Y138" s="779">
        <f>IFERROR(Y134/H134,"0")+IFERROR(Y135/H135,"0")+IFERROR(Y136/H136,"0")+IFERROR(Y137/H137,"0")</f>
        <v>4</v>
      </c>
      <c r="Z138" s="779">
        <f>IFERROR(IF(Z134="",0,Z134),"0")+IFERROR(IF(Z135="",0,Z135),"0")+IFERROR(IF(Z136="",0,Z136),"0")+IFERROR(IF(Z137="",0,Z137),"0")</f>
        <v>8.6999999999999994E-2</v>
      </c>
      <c r="AA138" s="780"/>
      <c r="AB138" s="780"/>
      <c r="AC138" s="780"/>
    </row>
    <row r="139" spans="1:68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38</v>
      </c>
      <c r="Y139" s="779">
        <f>IFERROR(SUM(Y134:Y137),"0")</f>
        <v>43.2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327</v>
      </c>
      <c r="Y141" s="778">
        <f t="shared" ref="Y141:Y147" si="31">IFERROR(IF(X141="",0,CEILING((X141/$H141),1)*$H141),"")</f>
        <v>327.60000000000002</v>
      </c>
      <c r="Z141" s="36">
        <f>IFERROR(IF(Y141=0,"",ROUNDUP(Y141/H141,0)*0.02175),"")</f>
        <v>0.84824999999999995</v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348.72214285714284</v>
      </c>
      <c r="BN141" s="64">
        <f t="shared" ref="BN141:BN147" si="33">IFERROR(Y141*I141/H141,"0")</f>
        <v>349.36200000000002</v>
      </c>
      <c r="BO141" s="64">
        <f t="shared" ref="BO141:BO147" si="34">IFERROR(1/J141*(X141/H141),"0")</f>
        <v>0.69515306122448972</v>
      </c>
      <c r="BP141" s="64">
        <f t="shared" ref="BP141:BP147" si="35">IFERROR(1/J141*(Y141/H141),"0")</f>
        <v>0.6964285714285714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38.928571428571423</v>
      </c>
      <c r="Y148" s="779">
        <f>IFERROR(Y141/H141,"0")+IFERROR(Y142/H142,"0")+IFERROR(Y143/H143,"0")+IFERROR(Y144/H144,"0")+IFERROR(Y145/H145,"0")+IFERROR(Y146/H146,"0")+IFERROR(Y147/H147,"0")</f>
        <v>39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0.84824999999999995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327</v>
      </c>
      <c r="Y149" s="779">
        <f>IFERROR(SUM(Y141:Y147),"0")</f>
        <v>327.60000000000002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80</v>
      </c>
      <c r="Y197" s="778">
        <f t="shared" ref="Y197:Y204" si="36">IFERROR(IF(X197="",0,CEILING((X197/$H197),1)*$H197),"")</f>
        <v>84</v>
      </c>
      <c r="Z197" s="36">
        <f>IFERROR(IF(Y197=0,"",ROUNDUP(Y197/H197,0)*0.00753),"")</f>
        <v>0.15060000000000001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84.952380952380949</v>
      </c>
      <c r="BN197" s="64">
        <f t="shared" ref="BN197:BN204" si="38">IFERROR(Y197*I197/H197,"0")</f>
        <v>89.199999999999989</v>
      </c>
      <c r="BO197" s="64">
        <f t="shared" ref="BO197:BO204" si="39">IFERROR(1/J197*(X197/H197),"0")</f>
        <v>0.1221001221001221</v>
      </c>
      <c r="BP197" s="64">
        <f t="shared" ref="BP197:BP204" si="40">IFERROR(1/J197*(Y197/H197),"0")</f>
        <v>0.12820512820512819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70</v>
      </c>
      <c r="Y200" s="778">
        <f t="shared" si="36"/>
        <v>71.400000000000006</v>
      </c>
      <c r="Z200" s="36">
        <f>IFERROR(IF(Y200=0,"",ROUNDUP(Y200/H200,0)*0.00502),"")</f>
        <v>0.17068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74.333333333333329</v>
      </c>
      <c r="BN200" s="64">
        <f t="shared" si="38"/>
        <v>75.820000000000007</v>
      </c>
      <c r="BO200" s="64">
        <f t="shared" si="39"/>
        <v>0.14245014245014245</v>
      </c>
      <c r="BP200" s="64">
        <f t="shared" si="40"/>
        <v>0.14529914529914531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52.38095238095238</v>
      </c>
      <c r="Y205" s="779">
        <f>IFERROR(Y197/H197,"0")+IFERROR(Y198/H198,"0")+IFERROR(Y199/H199,"0")+IFERROR(Y200/H200,"0")+IFERROR(Y201/H201,"0")+IFERROR(Y202/H202,"0")+IFERROR(Y203/H203,"0")+IFERROR(Y204/H204,"0")</f>
        <v>54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0.32128000000000001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150</v>
      </c>
      <c r="Y206" s="779">
        <f>IFERROR(SUM(Y197:Y204),"0")</f>
        <v>155.4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102</v>
      </c>
      <c r="Y220" s="778">
        <f t="shared" si="41"/>
        <v>102.60000000000001</v>
      </c>
      <c r="Z220" s="36">
        <f>IFERROR(IF(Y220=0,"",ROUNDUP(Y220/H220,0)*0.00902),"")</f>
        <v>0.17138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105.96666666666667</v>
      </c>
      <c r="BN220" s="64">
        <f t="shared" si="43"/>
        <v>106.59000000000002</v>
      </c>
      <c r="BO220" s="64">
        <f t="shared" si="44"/>
        <v>0.14309764309764311</v>
      </c>
      <c r="BP220" s="64">
        <f t="shared" si="45"/>
        <v>0.14393939393939395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18.888888888888889</v>
      </c>
      <c r="Y227" s="779">
        <f>IFERROR(Y219/H219,"0")+IFERROR(Y220/H220,"0")+IFERROR(Y221/H221,"0")+IFERROR(Y222/H222,"0")+IFERROR(Y223/H223,"0")+IFERROR(Y224/H224,"0")+IFERROR(Y225/H225,"0")+IFERROR(Y226/H226,"0")</f>
        <v>19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0.17138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102</v>
      </c>
      <c r="Y228" s="779">
        <f>IFERROR(SUM(Y219:Y226),"0")</f>
        <v>102.60000000000001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55</v>
      </c>
      <c r="Y234" s="778">
        <f t="shared" si="46"/>
        <v>55.199999999999996</v>
      </c>
      <c r="Z234" s="36">
        <f t="shared" ref="Z234:Z240" si="51">IFERROR(IF(Y234=0,"",ROUNDUP(Y234/H234,0)*0.00753),"")</f>
        <v>0.17319000000000001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61.645833333333329</v>
      </c>
      <c r="BN234" s="64">
        <f t="shared" si="48"/>
        <v>61.870000000000005</v>
      </c>
      <c r="BO234" s="64">
        <f t="shared" si="49"/>
        <v>0.14690170940170941</v>
      </c>
      <c r="BP234" s="64">
        <f t="shared" si="50"/>
        <v>0.14743589743589744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101</v>
      </c>
      <c r="Y237" s="778">
        <f t="shared" si="46"/>
        <v>103.2</v>
      </c>
      <c r="Z237" s="36">
        <f t="shared" si="51"/>
        <v>0.32379000000000002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112.44666666666667</v>
      </c>
      <c r="BN237" s="64">
        <f t="shared" si="48"/>
        <v>114.89600000000002</v>
      </c>
      <c r="BO237" s="64">
        <f t="shared" si="49"/>
        <v>0.26976495726495725</v>
      </c>
      <c r="BP237" s="64">
        <f t="shared" si="50"/>
        <v>0.27564102564102561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32</v>
      </c>
      <c r="Y239" s="778">
        <f t="shared" si="46"/>
        <v>33.6</v>
      </c>
      <c r="Z239" s="36">
        <f t="shared" si="51"/>
        <v>0.10542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35.626666666666672</v>
      </c>
      <c r="BN239" s="64">
        <f t="shared" si="48"/>
        <v>37.408000000000001</v>
      </c>
      <c r="BO239" s="64">
        <f t="shared" si="49"/>
        <v>8.5470085470085472E-2</v>
      </c>
      <c r="BP239" s="64">
        <f t="shared" si="50"/>
        <v>8.9743589743589758E-2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54</v>
      </c>
      <c r="Y240" s="778">
        <f t="shared" si="46"/>
        <v>55.199999999999996</v>
      </c>
      <c r="Z240" s="36">
        <f t="shared" si="51"/>
        <v>0.17319000000000001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60.255000000000003</v>
      </c>
      <c r="BN240" s="64">
        <f t="shared" si="48"/>
        <v>61.593999999999994</v>
      </c>
      <c r="BO240" s="64">
        <f t="shared" si="49"/>
        <v>0.14423076923076922</v>
      </c>
      <c r="BP240" s="64">
        <f t="shared" si="50"/>
        <v>0.14743589743589744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100.83333333333333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103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0.77559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242</v>
      </c>
      <c r="Y242" s="779">
        <f>IFERROR(SUM(Y230:Y240),"0")</f>
        <v>247.2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31</v>
      </c>
      <c r="Y311" s="778">
        <f t="shared" si="67"/>
        <v>31.2</v>
      </c>
      <c r="Z311" s="36">
        <f>IFERROR(IF(Y311=0,"",ROUNDUP(Y311/H311,0)*0.00753),"")</f>
        <v>9.7890000000000005E-2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34.513333333333335</v>
      </c>
      <c r="BN311" s="64">
        <f t="shared" si="69"/>
        <v>34.736000000000004</v>
      </c>
      <c r="BO311" s="64">
        <f t="shared" si="70"/>
        <v>8.279914529914531E-2</v>
      </c>
      <c r="BP311" s="64">
        <f t="shared" si="71"/>
        <v>8.3333333333333329E-2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72</v>
      </c>
      <c r="Y312" s="778">
        <f t="shared" si="67"/>
        <v>72</v>
      </c>
      <c r="Z312" s="36">
        <f>IFERROR(IF(Y312=0,"",ROUNDUP(Y312/H312,0)*0.00753),"")</f>
        <v>0.22590000000000002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78.000000000000014</v>
      </c>
      <c r="BN312" s="64">
        <f t="shared" si="69"/>
        <v>78.000000000000014</v>
      </c>
      <c r="BO312" s="64">
        <f t="shared" si="70"/>
        <v>0.19230769230769229</v>
      </c>
      <c r="BP312" s="64">
        <f t="shared" si="71"/>
        <v>0.19230769230769229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42.916666666666671</v>
      </c>
      <c r="Y314" s="779">
        <f>IFERROR(Y308/H308,"0")+IFERROR(Y309/H309,"0")+IFERROR(Y310/H310,"0")+IFERROR(Y311/H311,"0")+IFERROR(Y312/H312,"0")+IFERROR(Y313/H313,"0")</f>
        <v>43</v>
      </c>
      <c r="Z314" s="779">
        <f>IFERROR(IF(Z308="",0,Z308),"0")+IFERROR(IF(Z309="",0,Z309),"0")+IFERROR(IF(Z310="",0,Z310),"0")+IFERROR(IF(Z311="",0,Z311),"0")+IFERROR(IF(Z312="",0,Z312),"0")+IFERROR(IF(Z313="",0,Z313),"0")</f>
        <v>0.32379000000000002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103</v>
      </c>
      <c r="Y315" s="779">
        <f>IFERROR(SUM(Y308:Y313),"0")</f>
        <v>103.2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159</v>
      </c>
      <c r="Y388" s="778">
        <f>IFERROR(IF(X388="",0,CEILING((X388/$H388),1)*$H388),"")</f>
        <v>163.79999999999998</v>
      </c>
      <c r="Z388" s="36">
        <f>IFERROR(IF(Y388=0,"",ROUNDUP(Y388/H388,0)*0.02175),"")</f>
        <v>0.45674999999999999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170.49692307692311</v>
      </c>
      <c r="BN388" s="64">
        <f>IFERROR(Y388*I388/H388,"0")</f>
        <v>175.64400000000001</v>
      </c>
      <c r="BO388" s="64">
        <f>IFERROR(1/J388*(X388/H388),"0")</f>
        <v>0.36401098901098905</v>
      </c>
      <c r="BP388" s="64">
        <f>IFERROR(1/J388*(Y388/H388),"0")</f>
        <v>0.375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20.384615384615387</v>
      </c>
      <c r="Y390" s="779">
        <f>IFERROR(Y387/H387,"0")+IFERROR(Y388/H388,"0")+IFERROR(Y389/H389,"0")</f>
        <v>21</v>
      </c>
      <c r="Z390" s="779">
        <f>IFERROR(IF(Z387="",0,Z387),"0")+IFERROR(IF(Z388="",0,Z388),"0")+IFERROR(IF(Z389="",0,Z389),"0")</f>
        <v>0.45674999999999999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159</v>
      </c>
      <c r="Y391" s="779">
        <f>IFERROR(SUM(Y387:Y389),"0")</f>
        <v>163.79999999999998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21</v>
      </c>
      <c r="Y395" s="778">
        <f>IFERROR(IF(X395="",0,CEILING((X395/$H395),1)*$H395),"")</f>
        <v>22.95</v>
      </c>
      <c r="Z395" s="36">
        <f>IFERROR(IF(Y395=0,"",ROUNDUP(Y395/H395,0)*0.00753),"")</f>
        <v>6.7769999999999997E-2</v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24.500000000000004</v>
      </c>
      <c r="BN395" s="64">
        <f>IFERROR(Y395*I395/H395,"0")</f>
        <v>26.775000000000002</v>
      </c>
      <c r="BO395" s="64">
        <f>IFERROR(1/J395*(X395/H395),"0")</f>
        <v>5.2790346907993974E-2</v>
      </c>
      <c r="BP395" s="64">
        <f>IFERROR(1/J395*(Y395/H395),"0")</f>
        <v>5.7692307692307689E-2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8.2352941176470598</v>
      </c>
      <c r="Y397" s="779">
        <f>IFERROR(Y393/H393,"0")+IFERROR(Y394/H394,"0")+IFERROR(Y395/H395,"0")+IFERROR(Y396/H396,"0")</f>
        <v>9</v>
      </c>
      <c r="Z397" s="779">
        <f>IFERROR(IF(Z393="",0,Z393),"0")+IFERROR(IF(Z394="",0,Z394),"0")+IFERROR(IF(Z395="",0,Z395),"0")+IFERROR(IF(Z396="",0,Z396),"0")</f>
        <v>6.7769999999999997E-2</v>
      </c>
      <c r="AA397" s="780"/>
      <c r="AB397" s="780"/>
      <c r="AC397" s="780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21</v>
      </c>
      <c r="Y398" s="779">
        <f>IFERROR(SUM(Y393:Y396),"0")</f>
        <v>22.95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5</v>
      </c>
      <c r="Y407" s="778">
        <f>IFERROR(IF(X407="",0,CEILING((X407/$H407),1)*$H407),"")</f>
        <v>5.4</v>
      </c>
      <c r="Z407" s="36">
        <f>IFERROR(IF(Y407=0,"",ROUNDUP(Y407/H407,0)*0.00753),"")</f>
        <v>2.2589999999999999E-2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5.6888888888888891</v>
      </c>
      <c r="BN407" s="64">
        <f>IFERROR(Y407*I407/H407,"0")</f>
        <v>6.1440000000000001</v>
      </c>
      <c r="BO407" s="64">
        <f>IFERROR(1/J407*(X407/H407),"0")</f>
        <v>1.7806267806267807E-2</v>
      </c>
      <c r="BP407" s="64">
        <f>IFERROR(1/J407*(Y407/H407),"0")</f>
        <v>1.9230769230769232E-2</v>
      </c>
    </row>
    <row r="408" spans="1:68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2.7777777777777777</v>
      </c>
      <c r="Y408" s="779">
        <f>IFERROR(Y407/H407,"0")</f>
        <v>3</v>
      </c>
      <c r="Z408" s="779">
        <f>IFERROR(IF(Z407="",0,Z407),"0")</f>
        <v>2.2589999999999999E-2</v>
      </c>
      <c r="AA408" s="780"/>
      <c r="AB408" s="780"/>
      <c r="AC408" s="780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5</v>
      </c>
      <c r="Y409" s="779">
        <f>IFERROR(SUM(Y407:Y407),"0")</f>
        <v>5.4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400</v>
      </c>
      <c r="Y420" s="778">
        <f t="shared" si="82"/>
        <v>405</v>
      </c>
      <c r="Z420" s="36">
        <f>IFERROR(IF(Y420=0,"",ROUNDUP(Y420/H420,0)*0.02175),"")</f>
        <v>0.58724999999999994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412.8</v>
      </c>
      <c r="BN420" s="64">
        <f t="shared" si="84"/>
        <v>417.96000000000004</v>
      </c>
      <c r="BO420" s="64">
        <f t="shared" si="85"/>
        <v>0.55555555555555558</v>
      </c>
      <c r="BP420" s="64">
        <f t="shared" si="86"/>
        <v>0.5625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500</v>
      </c>
      <c r="Y425" s="778">
        <f t="shared" si="82"/>
        <v>510</v>
      </c>
      <c r="Z425" s="36">
        <f>IFERROR(IF(Y425=0,"",ROUNDUP(Y425/H425,0)*0.02175),"")</f>
        <v>0.73949999999999994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516</v>
      </c>
      <c r="BN425" s="64">
        <f t="shared" si="84"/>
        <v>526.32000000000005</v>
      </c>
      <c r="BO425" s="64">
        <f t="shared" si="85"/>
        <v>0.69444444444444442</v>
      </c>
      <c r="BP425" s="64">
        <f t="shared" si="86"/>
        <v>0.70833333333333326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60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61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1.3267499999999999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900</v>
      </c>
      <c r="Y431" s="779">
        <f>IFERROR(SUM(Y419:Y429),"0")</f>
        <v>915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600</v>
      </c>
      <c r="Y433" s="778">
        <f>IFERROR(IF(X433="",0,CEILING((X433/$H433),1)*$H433),"")</f>
        <v>600</v>
      </c>
      <c r="Z433" s="36">
        <f>IFERROR(IF(Y433=0,"",ROUNDUP(Y433/H433,0)*0.02175),"")</f>
        <v>0.86999999999999988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619.20000000000005</v>
      </c>
      <c r="BN433" s="64">
        <f>IFERROR(Y433*I433/H433,"0")</f>
        <v>619.20000000000005</v>
      </c>
      <c r="BO433" s="64">
        <f>IFERROR(1/J433*(X433/H433),"0")</f>
        <v>0.83333333333333326</v>
      </c>
      <c r="BP433" s="64">
        <f>IFERROR(1/J433*(Y433/H433),"0")</f>
        <v>0.83333333333333326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40</v>
      </c>
      <c r="Y435" s="779">
        <f>IFERROR(Y433/H433,"0")+IFERROR(Y434/H434,"0")</f>
        <v>40</v>
      </c>
      <c r="Z435" s="779">
        <f>IFERROR(IF(Z433="",0,Z433),"0")+IFERROR(IF(Z434="",0,Z434),"0")</f>
        <v>0.86999999999999988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600</v>
      </c>
      <c r="Y436" s="779">
        <f>IFERROR(SUM(Y433:Y434),"0")</f>
        <v>600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5093</v>
      </c>
      <c r="Y468" s="778">
        <f t="shared" ref="Y468:Y474" si="93">IFERROR(IF(X468="",0,CEILING((X468/$H468),1)*$H468),"")</f>
        <v>5093.3999999999996</v>
      </c>
      <c r="Z468" s="36">
        <f>IFERROR(IF(Y468=0,"",ROUNDUP(Y468/H468,0)*0.02175),"")</f>
        <v>14.202749999999998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5461.2630769230782</v>
      </c>
      <c r="BN468" s="64">
        <f t="shared" ref="BN468:BN474" si="95">IFERROR(Y468*I468/H468,"0")</f>
        <v>5461.692</v>
      </c>
      <c r="BO468" s="64">
        <f t="shared" ref="BO468:BO474" si="96">IFERROR(1/J468*(X468/H468),"0")</f>
        <v>11.659798534798535</v>
      </c>
      <c r="BP468" s="64">
        <f t="shared" ref="BP468:BP474" si="97">IFERROR(1/J468*(Y468/H468),"0")</f>
        <v>11.660714285714285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652.94871794871801</v>
      </c>
      <c r="Y475" s="779">
        <f>IFERROR(Y468/H468,"0")+IFERROR(Y469/H469,"0")+IFERROR(Y470/H470,"0")+IFERROR(Y471/H471,"0")+IFERROR(Y472/H472,"0")+IFERROR(Y473/H473,"0")+IFERROR(Y474/H474,"0")</f>
        <v>653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14.202749999999998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5093</v>
      </c>
      <c r="Y476" s="779">
        <f>IFERROR(SUM(Y468:Y474),"0")</f>
        <v>5093.3999999999996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87</v>
      </c>
      <c r="Y490" s="778">
        <f t="shared" si="98"/>
        <v>88.2</v>
      </c>
      <c r="Z490" s="36">
        <f>IFERROR(IF(Y490=0,"",ROUNDUP(Y490/H490,0)*0.00753),"")</f>
        <v>0.15812999999999999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91.764285714285705</v>
      </c>
      <c r="BN490" s="64">
        <f t="shared" si="100"/>
        <v>93.03</v>
      </c>
      <c r="BO490" s="64">
        <f t="shared" si="101"/>
        <v>0.13278388278388276</v>
      </c>
      <c r="BP490" s="64">
        <f t="shared" si="102"/>
        <v>0.13461538461538461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20.714285714285712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21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0.15812999999999999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87</v>
      </c>
      <c r="Y508" s="779">
        <f>IFERROR(SUM(Y489:Y506),"0")</f>
        <v>88.2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1</v>
      </c>
      <c r="Y515" s="778">
        <f>IFERROR(IF(X515="",0,CEILING((X515/$H515),1)*$H515),"")</f>
        <v>1.2</v>
      </c>
      <c r="Z515" s="36">
        <f>IFERROR(IF(Y515=0,"",ROUNDUP(Y515/H515,0)*0.00627),"")</f>
        <v>6.2700000000000004E-3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1.5</v>
      </c>
      <c r="BN515" s="64">
        <f>IFERROR(Y515*I515/H515,"0")</f>
        <v>1.8000000000000003</v>
      </c>
      <c r="BO515" s="64">
        <f>IFERROR(1/J515*(X515/H515),"0")</f>
        <v>4.1666666666666666E-3</v>
      </c>
      <c r="BP515" s="64">
        <f>IFERROR(1/J515*(Y515/H515),"0")</f>
        <v>5.0000000000000001E-3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0.83333333333333337</v>
      </c>
      <c r="Y517" s="779">
        <f>IFERROR(Y515/H515,"0")+IFERROR(Y516/H516,"0")</f>
        <v>1</v>
      </c>
      <c r="Z517" s="779">
        <f>IFERROR(IF(Z515="",0,Z515),"0")+IFERROR(IF(Z516="",0,Z516),"0")</f>
        <v>6.2700000000000004E-3</v>
      </c>
      <c r="AA517" s="780"/>
      <c r="AB517" s="780"/>
      <c r="AC517" s="780"/>
    </row>
    <row r="518" spans="1:68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1</v>
      </c>
      <c r="Y518" s="779">
        <f>IFERROR(SUM(Y515:Y516),"0")</f>
        <v>1.2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82</v>
      </c>
      <c r="Y556" s="778">
        <f t="shared" ref="Y556:Y566" si="104">IFERROR(IF(X556="",0,CEILING((X556/$H556),1)*$H556),"")</f>
        <v>84.48</v>
      </c>
      <c r="Z556" s="36">
        <f t="shared" ref="Z556:Z561" si="105">IFERROR(IF(Y556=0,"",ROUNDUP(Y556/H556,0)*0.01196),"")</f>
        <v>0.19136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87.590909090909079</v>
      </c>
      <c r="BN556" s="64">
        <f t="shared" ref="BN556:BN566" si="107">IFERROR(Y556*I556/H556,"0")</f>
        <v>90.24</v>
      </c>
      <c r="BO556" s="64">
        <f t="shared" ref="BO556:BO566" si="108">IFERROR(1/J556*(X556/H556),"0")</f>
        <v>0.14932983682983683</v>
      </c>
      <c r="BP556" s="64">
        <f t="shared" ref="BP556:BP566" si="109">IFERROR(1/J556*(Y556/H556),"0")</f>
        <v>0.15384615384615385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3024</v>
      </c>
      <c r="Y559" s="778">
        <f t="shared" si="104"/>
        <v>3025.44</v>
      </c>
      <c r="Z559" s="36">
        <f t="shared" si="105"/>
        <v>6.8530800000000003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3230.181818181818</v>
      </c>
      <c r="BN559" s="64">
        <f t="shared" si="107"/>
        <v>3231.72</v>
      </c>
      <c r="BO559" s="64">
        <f t="shared" si="108"/>
        <v>5.5069930069930075</v>
      </c>
      <c r="BP559" s="64">
        <f t="shared" si="109"/>
        <v>5.509615384615385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178</v>
      </c>
      <c r="Y561" s="778">
        <f t="shared" si="104"/>
        <v>179.52</v>
      </c>
      <c r="Z561" s="36">
        <f t="shared" si="105"/>
        <v>0.40664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190.13636363636363</v>
      </c>
      <c r="BN561" s="64">
        <f t="shared" si="107"/>
        <v>191.76</v>
      </c>
      <c r="BO561" s="64">
        <f t="shared" si="108"/>
        <v>0.32415501165501165</v>
      </c>
      <c r="BP561" s="64">
        <f t="shared" si="109"/>
        <v>0.32692307692307693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621.969696969697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623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7.451080000000001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3284</v>
      </c>
      <c r="Y568" s="779">
        <f>IFERROR(SUM(Y556:Y566),"0")</f>
        <v>3289.44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150</v>
      </c>
      <c r="Y570" s="778">
        <f>IFERROR(IF(X570="",0,CEILING((X570/$H570),1)*$H570),"")</f>
        <v>153.12</v>
      </c>
      <c r="Z570" s="36">
        <f>IFERROR(IF(Y570=0,"",ROUNDUP(Y570/H570,0)*0.01196),"")</f>
        <v>0.34683999999999998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160.22727272727272</v>
      </c>
      <c r="BN570" s="64">
        <f>IFERROR(Y570*I570/H570,"0")</f>
        <v>163.56</v>
      </c>
      <c r="BO570" s="64">
        <f>IFERROR(1/J570*(X570/H570),"0")</f>
        <v>0.27316433566433568</v>
      </c>
      <c r="BP570" s="64">
        <f>IFERROR(1/J570*(Y570/H570),"0")</f>
        <v>0.27884615384615385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7</v>
      </c>
      <c r="Y571" s="778">
        <f>IFERROR(IF(X571="",0,CEILING((X571/$H571),1)*$H571),"")</f>
        <v>7.2</v>
      </c>
      <c r="Z571" s="36">
        <f>IFERROR(IF(Y571=0,"",ROUNDUP(Y571/H571,0)*0.00902),"")</f>
        <v>1.804E-2</v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7.4083333333333332</v>
      </c>
      <c r="BN571" s="64">
        <f>IFERROR(Y571*I571/H571,"0")</f>
        <v>7.62</v>
      </c>
      <c r="BO571" s="64">
        <f>IFERROR(1/J571*(X571/H571),"0")</f>
        <v>1.4730639730639731E-2</v>
      </c>
      <c r="BP571" s="64">
        <f>IFERROR(1/J571*(Y571/H571),"0")</f>
        <v>1.5151515151515152E-2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30.353535353535349</v>
      </c>
      <c r="Y573" s="779">
        <f>IFERROR(Y570/H570,"0")+IFERROR(Y571/H571,"0")+IFERROR(Y572/H572,"0")</f>
        <v>31</v>
      </c>
      <c r="Z573" s="779">
        <f>IFERROR(IF(Z570="",0,Z570),"0")+IFERROR(IF(Z571="",0,Z571),"0")+IFERROR(IF(Z572="",0,Z572),"0")</f>
        <v>0.36487999999999998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157</v>
      </c>
      <c r="Y574" s="779">
        <f>IFERROR(SUM(Y570:Y572),"0")</f>
        <v>160.32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342</v>
      </c>
      <c r="Y576" s="778">
        <f t="shared" ref="Y576:Y584" si="110">IFERROR(IF(X576="",0,CEILING((X576/$H576),1)*$H576),"")</f>
        <v>343.2</v>
      </c>
      <c r="Z576" s="36">
        <f>IFERROR(IF(Y576=0,"",ROUNDUP(Y576/H576,0)*0.01196),"")</f>
        <v>0.77739999999999998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365.31818181818176</v>
      </c>
      <c r="BN576" s="64">
        <f t="shared" ref="BN576:BN584" si="112">IFERROR(Y576*I576/H576,"0")</f>
        <v>366.59999999999997</v>
      </c>
      <c r="BO576" s="64">
        <f t="shared" ref="BO576:BO584" si="113">IFERROR(1/J576*(X576/H576),"0")</f>
        <v>0.62281468531468531</v>
      </c>
      <c r="BP576" s="64">
        <f t="shared" ref="BP576:BP584" si="114">IFERROR(1/J576*(Y576/H576),"0")</f>
        <v>0.625</v>
      </c>
    </row>
    <row r="577" spans="1:68" ht="27" hidden="1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1238</v>
      </c>
      <c r="Y578" s="778">
        <f t="shared" si="110"/>
        <v>1240.8</v>
      </c>
      <c r="Z578" s="36">
        <f>IFERROR(IF(Y578=0,"",ROUNDUP(Y578/H578,0)*0.01196),"")</f>
        <v>2.8106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1322.4090909090908</v>
      </c>
      <c r="BN578" s="64">
        <f t="shared" si="112"/>
        <v>1325.3999999999999</v>
      </c>
      <c r="BO578" s="64">
        <f t="shared" si="113"/>
        <v>2.2545163170163169</v>
      </c>
      <c r="BP578" s="64">
        <f t="shared" si="114"/>
        <v>2.2596153846153846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299.24242424242425</v>
      </c>
      <c r="Y585" s="779">
        <f>IFERROR(Y576/H576,"0")+IFERROR(Y577/H577,"0")+IFERROR(Y578/H578,"0")+IFERROR(Y579/H579,"0")+IFERROR(Y580/H580,"0")+IFERROR(Y581/H581,"0")+IFERROR(Y582/H582,"0")+IFERROR(Y583/H583,"0")+IFERROR(Y584/H584,"0")</f>
        <v>300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3.5880000000000001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1580</v>
      </c>
      <c r="Y586" s="779">
        <f>IFERROR(SUM(Y576:Y584),"0")</f>
        <v>1584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13157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13234.810000000001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14026.111215728717</v>
      </c>
      <c r="Y664" s="779">
        <f>IFERROR(SUM(BN22:BN660),"0")</f>
        <v>14108.527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27</v>
      </c>
      <c r="Y665" s="38">
        <f>ROUNDUP(SUM(BP22:BP660),0)</f>
        <v>27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14701.111215728717</v>
      </c>
      <c r="Y666" s="779">
        <f>GrossWeightTotalR+PalletQtyTotalR*25</f>
        <v>14783.527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2050.3227760801292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2063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31.754189999999998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44.399999999999991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153.60000000000002</v>
      </c>
      <c r="E673" s="46">
        <f>IFERROR(Y110*1,"0")+IFERROR(Y111*1,"0")+IFERROR(Y112*1,"0")+IFERROR(Y116*1,"0")+IFERROR(Y117*1,"0")+IFERROR(Y118*1,"0")+IFERROR(Y119*1,"0")+IFERROR(Y120*1,"0")+IFERROR(Y121*1,"0")</f>
        <v>75.600000000000009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429.1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155.4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349.8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103.2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186.74999999999997</v>
      </c>
      <c r="V673" s="46">
        <f>IFERROR(Y407*1,"0")+IFERROR(Y411*1,"0")+IFERROR(Y412*1,"0")+IFERROR(Y413*1,"0")</f>
        <v>5.4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1515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5093.3999999999996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89.4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5033.7599999999993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238,00"/>
        <filter val="1 580,00"/>
        <filter val="1,00"/>
        <filter val="100,83"/>
        <filter val="101,00"/>
        <filter val="102,00"/>
        <filter val="103,00"/>
        <filter val="13 157,00"/>
        <filter val="13,00"/>
        <filter val="14 026,11"/>
        <filter val="14 701,11"/>
        <filter val="150,00"/>
        <filter val="157,00"/>
        <filter val="159,00"/>
        <filter val="178,00"/>
        <filter val="18,89"/>
        <filter val="2 050,32"/>
        <filter val="2,78"/>
        <filter val="20,38"/>
        <filter val="20,71"/>
        <filter val="21,00"/>
        <filter val="22,00"/>
        <filter val="242,00"/>
        <filter val="27"/>
        <filter val="299,24"/>
        <filter val="3 024,00"/>
        <filter val="3 284,00"/>
        <filter val="3,52"/>
        <filter val="3,59"/>
        <filter val="30,35"/>
        <filter val="31,00"/>
        <filter val="32,00"/>
        <filter val="327,00"/>
        <filter val="33,00"/>
        <filter val="342,00"/>
        <filter val="38,00"/>
        <filter val="38,93"/>
        <filter val="40,00"/>
        <filter val="400,00"/>
        <filter val="42,92"/>
        <filter val="44,00"/>
        <filter val="45,00"/>
        <filter val="5 093,00"/>
        <filter val="5,00"/>
        <filter val="500,00"/>
        <filter val="52,38"/>
        <filter val="54,00"/>
        <filter val="55,00"/>
        <filter val="57,00"/>
        <filter val="6,39"/>
        <filter val="6,82"/>
        <filter val="60,00"/>
        <filter val="600,00"/>
        <filter val="621,97"/>
        <filter val="652,95"/>
        <filter val="67,00"/>
        <filter val="69,00"/>
        <filter val="7,00"/>
        <filter val="70,00"/>
        <filter val="72,00"/>
        <filter val="75,00"/>
        <filter val="8,24"/>
        <filter val="8,93"/>
        <filter val="80,00"/>
        <filter val="82,00"/>
        <filter val="87,00"/>
        <filter val="9,67"/>
        <filter val="900,00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2024-11-29T12:07:00Z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