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11,24 ПОКОМ КИ филиалы\"/>
    </mc:Choice>
  </mc:AlternateContent>
  <xr:revisionPtr revIDLastSave="0" documentId="13_ncr:1_{C8C794FB-706C-4856-9C3E-30B00B477EC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Sheet!$A$3:$AD$121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06" i="1" l="1"/>
  <c r="Q105" i="1"/>
  <c r="R121" i="1" l="1"/>
  <c r="AD121" i="1" s="1"/>
  <c r="R120" i="1"/>
  <c r="AD120" i="1" s="1"/>
  <c r="R119" i="1"/>
  <c r="AD119" i="1" s="1"/>
  <c r="R117" i="1"/>
  <c r="AD117" i="1" s="1"/>
  <c r="R116" i="1"/>
  <c r="AD116" i="1" s="1"/>
  <c r="R114" i="1"/>
  <c r="AD114" i="1" s="1"/>
  <c r="R109" i="1"/>
  <c r="AD109" i="1" s="1"/>
  <c r="R108" i="1"/>
  <c r="AD108" i="1" s="1"/>
  <c r="R107" i="1"/>
  <c r="AD107" i="1" s="1"/>
  <c r="R104" i="1"/>
  <c r="AD104" i="1" s="1"/>
  <c r="R99" i="1"/>
  <c r="AD99" i="1" s="1"/>
  <c r="R98" i="1"/>
  <c r="AD98" i="1" s="1"/>
  <c r="R97" i="1"/>
  <c r="AD97" i="1" s="1"/>
  <c r="R95" i="1"/>
  <c r="AD95" i="1" s="1"/>
  <c r="R94" i="1"/>
  <c r="AD94" i="1" s="1"/>
  <c r="R91" i="1"/>
  <c r="AD91" i="1" s="1"/>
  <c r="R90" i="1"/>
  <c r="AD90" i="1" s="1"/>
  <c r="R89" i="1"/>
  <c r="AD89" i="1" s="1"/>
  <c r="R78" i="1"/>
  <c r="AD78" i="1" s="1"/>
  <c r="R77" i="1"/>
  <c r="AD77" i="1" s="1"/>
  <c r="AD73" i="1"/>
  <c r="R71" i="1"/>
  <c r="AD71" i="1" s="1"/>
  <c r="R64" i="1"/>
  <c r="AD64" i="1" s="1"/>
  <c r="R59" i="1"/>
  <c r="AD59" i="1" s="1"/>
  <c r="R55" i="1"/>
  <c r="AD55" i="1" s="1"/>
  <c r="AD53" i="1"/>
  <c r="R51" i="1"/>
  <c r="AD51" i="1" s="1"/>
  <c r="R50" i="1"/>
  <c r="AD50" i="1" s="1"/>
  <c r="R49" i="1"/>
  <c r="AD49" i="1" s="1"/>
  <c r="R29" i="1"/>
  <c r="AD29" i="1" s="1"/>
  <c r="R25" i="1"/>
  <c r="R23" i="1"/>
  <c r="AD23" i="1" s="1"/>
  <c r="R22" i="1"/>
  <c r="R20" i="1"/>
  <c r="R15" i="1"/>
  <c r="R7" i="1"/>
  <c r="AD7" i="1" l="1"/>
  <c r="AD15" i="1"/>
  <c r="AD20" i="1"/>
  <c r="AD22" i="1"/>
  <c r="AD25" i="1"/>
  <c r="AD10" i="1"/>
  <c r="AD14" i="1"/>
  <c r="AD17" i="1"/>
  <c r="AD18" i="1"/>
  <c r="AD19" i="1"/>
  <c r="AD24" i="1"/>
  <c r="AD26" i="1"/>
  <c r="AD30" i="1"/>
  <c r="AD31" i="1"/>
  <c r="AD32" i="1"/>
  <c r="AD34" i="1"/>
  <c r="AD36" i="1"/>
  <c r="AD37" i="1"/>
  <c r="AD38" i="1"/>
  <c r="AD39" i="1"/>
  <c r="AD44" i="1"/>
  <c r="AD46" i="1"/>
  <c r="AD47" i="1"/>
  <c r="AD54" i="1"/>
  <c r="AD58" i="1"/>
  <c r="AD60" i="1"/>
  <c r="AD61" i="1"/>
  <c r="AD67" i="1"/>
  <c r="AD74" i="1"/>
  <c r="AD75" i="1"/>
  <c r="AD76" i="1"/>
  <c r="AD79" i="1"/>
  <c r="AD80" i="1"/>
  <c r="AD81" i="1"/>
  <c r="AD82" i="1"/>
  <c r="AD83" i="1"/>
  <c r="AD85" i="1"/>
  <c r="AD87" i="1"/>
  <c r="AD88" i="1"/>
  <c r="AD92" i="1"/>
  <c r="AD93" i="1"/>
  <c r="AD96" i="1"/>
  <c r="AD100" i="1"/>
  <c r="AD102" i="1"/>
  <c r="AD103" i="1"/>
  <c r="AD110" i="1"/>
  <c r="AD111" i="1"/>
  <c r="AD112" i="1"/>
  <c r="AD113" i="1"/>
  <c r="L7" i="1"/>
  <c r="P7" i="1" s="1"/>
  <c r="U7" i="1" s="1"/>
  <c r="L8" i="1"/>
  <c r="P8" i="1" s="1"/>
  <c r="Q8" i="1" s="1"/>
  <c r="R8" i="1" s="1"/>
  <c r="L9" i="1"/>
  <c r="P9" i="1" s="1"/>
  <c r="L10" i="1"/>
  <c r="P10" i="1" s="1"/>
  <c r="U10" i="1" s="1"/>
  <c r="L11" i="1"/>
  <c r="P11" i="1" s="1"/>
  <c r="Q11" i="1" s="1"/>
  <c r="R11" i="1" s="1"/>
  <c r="L12" i="1"/>
  <c r="P12" i="1" s="1"/>
  <c r="L13" i="1"/>
  <c r="P13" i="1" s="1"/>
  <c r="Q13" i="1" s="1"/>
  <c r="R13" i="1" s="1"/>
  <c r="L14" i="1"/>
  <c r="P14" i="1" s="1"/>
  <c r="U14" i="1" s="1"/>
  <c r="L15" i="1"/>
  <c r="P15" i="1" s="1"/>
  <c r="U15" i="1" s="1"/>
  <c r="L16" i="1"/>
  <c r="P16" i="1" s="1"/>
  <c r="L17" i="1"/>
  <c r="P17" i="1" s="1"/>
  <c r="U17" i="1" s="1"/>
  <c r="L18" i="1"/>
  <c r="P18" i="1" s="1"/>
  <c r="U18" i="1" s="1"/>
  <c r="L19" i="1"/>
  <c r="P19" i="1" s="1"/>
  <c r="U19" i="1" s="1"/>
  <c r="L20" i="1"/>
  <c r="P20" i="1" s="1"/>
  <c r="U20" i="1" s="1"/>
  <c r="L21" i="1"/>
  <c r="P21" i="1" s="1"/>
  <c r="R21" i="1" s="1"/>
  <c r="L22" i="1"/>
  <c r="P22" i="1" s="1"/>
  <c r="U22" i="1" s="1"/>
  <c r="L23" i="1"/>
  <c r="P23" i="1" s="1"/>
  <c r="U23" i="1" s="1"/>
  <c r="L24" i="1"/>
  <c r="P24" i="1" s="1"/>
  <c r="U24" i="1" s="1"/>
  <c r="L25" i="1"/>
  <c r="P25" i="1" s="1"/>
  <c r="U25" i="1" s="1"/>
  <c r="L26" i="1"/>
  <c r="P26" i="1" s="1"/>
  <c r="U26" i="1" s="1"/>
  <c r="L27" i="1"/>
  <c r="P27" i="1" s="1"/>
  <c r="Q27" i="1" s="1"/>
  <c r="L28" i="1"/>
  <c r="P28" i="1" s="1"/>
  <c r="L29" i="1"/>
  <c r="P29" i="1" s="1"/>
  <c r="U29" i="1" s="1"/>
  <c r="L30" i="1"/>
  <c r="P30" i="1" s="1"/>
  <c r="U30" i="1" s="1"/>
  <c r="L31" i="1"/>
  <c r="P31" i="1" s="1"/>
  <c r="U31" i="1" s="1"/>
  <c r="L32" i="1"/>
  <c r="P32" i="1" s="1"/>
  <c r="U32" i="1" s="1"/>
  <c r="L33" i="1"/>
  <c r="P33" i="1" s="1"/>
  <c r="L34" i="1"/>
  <c r="P34" i="1" s="1"/>
  <c r="U34" i="1" s="1"/>
  <c r="L35" i="1"/>
  <c r="P35" i="1" s="1"/>
  <c r="L36" i="1"/>
  <c r="P36" i="1" s="1"/>
  <c r="U36" i="1" s="1"/>
  <c r="L37" i="1"/>
  <c r="P37" i="1" s="1"/>
  <c r="U37" i="1" s="1"/>
  <c r="L38" i="1"/>
  <c r="P38" i="1" s="1"/>
  <c r="U38" i="1" s="1"/>
  <c r="L39" i="1"/>
  <c r="P39" i="1" s="1"/>
  <c r="U39" i="1" s="1"/>
  <c r="L40" i="1"/>
  <c r="P40" i="1" s="1"/>
  <c r="L41" i="1"/>
  <c r="P41" i="1" s="1"/>
  <c r="Q41" i="1" s="1"/>
  <c r="R41" i="1" s="1"/>
  <c r="L42" i="1"/>
  <c r="P42" i="1" s="1"/>
  <c r="L43" i="1"/>
  <c r="P43" i="1" s="1"/>
  <c r="Q43" i="1" s="1"/>
  <c r="R43" i="1" s="1"/>
  <c r="L44" i="1"/>
  <c r="P44" i="1" s="1"/>
  <c r="U44" i="1" s="1"/>
  <c r="L45" i="1"/>
  <c r="P45" i="1" s="1"/>
  <c r="L46" i="1"/>
  <c r="P46" i="1" s="1"/>
  <c r="U46" i="1" s="1"/>
  <c r="L47" i="1"/>
  <c r="P47" i="1" s="1"/>
  <c r="U47" i="1" s="1"/>
  <c r="L48" i="1"/>
  <c r="P48" i="1" s="1"/>
  <c r="L49" i="1"/>
  <c r="P49" i="1" s="1"/>
  <c r="U49" i="1" s="1"/>
  <c r="L50" i="1"/>
  <c r="P50" i="1" s="1"/>
  <c r="U50" i="1" s="1"/>
  <c r="L51" i="1"/>
  <c r="P51" i="1" s="1"/>
  <c r="U51" i="1" s="1"/>
  <c r="L52" i="1"/>
  <c r="P52" i="1" s="1"/>
  <c r="L53" i="1"/>
  <c r="P53" i="1" s="1"/>
  <c r="U53" i="1" s="1"/>
  <c r="L54" i="1"/>
  <c r="P54" i="1" s="1"/>
  <c r="U54" i="1" s="1"/>
  <c r="L55" i="1"/>
  <c r="P55" i="1" s="1"/>
  <c r="U55" i="1" s="1"/>
  <c r="L56" i="1"/>
  <c r="P56" i="1" s="1"/>
  <c r="L57" i="1"/>
  <c r="P57" i="1" s="1"/>
  <c r="R57" i="1" s="1"/>
  <c r="L58" i="1"/>
  <c r="P58" i="1" s="1"/>
  <c r="U58" i="1" s="1"/>
  <c r="L59" i="1"/>
  <c r="P59" i="1" s="1"/>
  <c r="U59" i="1" s="1"/>
  <c r="L60" i="1"/>
  <c r="P60" i="1" s="1"/>
  <c r="U60" i="1" s="1"/>
  <c r="L61" i="1"/>
  <c r="P61" i="1" s="1"/>
  <c r="U61" i="1" s="1"/>
  <c r="L62" i="1"/>
  <c r="P62" i="1" s="1"/>
  <c r="Q62" i="1" s="1"/>
  <c r="R62" i="1" s="1"/>
  <c r="L63" i="1"/>
  <c r="P63" i="1" s="1"/>
  <c r="L64" i="1"/>
  <c r="P64" i="1" s="1"/>
  <c r="U64" i="1" s="1"/>
  <c r="L65" i="1"/>
  <c r="P65" i="1" s="1"/>
  <c r="L66" i="1"/>
  <c r="P66" i="1" s="1"/>
  <c r="Q66" i="1" s="1"/>
  <c r="R66" i="1" s="1"/>
  <c r="L67" i="1"/>
  <c r="P67" i="1" s="1"/>
  <c r="U67" i="1" s="1"/>
  <c r="L68" i="1"/>
  <c r="P68" i="1" s="1"/>
  <c r="Q68" i="1" s="1"/>
  <c r="R68" i="1" s="1"/>
  <c r="L69" i="1"/>
  <c r="P69" i="1" s="1"/>
  <c r="Q69" i="1" s="1"/>
  <c r="R69" i="1" s="1"/>
  <c r="L70" i="1"/>
  <c r="P70" i="1" s="1"/>
  <c r="L71" i="1"/>
  <c r="P71" i="1" s="1"/>
  <c r="U71" i="1" s="1"/>
  <c r="L72" i="1"/>
  <c r="P72" i="1" s="1"/>
  <c r="L73" i="1"/>
  <c r="P73" i="1" s="1"/>
  <c r="U73" i="1" s="1"/>
  <c r="L74" i="1"/>
  <c r="P74" i="1" s="1"/>
  <c r="U74" i="1" s="1"/>
  <c r="L75" i="1"/>
  <c r="P75" i="1" s="1"/>
  <c r="U75" i="1" s="1"/>
  <c r="L76" i="1"/>
  <c r="P76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Q84" i="1" s="1"/>
  <c r="R84" i="1" s="1"/>
  <c r="L85" i="1"/>
  <c r="P85" i="1" s="1"/>
  <c r="U85" i="1" s="1"/>
  <c r="L86" i="1"/>
  <c r="P86" i="1" s="1"/>
  <c r="L87" i="1"/>
  <c r="P87" i="1" s="1"/>
  <c r="U87" i="1" s="1"/>
  <c r="L88" i="1"/>
  <c r="P88" i="1" s="1"/>
  <c r="U88" i="1" s="1"/>
  <c r="L89" i="1"/>
  <c r="P89" i="1" s="1"/>
  <c r="U89" i="1" s="1"/>
  <c r="L90" i="1"/>
  <c r="P90" i="1" s="1"/>
  <c r="U90" i="1" s="1"/>
  <c r="L91" i="1"/>
  <c r="P91" i="1" s="1"/>
  <c r="U91" i="1" s="1"/>
  <c r="L92" i="1"/>
  <c r="P92" i="1" s="1"/>
  <c r="L93" i="1"/>
  <c r="P93" i="1" s="1"/>
  <c r="V93" i="1" s="1"/>
  <c r="L94" i="1"/>
  <c r="P94" i="1" s="1"/>
  <c r="L95" i="1"/>
  <c r="P95" i="1" s="1"/>
  <c r="V95" i="1" s="1"/>
  <c r="L96" i="1"/>
  <c r="P96" i="1" s="1"/>
  <c r="V96" i="1" s="1"/>
  <c r="L97" i="1"/>
  <c r="P97" i="1" s="1"/>
  <c r="V97" i="1" s="1"/>
  <c r="L98" i="1"/>
  <c r="P98" i="1" s="1"/>
  <c r="U98" i="1" s="1"/>
  <c r="L99" i="1"/>
  <c r="P99" i="1" s="1"/>
  <c r="L100" i="1"/>
  <c r="P100" i="1" s="1"/>
  <c r="L101" i="1"/>
  <c r="P101" i="1" s="1"/>
  <c r="V101" i="1" s="1"/>
  <c r="L102" i="1"/>
  <c r="P102" i="1" s="1"/>
  <c r="V102" i="1" s="1"/>
  <c r="L103" i="1"/>
  <c r="P103" i="1" s="1"/>
  <c r="V103" i="1" s="1"/>
  <c r="L104" i="1"/>
  <c r="P104" i="1" s="1"/>
  <c r="V104" i="1" s="1"/>
  <c r="L105" i="1"/>
  <c r="P105" i="1" s="1"/>
  <c r="V105" i="1" s="1"/>
  <c r="L106" i="1"/>
  <c r="P106" i="1" s="1"/>
  <c r="V106" i="1" s="1"/>
  <c r="L107" i="1"/>
  <c r="P107" i="1" s="1"/>
  <c r="V107" i="1" s="1"/>
  <c r="L108" i="1"/>
  <c r="P108" i="1" s="1"/>
  <c r="U108" i="1" s="1"/>
  <c r="L109" i="1"/>
  <c r="P109" i="1" s="1"/>
  <c r="V109" i="1" s="1"/>
  <c r="L110" i="1"/>
  <c r="P110" i="1" s="1"/>
  <c r="V110" i="1" s="1"/>
  <c r="L111" i="1"/>
  <c r="P111" i="1" s="1"/>
  <c r="V111" i="1" s="1"/>
  <c r="L112" i="1"/>
  <c r="P112" i="1" s="1"/>
  <c r="V112" i="1" s="1"/>
  <c r="L113" i="1"/>
  <c r="P113" i="1" s="1"/>
  <c r="V113" i="1" s="1"/>
  <c r="L114" i="1"/>
  <c r="P114" i="1" s="1"/>
  <c r="U114" i="1" s="1"/>
  <c r="L115" i="1"/>
  <c r="P115" i="1" s="1"/>
  <c r="V115" i="1" s="1"/>
  <c r="L116" i="1"/>
  <c r="P116" i="1" s="1"/>
  <c r="U116" i="1" s="1"/>
  <c r="L117" i="1"/>
  <c r="P117" i="1" s="1"/>
  <c r="V117" i="1" s="1"/>
  <c r="L118" i="1"/>
  <c r="P118" i="1" s="1"/>
  <c r="L119" i="1"/>
  <c r="P119" i="1" s="1"/>
  <c r="V119" i="1" s="1"/>
  <c r="L120" i="1"/>
  <c r="P120" i="1" s="1"/>
  <c r="U120" i="1" s="1"/>
  <c r="L121" i="1"/>
  <c r="P121" i="1" s="1"/>
  <c r="V121" i="1" s="1"/>
  <c r="L6" i="1"/>
  <c r="P6" i="1" s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B5" i="1"/>
  <c r="AA5" i="1"/>
  <c r="Z5" i="1"/>
  <c r="Y5" i="1"/>
  <c r="X5" i="1"/>
  <c r="W5" i="1"/>
  <c r="S5" i="1"/>
  <c r="O5" i="1"/>
  <c r="N5" i="1"/>
  <c r="M5" i="1"/>
  <c r="J5" i="1"/>
  <c r="F5" i="1"/>
  <c r="E5" i="1"/>
  <c r="R35" i="1" l="1"/>
  <c r="AD35" i="1" s="1"/>
  <c r="Q35" i="1"/>
  <c r="U117" i="1"/>
  <c r="U95" i="1"/>
  <c r="U97" i="1"/>
  <c r="U121" i="1"/>
  <c r="U107" i="1"/>
  <c r="V94" i="1"/>
  <c r="U94" i="1"/>
  <c r="AD84" i="1"/>
  <c r="U84" i="1"/>
  <c r="AD68" i="1"/>
  <c r="U68" i="1"/>
  <c r="AD66" i="1"/>
  <c r="U66" i="1"/>
  <c r="AD62" i="1"/>
  <c r="U62" i="1"/>
  <c r="AD8" i="1"/>
  <c r="U8" i="1"/>
  <c r="V99" i="1"/>
  <c r="U99" i="1"/>
  <c r="AD69" i="1"/>
  <c r="U69" i="1"/>
  <c r="AD57" i="1"/>
  <c r="U57" i="1"/>
  <c r="AD43" i="1"/>
  <c r="U43" i="1"/>
  <c r="AD41" i="1"/>
  <c r="U41" i="1"/>
  <c r="U35" i="1"/>
  <c r="AD27" i="1"/>
  <c r="U27" i="1"/>
  <c r="AD21" i="1"/>
  <c r="U21" i="1"/>
  <c r="AD13" i="1"/>
  <c r="U13" i="1"/>
  <c r="AD11" i="1"/>
  <c r="U11" i="1"/>
  <c r="U119" i="1"/>
  <c r="U109" i="1"/>
  <c r="U104" i="1"/>
  <c r="V120" i="1"/>
  <c r="V118" i="1"/>
  <c r="Q118" i="1"/>
  <c r="R118" i="1" s="1"/>
  <c r="V114" i="1"/>
  <c r="V98" i="1"/>
  <c r="Q72" i="1"/>
  <c r="Q70" i="1"/>
  <c r="R70" i="1" s="1"/>
  <c r="Q56" i="1"/>
  <c r="R56" i="1" s="1"/>
  <c r="Q42" i="1"/>
  <c r="R42" i="1" s="1"/>
  <c r="Q40" i="1"/>
  <c r="R40" i="1" s="1"/>
  <c r="Q28" i="1"/>
  <c r="R28" i="1" s="1"/>
  <c r="Q12" i="1"/>
  <c r="R12" i="1" s="1"/>
  <c r="Q6" i="1"/>
  <c r="R6" i="1" s="1"/>
  <c r="Q16" i="1"/>
  <c r="R16" i="1" s="1"/>
  <c r="Q48" i="1"/>
  <c r="Q52" i="1"/>
  <c r="Q86" i="1"/>
  <c r="R86" i="1" s="1"/>
  <c r="R106" i="1"/>
  <c r="Q9" i="1"/>
  <c r="R9" i="1" s="1"/>
  <c r="Q33" i="1"/>
  <c r="R33" i="1" s="1"/>
  <c r="Q45" i="1"/>
  <c r="R45" i="1" s="1"/>
  <c r="Q63" i="1"/>
  <c r="R63" i="1" s="1"/>
  <c r="R65" i="1"/>
  <c r="R101" i="1"/>
  <c r="R105" i="1"/>
  <c r="Q115" i="1"/>
  <c r="R115" i="1" s="1"/>
  <c r="U111" i="1"/>
  <c r="U103" i="1"/>
  <c r="U113" i="1"/>
  <c r="U93" i="1"/>
  <c r="V116" i="1"/>
  <c r="V108" i="1"/>
  <c r="V100" i="1"/>
  <c r="U100" i="1"/>
  <c r="V92" i="1"/>
  <c r="U92" i="1"/>
  <c r="V84" i="1"/>
  <c r="U76" i="1"/>
  <c r="V76" i="1"/>
  <c r="V68" i="1"/>
  <c r="V6" i="1"/>
  <c r="U112" i="1"/>
  <c r="U110" i="1"/>
  <c r="U102" i="1"/>
  <c r="U96" i="1"/>
  <c r="V90" i="1"/>
  <c r="V88" i="1"/>
  <c r="V86" i="1"/>
  <c r="V82" i="1"/>
  <c r="V80" i="1"/>
  <c r="V78" i="1"/>
  <c r="V74" i="1"/>
  <c r="V72" i="1"/>
  <c r="V70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L5" i="1"/>
  <c r="K5" i="1"/>
  <c r="P5" i="1"/>
  <c r="AD105" i="1" l="1"/>
  <c r="U105" i="1"/>
  <c r="AD65" i="1"/>
  <c r="U65" i="1"/>
  <c r="AD45" i="1"/>
  <c r="U45" i="1"/>
  <c r="AD9" i="1"/>
  <c r="U9" i="1"/>
  <c r="AD86" i="1"/>
  <c r="U86" i="1"/>
  <c r="AD48" i="1"/>
  <c r="U48" i="1"/>
  <c r="R5" i="1"/>
  <c r="AD6" i="1"/>
  <c r="U6" i="1"/>
  <c r="AD28" i="1"/>
  <c r="U28" i="1"/>
  <c r="AD42" i="1"/>
  <c r="U42" i="1"/>
  <c r="AD70" i="1"/>
  <c r="U70" i="1"/>
  <c r="AD118" i="1"/>
  <c r="U118" i="1"/>
  <c r="AD115" i="1"/>
  <c r="U115" i="1"/>
  <c r="AD101" i="1"/>
  <c r="U101" i="1"/>
  <c r="AD63" i="1"/>
  <c r="U63" i="1"/>
  <c r="AD33" i="1"/>
  <c r="U33" i="1"/>
  <c r="AD106" i="1"/>
  <c r="U106" i="1"/>
  <c r="AD52" i="1"/>
  <c r="U52" i="1"/>
  <c r="AD16" i="1"/>
  <c r="U16" i="1"/>
  <c r="AD12" i="1"/>
  <c r="U12" i="1"/>
  <c r="AD40" i="1"/>
  <c r="U40" i="1"/>
  <c r="AD56" i="1"/>
  <c r="U56" i="1"/>
  <c r="AD72" i="1"/>
  <c r="U72" i="1"/>
  <c r="Q5" i="1"/>
  <c r="AD5" i="1" l="1"/>
</calcChain>
</file>

<file path=xl/sharedStrings.xml><?xml version="1.0" encoding="utf-8"?>
<sst xmlns="http://schemas.openxmlformats.org/spreadsheetml/2006/main" count="457" uniqueCount="175">
  <si>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</si>
  <si>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</si>
  <si>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</si>
  <si>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</si>
  <si>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</si>
  <si>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</si>
  <si>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</si>
  <si>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</si>
  <si>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</si>
  <si>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</si>
  <si>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</si>
  <si>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</si>
  <si>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</si>
  <si>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</si>
  <si>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</si>
  <si>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</si>
  <si>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</si>
  <si>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</si>
  <si>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</si>
  <si>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</si>
  <si>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</si>
  <si>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</si>
  <si>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</si>
  <si>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23,11,(1)</t>
  </si>
  <si>
    <t>23,11,(2)</t>
  </si>
  <si>
    <t>21,11,</t>
  </si>
  <si>
    <t>20,11,</t>
  </si>
  <si>
    <t>14,11,</t>
  </si>
  <si>
    <t>13,11,</t>
  </si>
  <si>
    <t>07,11,</t>
  </si>
  <si>
    <t>06,11,</t>
  </si>
  <si>
    <t>31,10,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</si>
  <si>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</si>
  <si>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</si>
  <si>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</si>
  <si>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</si>
  <si>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</si>
  <si>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</si>
  <si>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029  Сосиски Венские, Вязанка NDX МГС, 0.5кг, ПОКОМ</t>
  </si>
  <si>
    <t>шт</t>
  </si>
  <si>
    <t>не в матрице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</si>
  <si>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</si>
  <si>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</si>
  <si>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>ТС Обжора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</si>
  <si>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</si>
  <si>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</si>
  <si>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</si>
  <si>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</si>
  <si>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100  Сосиски Баварушки, 0.6кг, БАВАРУШКА ПОКОМ</t>
  </si>
  <si>
    <t xml:space="preserve"> 108  Сосиски С сыром,  0.42кг,ядрена копоть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</si>
  <si>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</si>
  <si>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</si>
  <si>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</si>
  <si>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</si>
  <si>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ноябрь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</si>
  <si>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</si>
  <si>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</si>
  <si>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</si>
  <si>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</si>
  <si>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</si>
  <si>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дубль на 457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</si>
  <si>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</si>
  <si>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</si>
  <si>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</si>
  <si>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</si>
  <si>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>вывод</t>
  </si>
  <si>
    <t xml:space="preserve"> 247  Сардельки Нежные, ВЕС.  ПОКОМ</t>
  </si>
  <si>
    <t>нужно продавать / нет потребности / товар Луганска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</si>
  <si>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</si>
  <si>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</si>
  <si>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</si>
  <si>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</si>
  <si>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</si>
  <si>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</si>
  <si>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</si>
  <si>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</si>
  <si>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</si>
  <si>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</si>
  <si>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</si>
  <si>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>с 10,10,24 заказываем / ТС Обжора</t>
  </si>
  <si>
    <t xml:space="preserve"> 278  Сосиски Сочинки с сочным окороком, МГС 0.4кг, 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</si>
  <si>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</si>
  <si>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</si>
  <si>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</si>
  <si>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285  Паштет печеночный со слив.маслом ТМ Стародворье ламистер 0,1 кг 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</si>
  <si>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</si>
  <si>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</si>
  <si>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</si>
  <si>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</si>
  <si>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</si>
  <si>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</si>
  <si>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</si>
  <si>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</si>
  <si>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</si>
  <si>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>нужно увеличить продажи!!!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</si>
  <si>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</si>
  <si>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</si>
  <si>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</si>
  <si>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нужно увеличить продажи / ТС Обжора</t>
  </si>
  <si>
    <t xml:space="preserve"> 324  Ветчина Филейская ТМ Вязанка Столичная 0,45 кг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</si>
  <si>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</si>
  <si>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</si>
  <si>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</si>
  <si>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</si>
  <si>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>нужно увеличить продажи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</si>
  <si>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</si>
  <si>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</si>
  <si>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337  Ветчина Сочинка ТМ Стародворье, 0,35 кг.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</si>
  <si>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</si>
  <si>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</si>
  <si>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</si>
  <si>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</si>
  <si>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</si>
  <si>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</si>
  <si>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>с 21,11,24 заказывают</t>
  </si>
  <si>
    <t xml:space="preserve"> 348  Колбаса Молочная оригинальная ТМ Особый рецепт. большой батон, ВЕС ПОКОМ</t>
  </si>
  <si>
    <t xml:space="preserve"> 356  Сосиски Филейбургские с грудкой ТМ Баварушка 0,33 кг. ПОКОМ</t>
  </si>
  <si>
    <t xml:space="preserve"> 361  Колбаса Сервелат Филейбургский с копченой грудинкой, в/у 0,35 кг срез, БАВАРУШКА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</si>
  <si>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</si>
  <si>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</si>
  <si>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377  Колбаса Молочная Дугушка 0,6кг ТМ Стародворье  ПОКОМ</t>
  </si>
  <si>
    <t xml:space="preserve"> 382  Сосиски Сочинки по-баварски с сыром ТМ Стародворье  0,84 кг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</si>
  <si>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</si>
  <si>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</si>
  <si>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</si>
  <si>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</si>
  <si>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</si>
  <si>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</si>
  <si>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</si>
  <si>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</si>
  <si>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415  Колбаса Балыкбургская с мраморным балыком 0,11 кг ТМ Баварушка  ПОКОМ</t>
  </si>
  <si>
    <t>нет в бланке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</si>
  <si>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</si>
  <si>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</si>
  <si>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</si>
  <si>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>ротация на новинку</t>
  </si>
  <si>
    <t xml:space="preserve"> 430  Колбаса Стародворская с окороком 0,4 кг. ТМ Стародворье в оболочке полиамид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</si>
  <si>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</si>
  <si>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</si>
  <si>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438  Колбаса Филедворская 0,4 кг. ТМ Стародворье  ПОКОМ</t>
  </si>
  <si>
    <t>нужно увеличить продажи / ротация на новинку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</si>
  <si>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</si>
  <si>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</si>
  <si>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</si>
  <si>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448  Сосиски Сливушки по-венски ТМ Вязанка. 0,3 кг ПОКОМ</t>
  </si>
  <si>
    <t xml:space="preserve"> 449  Колбаса Дугушка Стародворская ВЕС ТС Дугушка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</si>
  <si>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</si>
  <si>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</si>
  <si>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</si>
  <si>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</si>
  <si>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</si>
  <si>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>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</si>
  <si>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</si>
  <si>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</si>
  <si>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</si>
  <si>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</si>
  <si>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467  Колбаса Филейная 0,5кг ТМ Особый рецепт  ПОКОМ</t>
  </si>
  <si>
    <t xml:space="preserve"> 487  Колбаса Стародворская Мясная 0,37кг ТМ Стародворье  ПОКОМ</t>
  </si>
  <si>
    <t xml:space="preserve"> 489  Сосиски Филейские Рубленые 0,3кг ТМ Вязанка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</si>
  <si>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</si>
  <si>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</si>
  <si>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>501 Сосиски Филейские по-ганноверски ТМ Вязанка.в оболочке амицел в м.г.с ВЕС. ПОКОМ</t>
  </si>
  <si>
    <t>504  Ветчина Мясорубская с окороком 0,33кг срез ТМ Стародворье  ПОКОМ</t>
  </si>
  <si>
    <t>новинка</t>
  </si>
  <si>
    <t>505  Ветчина Стародворская ТМ Стародворье брикет 0,33 кг. 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</si>
  <si>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</si>
  <si>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</si>
  <si>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</si>
  <si>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r>
      <rPr>
        <b/>
        <sz val="10"/>
        <color rgb="FFFF0000"/>
        <rFont val="Arial"/>
        <family val="2"/>
        <charset val="204"/>
      </rPr>
      <t>нужно продавать!!!</t>
    </r>
    <r>
      <rPr>
        <sz val="10"/>
        <rFont val="Arial"/>
      </rPr>
      <t xml:space="preserve"> / дубль на 394 / продукция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</si>
  <si>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ротация на новинку</t>
    </r>
  </si>
  <si>
    <r>
      <rPr>
        <b/>
        <sz val="10"/>
        <color rgb="FFFF0000"/>
        <rFont val="Arial"/>
        <family val="2"/>
        <charset val="204"/>
      </rPr>
      <t>нужно продавать</t>
    </r>
    <r>
      <rPr>
        <sz val="10"/>
        <rFont val="Arial"/>
      </rPr>
      <t xml:space="preserve"> / нет потребности / товар Луганска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</si>
  <si>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10,10,24 заказываем / ТС Обжора</t>
    </r>
  </si>
  <si>
    <t>Приоритет от завода</t>
  </si>
  <si>
    <t>заказ</t>
  </si>
  <si>
    <t>25,11,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</si>
</sst>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0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5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102" activePane="bottomRight" state="frozen"/>
      <selection pane="topRight" activeCell="C1" sqref="C1"/>
      <selection pane="bottomLeft" activeCell="A6" sqref="A6"/>
      <selection pane="bottomRight" activeCell="S4" sqref="S4"/>
    </sheetView>
  </sheetViews>
  <sheetFormatPr defaultRowHeight="15" x14ac:dyDescent="0.25"/>
  <cols>
    <col min="1" max="1" width="60" customWidth="1"/>
    <col min="2" max="2" width="3.42578125" customWidth="1"/>
    <col min="3" max="6" width="6.7109375" customWidth="1"/>
    <col min="7" max="7" width="5.42578125" style="8" customWidth="1"/>
    <col min="8" max="8" width="5.42578125" customWidth="1"/>
    <col min="9" max="9" width="13.140625" customWidth="1"/>
    <col min="10" max="19" width="6.42578125" customWidth="1"/>
    <col min="20" max="20" width="21.5703125" customWidth="1"/>
    <col min="21" max="22" width="5.28515625" customWidth="1"/>
    <col min="23" max="28" width="6" customWidth="1"/>
    <col min="29" max="29" width="47.140625" customWidth="1"/>
    <col min="30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173</v>
      </c>
      <c r="S3" s="9" t="s">
        <v>16</v>
      </c>
      <c r="T3" s="9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21</v>
      </c>
      <c r="AD3" s="2" t="s">
        <v>22</v>
      </c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 t="s">
        <v>174</v>
      </c>
      <c r="S4" s="1"/>
      <c r="T4" s="1"/>
      <c r="U4" s="1"/>
      <c r="V4" s="1"/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49790.616999999998</v>
      </c>
      <c r="F5" s="4">
        <f>SUM(F6:F500)</f>
        <v>54788.021000000001</v>
      </c>
      <c r="G5" s="6"/>
      <c r="H5" s="1"/>
      <c r="I5" s="1"/>
      <c r="J5" s="4">
        <f t="shared" ref="J5:S5" si="0">SUM(J6:J500)</f>
        <v>50844.706999999995</v>
      </c>
      <c r="K5" s="4">
        <f t="shared" si="0"/>
        <v>-1054.0900000000001</v>
      </c>
      <c r="L5" s="4">
        <f t="shared" si="0"/>
        <v>40170.686999999991</v>
      </c>
      <c r="M5" s="4">
        <f t="shared" si="0"/>
        <v>9619.93</v>
      </c>
      <c r="N5" s="4">
        <f t="shared" si="0"/>
        <v>21837.650599999997</v>
      </c>
      <c r="O5" s="4">
        <f t="shared" si="0"/>
        <v>9400</v>
      </c>
      <c r="P5" s="4">
        <f t="shared" si="0"/>
        <v>8034.1374000000014</v>
      </c>
      <c r="Q5" s="4">
        <f t="shared" si="0"/>
        <v>8963.9455800000014</v>
      </c>
      <c r="R5" s="4">
        <f t="shared" si="0"/>
        <v>9445.2261800000015</v>
      </c>
      <c r="S5" s="4">
        <f t="shared" si="0"/>
        <v>600</v>
      </c>
      <c r="T5" s="1"/>
      <c r="U5" s="1"/>
      <c r="V5" s="1"/>
      <c r="W5" s="4">
        <f t="shared" ref="W5:AB5" si="1">SUM(W6:W500)</f>
        <v>8226.1385999999984</v>
      </c>
      <c r="X5" s="4">
        <f t="shared" si="1"/>
        <v>7629.5437999999976</v>
      </c>
      <c r="Y5" s="4">
        <f t="shared" si="1"/>
        <v>6828.520599999998</v>
      </c>
      <c r="Z5" s="4">
        <f t="shared" si="1"/>
        <v>7163.0012000000033</v>
      </c>
      <c r="AA5" s="4">
        <f t="shared" si="1"/>
        <v>6701.8464000000004</v>
      </c>
      <c r="AB5" s="4">
        <f t="shared" si="1"/>
        <v>5651.3194000000021</v>
      </c>
      <c r="AC5" s="1"/>
      <c r="AD5" s="4">
        <f>SUM(AD6:AD500)</f>
        <v>7427</v>
      </c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32</v>
      </c>
      <c r="B6" s="1" t="s">
        <v>33</v>
      </c>
      <c r="C6" s="1">
        <v>689.12699999999995</v>
      </c>
      <c r="D6" s="1">
        <v>465.61500000000001</v>
      </c>
      <c r="E6" s="1">
        <v>516.24900000000002</v>
      </c>
      <c r="F6" s="1">
        <v>483.75599999999997</v>
      </c>
      <c r="G6" s="6">
        <v>1</v>
      </c>
      <c r="H6" s="1">
        <v>50</v>
      </c>
      <c r="I6" s="1" t="s">
        <v>34</v>
      </c>
      <c r="J6" s="1">
        <v>609.92600000000004</v>
      </c>
      <c r="K6" s="1">
        <f t="shared" ref="K6:K37" si="2">E6-J6</f>
        <v>-93.677000000000021</v>
      </c>
      <c r="L6" s="1">
        <f>E6-M6</f>
        <v>516.24900000000002</v>
      </c>
      <c r="M6" s="1"/>
      <c r="N6" s="1">
        <v>556.0652</v>
      </c>
      <c r="O6" s="1"/>
      <c r="P6" s="1">
        <f>L6/5</f>
        <v>103.24980000000001</v>
      </c>
      <c r="Q6" s="5">
        <f>11*P6-O6-N6-F6</f>
        <v>95.926600000000121</v>
      </c>
      <c r="R6" s="5">
        <f>Q6</f>
        <v>95.926600000000121</v>
      </c>
      <c r="S6" s="5"/>
      <c r="T6" s="1"/>
      <c r="U6" s="1">
        <f>(F6+N6+O6+R6)/P6</f>
        <v>11</v>
      </c>
      <c r="V6" s="1">
        <f>(F6+N6+O6)/P6</f>
        <v>10.070927013902205</v>
      </c>
      <c r="W6" s="1">
        <v>113.14279999999999</v>
      </c>
      <c r="X6" s="1">
        <v>87.757800000000003</v>
      </c>
      <c r="Y6" s="1">
        <v>84.516999999999996</v>
      </c>
      <c r="Z6" s="1">
        <v>89.822199999999995</v>
      </c>
      <c r="AA6" s="1">
        <v>79.587999999999994</v>
      </c>
      <c r="AB6" s="1">
        <v>75.899599999999992</v>
      </c>
      <c r="AC6" s="1"/>
      <c r="AD6" s="1">
        <f>ROUND(R6*G6,0)</f>
        <v>96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35</v>
      </c>
      <c r="B7" s="1" t="s">
        <v>33</v>
      </c>
      <c r="C7" s="1">
        <v>361.08100000000002</v>
      </c>
      <c r="D7" s="1">
        <v>491.91800000000001</v>
      </c>
      <c r="E7" s="1">
        <v>287.53199999999998</v>
      </c>
      <c r="F7" s="1">
        <v>458.67399999999998</v>
      </c>
      <c r="G7" s="6">
        <v>1</v>
      </c>
      <c r="H7" s="1">
        <v>45</v>
      </c>
      <c r="I7" s="1" t="s">
        <v>34</v>
      </c>
      <c r="J7" s="1">
        <v>280.8</v>
      </c>
      <c r="K7" s="1">
        <f t="shared" si="2"/>
        <v>6.7319999999999709</v>
      </c>
      <c r="L7" s="1">
        <f t="shared" ref="L7:L70" si="3">E7-M7</f>
        <v>287.53199999999998</v>
      </c>
      <c r="M7" s="1"/>
      <c r="N7" s="1">
        <v>238.5451999999998</v>
      </c>
      <c r="O7" s="1"/>
      <c r="P7" s="1">
        <f t="shared" ref="P7:P70" si="4">L7/5</f>
        <v>57.506399999999999</v>
      </c>
      <c r="Q7" s="5"/>
      <c r="R7" s="5">
        <f t="shared" ref="R7:R9" si="5">Q7</f>
        <v>0</v>
      </c>
      <c r="S7" s="5"/>
      <c r="T7" s="1"/>
      <c r="U7" s="1">
        <f t="shared" ref="U7:U9" si="6">(F7+N7+O7+R7)/P7</f>
        <v>12.124201827970449</v>
      </c>
      <c r="V7" s="1">
        <f t="shared" ref="V7:V70" si="7">(F7+N7+O7)/P7</f>
        <v>12.124201827970449</v>
      </c>
      <c r="W7" s="1">
        <v>72.272799999999989</v>
      </c>
      <c r="X7" s="1">
        <v>66.365800000000007</v>
      </c>
      <c r="Y7" s="1">
        <v>53.313599999999987</v>
      </c>
      <c r="Z7" s="1">
        <v>45.754399999999997</v>
      </c>
      <c r="AA7" s="1">
        <v>43.206800000000001</v>
      </c>
      <c r="AB7" s="1">
        <v>48.327800000000003</v>
      </c>
      <c r="AC7" s="1"/>
      <c r="AD7" s="1">
        <f t="shared" ref="AD7:AD9" si="8">ROUND(R7*G7,0)</f>
        <v>0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36</v>
      </c>
      <c r="B8" s="1" t="s">
        <v>33</v>
      </c>
      <c r="C8" s="1">
        <v>2296.665</v>
      </c>
      <c r="D8" s="1"/>
      <c r="E8" s="1">
        <v>1049.2550000000001</v>
      </c>
      <c r="F8" s="1">
        <v>1147.434</v>
      </c>
      <c r="G8" s="6">
        <v>1</v>
      </c>
      <c r="H8" s="1">
        <v>45</v>
      </c>
      <c r="I8" s="1" t="s">
        <v>34</v>
      </c>
      <c r="J8" s="1">
        <v>979.4</v>
      </c>
      <c r="K8" s="1">
        <f t="shared" si="2"/>
        <v>69.855000000000132</v>
      </c>
      <c r="L8" s="1">
        <f t="shared" si="3"/>
        <v>1049.2550000000001</v>
      </c>
      <c r="M8" s="1"/>
      <c r="N8" s="1">
        <v>610.40719999999988</v>
      </c>
      <c r="O8" s="1"/>
      <c r="P8" s="1">
        <f t="shared" si="4"/>
        <v>209.85100000000003</v>
      </c>
      <c r="Q8" s="5">
        <f t="shared" ref="Q8:Q9" si="9">11*P8-O8-N8-F8</f>
        <v>550.51980000000049</v>
      </c>
      <c r="R8" s="5">
        <f t="shared" si="5"/>
        <v>550.51980000000049</v>
      </c>
      <c r="S8" s="5"/>
      <c r="T8" s="1"/>
      <c r="U8" s="1">
        <f t="shared" si="6"/>
        <v>11</v>
      </c>
      <c r="V8" s="1">
        <f t="shared" si="7"/>
        <v>8.3766157892981195</v>
      </c>
      <c r="W8" s="1">
        <v>207.45480000000001</v>
      </c>
      <c r="X8" s="1">
        <v>118.8352</v>
      </c>
      <c r="Y8" s="1">
        <v>110.9546</v>
      </c>
      <c r="Z8" s="1">
        <v>121.8528</v>
      </c>
      <c r="AA8" s="1">
        <v>171.90520000000001</v>
      </c>
      <c r="AB8" s="1">
        <v>411.16520000000003</v>
      </c>
      <c r="AC8" s="1"/>
      <c r="AD8" s="1">
        <f t="shared" si="8"/>
        <v>551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37</v>
      </c>
      <c r="B9" s="1" t="s">
        <v>33</v>
      </c>
      <c r="C9" s="1">
        <v>23.109000000000002</v>
      </c>
      <c r="D9" s="1">
        <v>25.181999999999999</v>
      </c>
      <c r="E9" s="1">
        <v>32.612000000000002</v>
      </c>
      <c r="F9" s="1">
        <v>8.3989999999999991</v>
      </c>
      <c r="G9" s="6">
        <v>1</v>
      </c>
      <c r="H9" s="1">
        <v>40</v>
      </c>
      <c r="I9" s="1" t="s">
        <v>34</v>
      </c>
      <c r="J9" s="1">
        <v>95.7</v>
      </c>
      <c r="K9" s="1">
        <f t="shared" si="2"/>
        <v>-63.088000000000001</v>
      </c>
      <c r="L9" s="1">
        <f t="shared" si="3"/>
        <v>32.612000000000002</v>
      </c>
      <c r="M9" s="1"/>
      <c r="N9" s="1">
        <v>53.218000000000004</v>
      </c>
      <c r="O9" s="1"/>
      <c r="P9" s="1">
        <f t="shared" si="4"/>
        <v>6.5224000000000002</v>
      </c>
      <c r="Q9" s="5">
        <f t="shared" si="9"/>
        <v>10.129400000000006</v>
      </c>
      <c r="R9" s="5">
        <f t="shared" si="5"/>
        <v>10.129400000000006</v>
      </c>
      <c r="S9" s="5"/>
      <c r="T9" s="1"/>
      <c r="U9" s="1">
        <f t="shared" si="6"/>
        <v>11.000000000000002</v>
      </c>
      <c r="V9" s="1">
        <f t="shared" si="7"/>
        <v>9.4469827057524842</v>
      </c>
      <c r="W9" s="1">
        <v>6.4426000000000014</v>
      </c>
      <c r="X9" s="1">
        <v>3.0085999999999999</v>
      </c>
      <c r="Y9" s="1">
        <v>3.7846000000000002</v>
      </c>
      <c r="Z9" s="1">
        <v>2.5238</v>
      </c>
      <c r="AA9" s="1">
        <v>1.2707999999999999</v>
      </c>
      <c r="AB9" s="1">
        <v>2.2372000000000001</v>
      </c>
      <c r="AC9" s="1"/>
      <c r="AD9" s="1">
        <f t="shared" si="8"/>
        <v>10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1" t="s">
        <v>38</v>
      </c>
      <c r="B10" s="11" t="s">
        <v>39</v>
      </c>
      <c r="C10" s="11"/>
      <c r="D10" s="11">
        <v>138</v>
      </c>
      <c r="E10" s="11">
        <v>138</v>
      </c>
      <c r="F10" s="11"/>
      <c r="G10" s="12">
        <v>0</v>
      </c>
      <c r="H10" s="11" t="e">
        <v>#N/A</v>
      </c>
      <c r="I10" s="11" t="s">
        <v>40</v>
      </c>
      <c r="J10" s="11">
        <v>138</v>
      </c>
      <c r="K10" s="11">
        <f t="shared" si="2"/>
        <v>0</v>
      </c>
      <c r="L10" s="11">
        <f t="shared" si="3"/>
        <v>0</v>
      </c>
      <c r="M10" s="11">
        <v>138</v>
      </c>
      <c r="N10" s="11"/>
      <c r="O10" s="11"/>
      <c r="P10" s="11">
        <f t="shared" si="4"/>
        <v>0</v>
      </c>
      <c r="Q10" s="13"/>
      <c r="R10" s="13"/>
      <c r="S10" s="13"/>
      <c r="T10" s="11"/>
      <c r="U10" s="11" t="e">
        <f t="shared" ref="U10:U67" si="10">(F10+N10+O10+Q10)/P10</f>
        <v>#DIV/0!</v>
      </c>
      <c r="V10" s="11" t="e">
        <f t="shared" si="7"/>
        <v>#DIV/0!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/>
      <c r="AD10" s="11">
        <f t="shared" ref="AD10:AD37" si="11">ROUND(Q10*G10,0)</f>
        <v>0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39</v>
      </c>
      <c r="C11" s="1">
        <v>1021</v>
      </c>
      <c r="D11" s="1">
        <v>840</v>
      </c>
      <c r="E11" s="1">
        <v>774</v>
      </c>
      <c r="F11" s="1">
        <v>928</v>
      </c>
      <c r="G11" s="6">
        <v>0.45</v>
      </c>
      <c r="H11" s="1">
        <v>45</v>
      </c>
      <c r="I11" s="1" t="s">
        <v>34</v>
      </c>
      <c r="J11" s="1">
        <v>789</v>
      </c>
      <c r="K11" s="1">
        <f t="shared" si="2"/>
        <v>-15</v>
      </c>
      <c r="L11" s="1">
        <f t="shared" si="3"/>
        <v>774</v>
      </c>
      <c r="M11" s="1"/>
      <c r="N11" s="1">
        <v>656.80000000000018</v>
      </c>
      <c r="O11" s="1"/>
      <c r="P11" s="1">
        <f t="shared" si="4"/>
        <v>154.80000000000001</v>
      </c>
      <c r="Q11" s="5">
        <f t="shared" ref="Q11:Q13" si="12">11*P11-O11-N11-F11</f>
        <v>118</v>
      </c>
      <c r="R11" s="5">
        <f t="shared" ref="R11:R13" si="13">Q11</f>
        <v>118</v>
      </c>
      <c r="S11" s="5"/>
      <c r="T11" s="1"/>
      <c r="U11" s="1">
        <f t="shared" ref="U11:U13" si="14">(F11+N11+O11+R11)/P11</f>
        <v>11</v>
      </c>
      <c r="V11" s="1">
        <f t="shared" si="7"/>
        <v>10.237726098191215</v>
      </c>
      <c r="W11" s="1">
        <v>167.4</v>
      </c>
      <c r="X11" s="1">
        <v>154.19999999999999</v>
      </c>
      <c r="Y11" s="1">
        <v>158.19999999999999</v>
      </c>
      <c r="Z11" s="1">
        <v>164.6</v>
      </c>
      <c r="AA11" s="1">
        <v>162</v>
      </c>
      <c r="AB11" s="1">
        <v>158.80000000000001</v>
      </c>
      <c r="AC11" s="1"/>
      <c r="AD11" s="1">
        <f t="shared" ref="AD11:AD13" si="15">ROUND(R11*G11,0)</f>
        <v>53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39</v>
      </c>
      <c r="C12" s="1">
        <v>1429.5239999999999</v>
      </c>
      <c r="D12" s="1">
        <v>1320</v>
      </c>
      <c r="E12" s="1">
        <v>1125</v>
      </c>
      <c r="F12" s="1">
        <v>1408.5239999999999</v>
      </c>
      <c r="G12" s="6">
        <v>0.45</v>
      </c>
      <c r="H12" s="1">
        <v>45</v>
      </c>
      <c r="I12" s="1" t="s">
        <v>34</v>
      </c>
      <c r="J12" s="1">
        <v>1170</v>
      </c>
      <c r="K12" s="1">
        <f t="shared" si="2"/>
        <v>-45</v>
      </c>
      <c r="L12" s="1">
        <f t="shared" si="3"/>
        <v>1125</v>
      </c>
      <c r="M12" s="1"/>
      <c r="N12" s="1">
        <v>893.67599999999993</v>
      </c>
      <c r="O12" s="1"/>
      <c r="P12" s="1">
        <f t="shared" si="4"/>
        <v>225</v>
      </c>
      <c r="Q12" s="5">
        <f t="shared" si="12"/>
        <v>172.80000000000018</v>
      </c>
      <c r="R12" s="5">
        <f t="shared" si="13"/>
        <v>172.80000000000018</v>
      </c>
      <c r="S12" s="5"/>
      <c r="T12" s="1"/>
      <c r="U12" s="1">
        <f t="shared" si="14"/>
        <v>11</v>
      </c>
      <c r="V12" s="1">
        <f t="shared" si="7"/>
        <v>10.231999999999999</v>
      </c>
      <c r="W12" s="1">
        <v>242</v>
      </c>
      <c r="X12" s="1">
        <v>227.8</v>
      </c>
      <c r="Y12" s="1">
        <v>229</v>
      </c>
      <c r="Z12" s="1">
        <v>223.4</v>
      </c>
      <c r="AA12" s="1">
        <v>223.6</v>
      </c>
      <c r="AB12" s="1">
        <v>230.2</v>
      </c>
      <c r="AC12" s="1" t="s">
        <v>43</v>
      </c>
      <c r="AD12" s="1">
        <f t="shared" si="15"/>
        <v>78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39</v>
      </c>
      <c r="C13" s="1">
        <v>250</v>
      </c>
      <c r="D13" s="1">
        <v>225</v>
      </c>
      <c r="E13" s="1">
        <v>323</v>
      </c>
      <c r="F13" s="1">
        <v>134</v>
      </c>
      <c r="G13" s="6">
        <v>0.17</v>
      </c>
      <c r="H13" s="1">
        <v>180</v>
      </c>
      <c r="I13" s="1" t="s">
        <v>34</v>
      </c>
      <c r="J13" s="1">
        <v>323</v>
      </c>
      <c r="K13" s="1">
        <f t="shared" si="2"/>
        <v>0</v>
      </c>
      <c r="L13" s="1">
        <f t="shared" si="3"/>
        <v>98</v>
      </c>
      <c r="M13" s="1">
        <v>225</v>
      </c>
      <c r="N13" s="1">
        <v>40</v>
      </c>
      <c r="O13" s="1"/>
      <c r="P13" s="1">
        <f t="shared" si="4"/>
        <v>19.600000000000001</v>
      </c>
      <c r="Q13" s="5">
        <f t="shared" si="12"/>
        <v>41.600000000000023</v>
      </c>
      <c r="R13" s="5">
        <f t="shared" si="13"/>
        <v>41.600000000000023</v>
      </c>
      <c r="S13" s="5"/>
      <c r="T13" s="1"/>
      <c r="U13" s="1">
        <f t="shared" si="14"/>
        <v>11</v>
      </c>
      <c r="V13" s="1">
        <f t="shared" si="7"/>
        <v>8.8775510204081627</v>
      </c>
      <c r="W13" s="1">
        <v>19</v>
      </c>
      <c r="X13" s="1">
        <v>17.600000000000001</v>
      </c>
      <c r="Y13" s="1">
        <v>18.600000000000001</v>
      </c>
      <c r="Z13" s="1">
        <v>22.8</v>
      </c>
      <c r="AA13" s="1">
        <v>26.2</v>
      </c>
      <c r="AB13" s="1">
        <v>18.2</v>
      </c>
      <c r="AC13" s="1" t="s">
        <v>43</v>
      </c>
      <c r="AD13" s="1">
        <f t="shared" si="15"/>
        <v>7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1" t="s">
        <v>45</v>
      </c>
      <c r="B14" s="11" t="s">
        <v>39</v>
      </c>
      <c r="C14" s="11"/>
      <c r="D14" s="11">
        <v>126</v>
      </c>
      <c r="E14" s="11">
        <v>126</v>
      </c>
      <c r="F14" s="11"/>
      <c r="G14" s="12">
        <v>0</v>
      </c>
      <c r="H14" s="11" t="e">
        <v>#N/A</v>
      </c>
      <c r="I14" s="11" t="s">
        <v>40</v>
      </c>
      <c r="J14" s="11">
        <v>126</v>
      </c>
      <c r="K14" s="11">
        <f t="shared" si="2"/>
        <v>0</v>
      </c>
      <c r="L14" s="11">
        <f t="shared" si="3"/>
        <v>0</v>
      </c>
      <c r="M14" s="11">
        <v>126</v>
      </c>
      <c r="N14" s="11"/>
      <c r="O14" s="11"/>
      <c r="P14" s="11">
        <f t="shared" si="4"/>
        <v>0</v>
      </c>
      <c r="Q14" s="13"/>
      <c r="R14" s="13"/>
      <c r="S14" s="13"/>
      <c r="T14" s="11"/>
      <c r="U14" s="11" t="e">
        <f t="shared" si="10"/>
        <v>#DIV/0!</v>
      </c>
      <c r="V14" s="11" t="e">
        <f t="shared" si="7"/>
        <v>#DIV/0!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/>
      <c r="AD14" s="11">
        <f t="shared" si="11"/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46</v>
      </c>
      <c r="B15" s="1" t="s">
        <v>39</v>
      </c>
      <c r="C15" s="1">
        <v>68</v>
      </c>
      <c r="D15" s="1">
        <v>162</v>
      </c>
      <c r="E15" s="1">
        <v>179</v>
      </c>
      <c r="F15" s="1">
        <v>42</v>
      </c>
      <c r="G15" s="6">
        <v>0.3</v>
      </c>
      <c r="H15" s="1">
        <v>40</v>
      </c>
      <c r="I15" s="1" t="s">
        <v>34</v>
      </c>
      <c r="J15" s="1">
        <v>180</v>
      </c>
      <c r="K15" s="1">
        <f t="shared" si="2"/>
        <v>-1</v>
      </c>
      <c r="L15" s="1">
        <f t="shared" si="3"/>
        <v>29</v>
      </c>
      <c r="M15" s="1">
        <v>150</v>
      </c>
      <c r="N15" s="1">
        <v>28</v>
      </c>
      <c r="O15" s="1"/>
      <c r="P15" s="1">
        <f t="shared" si="4"/>
        <v>5.8</v>
      </c>
      <c r="Q15" s="5"/>
      <c r="R15" s="5">
        <f t="shared" ref="R15:R16" si="16">Q15</f>
        <v>0</v>
      </c>
      <c r="S15" s="5"/>
      <c r="T15" s="1"/>
      <c r="U15" s="1">
        <f t="shared" ref="U15:U16" si="17">(F15+N15+O15+R15)/P15</f>
        <v>12.068965517241379</v>
      </c>
      <c r="V15" s="1">
        <f t="shared" si="7"/>
        <v>12.068965517241379</v>
      </c>
      <c r="W15" s="1">
        <v>6.8</v>
      </c>
      <c r="X15" s="1">
        <v>6</v>
      </c>
      <c r="Y15" s="1">
        <v>4.8</v>
      </c>
      <c r="Z15" s="1">
        <v>2.8</v>
      </c>
      <c r="AA15" s="1">
        <v>2.6</v>
      </c>
      <c r="AB15" s="1">
        <v>2</v>
      </c>
      <c r="AC15" s="1"/>
      <c r="AD15" s="1">
        <f t="shared" ref="AD15:AD16" si="18">ROUND(R15*G15,0)</f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47</v>
      </c>
      <c r="B16" s="1" t="s">
        <v>39</v>
      </c>
      <c r="C16" s="1">
        <v>97</v>
      </c>
      <c r="D16" s="1">
        <v>108</v>
      </c>
      <c r="E16" s="1">
        <v>188</v>
      </c>
      <c r="F16" s="1"/>
      <c r="G16" s="6">
        <v>0.17</v>
      </c>
      <c r="H16" s="1">
        <v>180</v>
      </c>
      <c r="I16" s="1" t="s">
        <v>34</v>
      </c>
      <c r="J16" s="1">
        <v>207</v>
      </c>
      <c r="K16" s="1">
        <f t="shared" si="2"/>
        <v>-19</v>
      </c>
      <c r="L16" s="1">
        <f t="shared" si="3"/>
        <v>188</v>
      </c>
      <c r="M16" s="1"/>
      <c r="N16" s="1">
        <v>248</v>
      </c>
      <c r="O16" s="1"/>
      <c r="P16" s="1">
        <f t="shared" si="4"/>
        <v>37.6</v>
      </c>
      <c r="Q16" s="5">
        <f t="shared" ref="Q16" si="19">11*P16-O16-N16-F16</f>
        <v>165.60000000000002</v>
      </c>
      <c r="R16" s="5">
        <f t="shared" si="16"/>
        <v>165.60000000000002</v>
      </c>
      <c r="S16" s="5"/>
      <c r="T16" s="1"/>
      <c r="U16" s="1">
        <f t="shared" si="17"/>
        <v>11</v>
      </c>
      <c r="V16" s="1">
        <f t="shared" si="7"/>
        <v>6.5957446808510634</v>
      </c>
      <c r="W16" s="1">
        <v>29.6</v>
      </c>
      <c r="X16" s="1">
        <v>14.8</v>
      </c>
      <c r="Y16" s="1">
        <v>16.8</v>
      </c>
      <c r="Z16" s="1">
        <v>20.6</v>
      </c>
      <c r="AA16" s="1">
        <v>17.8</v>
      </c>
      <c r="AB16" s="1">
        <v>1.8</v>
      </c>
      <c r="AC16" s="1"/>
      <c r="AD16" s="1">
        <f t="shared" si="18"/>
        <v>28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1" t="s">
        <v>48</v>
      </c>
      <c r="B17" s="11" t="s">
        <v>39</v>
      </c>
      <c r="C17" s="11"/>
      <c r="D17" s="11">
        <v>160</v>
      </c>
      <c r="E17" s="11">
        <v>160</v>
      </c>
      <c r="F17" s="11"/>
      <c r="G17" s="12">
        <v>0</v>
      </c>
      <c r="H17" s="11" t="e">
        <v>#N/A</v>
      </c>
      <c r="I17" s="11" t="s">
        <v>40</v>
      </c>
      <c r="J17" s="11">
        <v>160</v>
      </c>
      <c r="K17" s="11">
        <f t="shared" si="2"/>
        <v>0</v>
      </c>
      <c r="L17" s="11">
        <f t="shared" si="3"/>
        <v>0</v>
      </c>
      <c r="M17" s="11">
        <v>160</v>
      </c>
      <c r="N17" s="11"/>
      <c r="O17" s="11"/>
      <c r="P17" s="11">
        <f t="shared" si="4"/>
        <v>0</v>
      </c>
      <c r="Q17" s="13"/>
      <c r="R17" s="13"/>
      <c r="S17" s="13"/>
      <c r="T17" s="11"/>
      <c r="U17" s="11" t="e">
        <f t="shared" si="10"/>
        <v>#DIV/0!</v>
      </c>
      <c r="V17" s="11" t="e">
        <f t="shared" si="7"/>
        <v>#DIV/0!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/>
      <c r="AD17" s="11">
        <f t="shared" si="11"/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1" t="s">
        <v>49</v>
      </c>
      <c r="B18" s="11" t="s">
        <v>39</v>
      </c>
      <c r="C18" s="11"/>
      <c r="D18" s="11">
        <v>132</v>
      </c>
      <c r="E18" s="11">
        <v>132</v>
      </c>
      <c r="F18" s="11"/>
      <c r="G18" s="12">
        <v>0</v>
      </c>
      <c r="H18" s="11" t="e">
        <v>#N/A</v>
      </c>
      <c r="I18" s="11" t="s">
        <v>40</v>
      </c>
      <c r="J18" s="11">
        <v>132</v>
      </c>
      <c r="K18" s="11">
        <f t="shared" si="2"/>
        <v>0</v>
      </c>
      <c r="L18" s="11">
        <f t="shared" si="3"/>
        <v>0</v>
      </c>
      <c r="M18" s="11">
        <v>132</v>
      </c>
      <c r="N18" s="11"/>
      <c r="O18" s="11"/>
      <c r="P18" s="11">
        <f t="shared" si="4"/>
        <v>0</v>
      </c>
      <c r="Q18" s="13"/>
      <c r="R18" s="13"/>
      <c r="S18" s="13"/>
      <c r="T18" s="11"/>
      <c r="U18" s="11" t="e">
        <f t="shared" si="10"/>
        <v>#DIV/0!</v>
      </c>
      <c r="V18" s="11" t="e">
        <f t="shared" si="7"/>
        <v>#DIV/0!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/>
      <c r="AD18" s="11">
        <f t="shared" si="11"/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50</v>
      </c>
      <c r="B19" s="15" t="s">
        <v>39</v>
      </c>
      <c r="C19" s="15"/>
      <c r="D19" s="15"/>
      <c r="E19" s="15"/>
      <c r="F19" s="15"/>
      <c r="G19" s="16">
        <v>0</v>
      </c>
      <c r="H19" s="15">
        <v>50</v>
      </c>
      <c r="I19" s="15" t="s">
        <v>34</v>
      </c>
      <c r="J19" s="15"/>
      <c r="K19" s="15">
        <f t="shared" si="2"/>
        <v>0</v>
      </c>
      <c r="L19" s="15">
        <f t="shared" si="3"/>
        <v>0</v>
      </c>
      <c r="M19" s="15"/>
      <c r="N19" s="15"/>
      <c r="O19" s="15"/>
      <c r="P19" s="15">
        <f t="shared" si="4"/>
        <v>0</v>
      </c>
      <c r="Q19" s="17"/>
      <c r="R19" s="17"/>
      <c r="S19" s="17"/>
      <c r="T19" s="15"/>
      <c r="U19" s="15" t="e">
        <f t="shared" si="10"/>
        <v>#DIV/0!</v>
      </c>
      <c r="V19" s="15" t="e">
        <f t="shared" si="7"/>
        <v>#DIV/0!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 t="s">
        <v>51</v>
      </c>
      <c r="AD19" s="15">
        <f t="shared" si="11"/>
        <v>0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52</v>
      </c>
      <c r="B20" s="1" t="s">
        <v>39</v>
      </c>
      <c r="C20" s="1">
        <v>266</v>
      </c>
      <c r="D20" s="1">
        <v>186</v>
      </c>
      <c r="E20" s="1">
        <v>251</v>
      </c>
      <c r="F20" s="1">
        <v>179</v>
      </c>
      <c r="G20" s="6">
        <v>0.35</v>
      </c>
      <c r="H20" s="1">
        <v>50</v>
      </c>
      <c r="I20" s="1" t="s">
        <v>34</v>
      </c>
      <c r="J20" s="1">
        <v>256</v>
      </c>
      <c r="K20" s="1">
        <f t="shared" si="2"/>
        <v>-5</v>
      </c>
      <c r="L20" s="1">
        <f t="shared" si="3"/>
        <v>65</v>
      </c>
      <c r="M20" s="1">
        <v>186</v>
      </c>
      <c r="N20" s="1">
        <v>0</v>
      </c>
      <c r="O20" s="1"/>
      <c r="P20" s="1">
        <f t="shared" si="4"/>
        <v>13</v>
      </c>
      <c r="Q20" s="5"/>
      <c r="R20" s="5">
        <f t="shared" ref="R20:R23" si="20">Q20</f>
        <v>0</v>
      </c>
      <c r="S20" s="5"/>
      <c r="T20" s="1"/>
      <c r="U20" s="1">
        <f t="shared" ref="U20:U23" si="21">(F20+N20+O20+R20)/P20</f>
        <v>13.76923076923077</v>
      </c>
      <c r="V20" s="1">
        <f t="shared" si="7"/>
        <v>13.76923076923077</v>
      </c>
      <c r="W20" s="1">
        <v>15.6</v>
      </c>
      <c r="X20" s="1">
        <v>14.2</v>
      </c>
      <c r="Y20" s="1">
        <v>15</v>
      </c>
      <c r="Z20" s="1">
        <v>22.2</v>
      </c>
      <c r="AA20" s="1">
        <v>22.6</v>
      </c>
      <c r="AB20" s="1">
        <v>10.8</v>
      </c>
      <c r="AC20" s="1" t="s">
        <v>43</v>
      </c>
      <c r="AD20" s="1">
        <f t="shared" ref="AD20:AD23" si="22">ROUND(R20*G20,0)</f>
        <v>0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53</v>
      </c>
      <c r="B21" s="1" t="s">
        <v>33</v>
      </c>
      <c r="C21" s="1">
        <v>3069.9389999999999</v>
      </c>
      <c r="D21" s="1">
        <v>958.96600000000001</v>
      </c>
      <c r="E21" s="1">
        <v>2084.9659999999999</v>
      </c>
      <c r="F21" s="1">
        <v>1488.8689999999999</v>
      </c>
      <c r="G21" s="6">
        <v>1</v>
      </c>
      <c r="H21" s="1">
        <v>55</v>
      </c>
      <c r="I21" s="1" t="s">
        <v>34</v>
      </c>
      <c r="J21" s="1">
        <v>1976.85</v>
      </c>
      <c r="K21" s="1">
        <f t="shared" si="2"/>
        <v>108.11599999999999</v>
      </c>
      <c r="L21" s="1">
        <f t="shared" si="3"/>
        <v>2084.9659999999999</v>
      </c>
      <c r="M21" s="1"/>
      <c r="N21" s="1">
        <v>1400</v>
      </c>
      <c r="O21" s="1">
        <v>1400</v>
      </c>
      <c r="P21" s="1">
        <f t="shared" si="4"/>
        <v>416.9932</v>
      </c>
      <c r="Q21" s="5"/>
      <c r="R21" s="5">
        <f t="shared" si="20"/>
        <v>0</v>
      </c>
      <c r="S21" s="5"/>
      <c r="T21" s="1"/>
      <c r="U21" s="1">
        <f t="shared" si="21"/>
        <v>10.285225274656757</v>
      </c>
      <c r="V21" s="1">
        <f t="shared" si="7"/>
        <v>10.285225274656757</v>
      </c>
      <c r="W21" s="1">
        <v>439.90339999999998</v>
      </c>
      <c r="X21" s="1">
        <v>295.24619999999999</v>
      </c>
      <c r="Y21" s="1">
        <v>274.19639999999998</v>
      </c>
      <c r="Z21" s="1">
        <v>337.6216</v>
      </c>
      <c r="AA21" s="1">
        <v>300.6508</v>
      </c>
      <c r="AB21" s="1">
        <v>138.30279999999999</v>
      </c>
      <c r="AC21" s="1" t="s">
        <v>54</v>
      </c>
      <c r="AD21" s="1">
        <f t="shared" si="22"/>
        <v>0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55</v>
      </c>
      <c r="B22" s="1" t="s">
        <v>33</v>
      </c>
      <c r="C22" s="1">
        <v>967.10900000000004</v>
      </c>
      <c r="D22" s="1">
        <v>4863.7250000000004</v>
      </c>
      <c r="E22" s="1">
        <v>2034.605</v>
      </c>
      <c r="F22" s="1">
        <v>3514.384</v>
      </c>
      <c r="G22" s="6">
        <v>1</v>
      </c>
      <c r="H22" s="1">
        <v>50</v>
      </c>
      <c r="I22" s="1" t="s">
        <v>34</v>
      </c>
      <c r="J22" s="1">
        <v>2738.1</v>
      </c>
      <c r="K22" s="1">
        <f t="shared" si="2"/>
        <v>-703.49499999999989</v>
      </c>
      <c r="L22" s="1">
        <f t="shared" si="3"/>
        <v>2034.605</v>
      </c>
      <c r="M22" s="1"/>
      <c r="N22" s="1">
        <v>1000</v>
      </c>
      <c r="O22" s="1"/>
      <c r="P22" s="1">
        <f t="shared" si="4"/>
        <v>406.92099999999999</v>
      </c>
      <c r="Q22" s="5"/>
      <c r="R22" s="5">
        <f t="shared" si="20"/>
        <v>0</v>
      </c>
      <c r="S22" s="5"/>
      <c r="T22" s="1"/>
      <c r="U22" s="1">
        <f t="shared" si="21"/>
        <v>11.094005961845173</v>
      </c>
      <c r="V22" s="1">
        <f t="shared" si="7"/>
        <v>11.094005961845173</v>
      </c>
      <c r="W22" s="1">
        <v>428.27159999999998</v>
      </c>
      <c r="X22" s="1">
        <v>460.41359999999997</v>
      </c>
      <c r="Y22" s="1">
        <v>435.99700000000001</v>
      </c>
      <c r="Z22" s="1">
        <v>369.15539999999999</v>
      </c>
      <c r="AA22" s="1">
        <v>387.57780000000002</v>
      </c>
      <c r="AB22" s="1">
        <v>529.80160000000001</v>
      </c>
      <c r="AC22" s="1"/>
      <c r="AD22" s="1">
        <f t="shared" si="22"/>
        <v>0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56</v>
      </c>
      <c r="B23" s="1" t="s">
        <v>33</v>
      </c>
      <c r="C23" s="1">
        <v>286.09899999999999</v>
      </c>
      <c r="D23" s="1">
        <v>172.24600000000001</v>
      </c>
      <c r="E23" s="1">
        <v>169.19200000000001</v>
      </c>
      <c r="F23" s="1">
        <v>235.22499999999999</v>
      </c>
      <c r="G23" s="6">
        <v>1</v>
      </c>
      <c r="H23" s="1">
        <v>60</v>
      </c>
      <c r="I23" s="1" t="s">
        <v>34</v>
      </c>
      <c r="J23" s="1">
        <v>154.80000000000001</v>
      </c>
      <c r="K23" s="1">
        <f t="shared" si="2"/>
        <v>14.391999999999996</v>
      </c>
      <c r="L23" s="1">
        <f t="shared" si="3"/>
        <v>169.19200000000001</v>
      </c>
      <c r="M23" s="1"/>
      <c r="N23" s="1">
        <v>148.17140000000001</v>
      </c>
      <c r="O23" s="1"/>
      <c r="P23" s="1">
        <f t="shared" si="4"/>
        <v>33.8384</v>
      </c>
      <c r="Q23" s="5"/>
      <c r="R23" s="5">
        <f t="shared" si="20"/>
        <v>0</v>
      </c>
      <c r="S23" s="5"/>
      <c r="T23" s="1"/>
      <c r="U23" s="1">
        <f t="shared" si="21"/>
        <v>11.330216558702539</v>
      </c>
      <c r="V23" s="1">
        <f t="shared" si="7"/>
        <v>11.330216558702539</v>
      </c>
      <c r="W23" s="1">
        <v>40.127400000000002</v>
      </c>
      <c r="X23" s="1">
        <v>35.052599999999998</v>
      </c>
      <c r="Y23" s="1">
        <v>30.411000000000001</v>
      </c>
      <c r="Z23" s="1">
        <v>37.622199999999999</v>
      </c>
      <c r="AA23" s="1">
        <v>43.689399999999999</v>
      </c>
      <c r="AB23" s="1">
        <v>62.103599999999993</v>
      </c>
      <c r="AC23" s="1"/>
      <c r="AD23" s="1">
        <f t="shared" si="22"/>
        <v>0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5" t="s">
        <v>57</v>
      </c>
      <c r="B24" s="15" t="s">
        <v>33</v>
      </c>
      <c r="C24" s="15">
        <v>1E-3</v>
      </c>
      <c r="D24" s="15"/>
      <c r="E24" s="15"/>
      <c r="F24" s="15"/>
      <c r="G24" s="16">
        <v>0</v>
      </c>
      <c r="H24" s="15">
        <v>60</v>
      </c>
      <c r="I24" s="15" t="s">
        <v>34</v>
      </c>
      <c r="J24" s="15">
        <v>38.299999999999997</v>
      </c>
      <c r="K24" s="15">
        <f t="shared" si="2"/>
        <v>-38.299999999999997</v>
      </c>
      <c r="L24" s="15">
        <f t="shared" si="3"/>
        <v>0</v>
      </c>
      <c r="M24" s="15"/>
      <c r="N24" s="15"/>
      <c r="O24" s="15"/>
      <c r="P24" s="15">
        <f t="shared" si="4"/>
        <v>0</v>
      </c>
      <c r="Q24" s="17"/>
      <c r="R24" s="17"/>
      <c r="S24" s="17"/>
      <c r="T24" s="15"/>
      <c r="U24" s="15" t="e">
        <f t="shared" si="10"/>
        <v>#DIV/0!</v>
      </c>
      <c r="V24" s="15" t="e">
        <f t="shared" si="7"/>
        <v>#DIV/0!</v>
      </c>
      <c r="W24" s="15">
        <v>0</v>
      </c>
      <c r="X24" s="15">
        <v>6.2690000000000001</v>
      </c>
      <c r="Y24" s="15">
        <v>8.779399999999999</v>
      </c>
      <c r="Z24" s="15">
        <v>16.682600000000001</v>
      </c>
      <c r="AA24" s="15">
        <v>11.1038</v>
      </c>
      <c r="AB24" s="15">
        <v>0</v>
      </c>
      <c r="AC24" s="15" t="s">
        <v>51</v>
      </c>
      <c r="AD24" s="15">
        <f t="shared" si="11"/>
        <v>0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58</v>
      </c>
      <c r="B25" s="1" t="s">
        <v>33</v>
      </c>
      <c r="C25" s="1">
        <v>3506.7860000000001</v>
      </c>
      <c r="D25" s="1">
        <v>2745.7469999999998</v>
      </c>
      <c r="E25" s="1">
        <v>2572.5630000000001</v>
      </c>
      <c r="F25" s="1">
        <v>3050.8739999999998</v>
      </c>
      <c r="G25" s="6">
        <v>1</v>
      </c>
      <c r="H25" s="1">
        <v>60</v>
      </c>
      <c r="I25" s="1" t="s">
        <v>34</v>
      </c>
      <c r="J25" s="1">
        <v>2429.65</v>
      </c>
      <c r="K25" s="1">
        <f t="shared" si="2"/>
        <v>142.91300000000001</v>
      </c>
      <c r="L25" s="1">
        <f t="shared" si="3"/>
        <v>2572.5630000000001</v>
      </c>
      <c r="M25" s="1"/>
      <c r="N25" s="1">
        <v>1398.401000000001</v>
      </c>
      <c r="O25" s="1">
        <v>1300</v>
      </c>
      <c r="P25" s="1">
        <f t="shared" si="4"/>
        <v>514.51260000000002</v>
      </c>
      <c r="Q25" s="5"/>
      <c r="R25" s="5">
        <f>Q25</f>
        <v>0</v>
      </c>
      <c r="S25" s="5"/>
      <c r="T25" s="1"/>
      <c r="U25" s="1">
        <f>(F25+N25+O25+R25)/P25</f>
        <v>11.174216141645511</v>
      </c>
      <c r="V25" s="1">
        <f t="shared" si="7"/>
        <v>11.174216141645511</v>
      </c>
      <c r="W25" s="1">
        <v>547.99160000000006</v>
      </c>
      <c r="X25" s="1">
        <v>465.04500000000002</v>
      </c>
      <c r="Y25" s="1">
        <v>427.80560000000003</v>
      </c>
      <c r="Z25" s="1">
        <v>422.98579999999998</v>
      </c>
      <c r="AA25" s="1">
        <v>383.91840000000002</v>
      </c>
      <c r="AB25" s="1">
        <v>181.39779999999999</v>
      </c>
      <c r="AC25" s="1" t="s">
        <v>54</v>
      </c>
      <c r="AD25" s="1">
        <f>ROUND(R25*G25,0)</f>
        <v>0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1" t="s">
        <v>59</v>
      </c>
      <c r="B26" s="11" t="s">
        <v>33</v>
      </c>
      <c r="C26" s="11">
        <v>-2.56</v>
      </c>
      <c r="D26" s="11">
        <v>2.56</v>
      </c>
      <c r="E26" s="11"/>
      <c r="F26" s="11"/>
      <c r="G26" s="12">
        <v>0</v>
      </c>
      <c r="H26" s="11" t="e">
        <v>#N/A</v>
      </c>
      <c r="I26" s="11" t="s">
        <v>40</v>
      </c>
      <c r="J26" s="11"/>
      <c r="K26" s="11">
        <f t="shared" si="2"/>
        <v>0</v>
      </c>
      <c r="L26" s="11">
        <f t="shared" si="3"/>
        <v>0</v>
      </c>
      <c r="M26" s="11"/>
      <c r="N26" s="11"/>
      <c r="O26" s="11"/>
      <c r="P26" s="11">
        <f t="shared" si="4"/>
        <v>0</v>
      </c>
      <c r="Q26" s="13"/>
      <c r="R26" s="13"/>
      <c r="S26" s="13"/>
      <c r="T26" s="11"/>
      <c r="U26" s="11" t="e">
        <f t="shared" si="10"/>
        <v>#DIV/0!</v>
      </c>
      <c r="V26" s="11" t="e">
        <f t="shared" si="7"/>
        <v>#DIV/0!</v>
      </c>
      <c r="W26" s="11">
        <v>0</v>
      </c>
      <c r="X26" s="11">
        <v>0</v>
      </c>
      <c r="Y26" s="11">
        <v>0</v>
      </c>
      <c r="Z26" s="11">
        <v>0</v>
      </c>
      <c r="AA26" s="11">
        <v>0</v>
      </c>
      <c r="AB26" s="11">
        <v>0.51200000000000001</v>
      </c>
      <c r="AC26" s="11" t="s">
        <v>60</v>
      </c>
      <c r="AD26" s="11">
        <f t="shared" si="11"/>
        <v>0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0" t="s">
        <v>61</v>
      </c>
      <c r="B27" s="1" t="s">
        <v>33</v>
      </c>
      <c r="C27" s="1">
        <v>96.251999999999995</v>
      </c>
      <c r="D27" s="1">
        <v>1408.06</v>
      </c>
      <c r="E27" s="1">
        <v>672.17</v>
      </c>
      <c r="F27" s="1">
        <v>761.99300000000005</v>
      </c>
      <c r="G27" s="6">
        <v>1</v>
      </c>
      <c r="H27" s="1">
        <v>60</v>
      </c>
      <c r="I27" s="1" t="s">
        <v>34</v>
      </c>
      <c r="J27" s="1">
        <v>1133.6500000000001</v>
      </c>
      <c r="K27" s="1">
        <f t="shared" si="2"/>
        <v>-461.48000000000013</v>
      </c>
      <c r="L27" s="1">
        <f t="shared" si="3"/>
        <v>672.17</v>
      </c>
      <c r="M27" s="1"/>
      <c r="N27" s="1">
        <v>700</v>
      </c>
      <c r="O27" s="1"/>
      <c r="P27" s="1">
        <f t="shared" si="4"/>
        <v>134.434</v>
      </c>
      <c r="Q27" s="5">
        <f t="shared" ref="Q27:Q28" si="23">11*P27-O27-N27-F27</f>
        <v>16.780999999999835</v>
      </c>
      <c r="R27" s="5">
        <v>100</v>
      </c>
      <c r="S27" s="5">
        <v>100</v>
      </c>
      <c r="T27" s="1" t="s">
        <v>172</v>
      </c>
      <c r="U27" s="1">
        <f t="shared" ref="U27:U29" si="24">(F27+N27+O27+R27)/P27</f>
        <v>11.619032387640031</v>
      </c>
      <c r="V27" s="1">
        <f t="shared" si="7"/>
        <v>10.875172947319875</v>
      </c>
      <c r="W27" s="1">
        <v>133.34299999999999</v>
      </c>
      <c r="X27" s="1">
        <v>119.9528</v>
      </c>
      <c r="Y27" s="1">
        <v>121.6104</v>
      </c>
      <c r="Z27" s="1">
        <v>73.459199999999996</v>
      </c>
      <c r="AA27" s="1">
        <v>82.674199999999999</v>
      </c>
      <c r="AB27" s="1">
        <v>112.1</v>
      </c>
      <c r="AC27" s="1"/>
      <c r="AD27" s="1">
        <f t="shared" ref="AD27:AD29" si="25">ROUND(R27*G27,0)</f>
        <v>100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0" t="s">
        <v>62</v>
      </c>
      <c r="B28" s="1" t="s">
        <v>33</v>
      </c>
      <c r="C28" s="1">
        <v>876.25400000000002</v>
      </c>
      <c r="D28" s="1">
        <v>1567.7829999999999</v>
      </c>
      <c r="E28" s="1">
        <v>922.21400000000006</v>
      </c>
      <c r="F28" s="1">
        <v>1195.848</v>
      </c>
      <c r="G28" s="6">
        <v>1</v>
      </c>
      <c r="H28" s="1">
        <v>60</v>
      </c>
      <c r="I28" s="1" t="s">
        <v>34</v>
      </c>
      <c r="J28" s="1">
        <v>875</v>
      </c>
      <c r="K28" s="1">
        <f t="shared" si="2"/>
        <v>47.214000000000055</v>
      </c>
      <c r="L28" s="1">
        <f t="shared" si="3"/>
        <v>922.21400000000006</v>
      </c>
      <c r="M28" s="1"/>
      <c r="N28" s="1">
        <v>400</v>
      </c>
      <c r="O28" s="1">
        <v>300</v>
      </c>
      <c r="P28" s="1">
        <f t="shared" si="4"/>
        <v>184.44280000000001</v>
      </c>
      <c r="Q28" s="5">
        <f t="shared" si="23"/>
        <v>133.02280000000019</v>
      </c>
      <c r="R28" s="5">
        <f t="shared" ref="R28:R29" si="26">Q28</f>
        <v>133.02280000000019</v>
      </c>
      <c r="S28" s="5"/>
      <c r="T28" s="1"/>
      <c r="U28" s="1">
        <f t="shared" si="24"/>
        <v>11</v>
      </c>
      <c r="V28" s="1">
        <f t="shared" si="7"/>
        <v>10.278785618088643</v>
      </c>
      <c r="W28" s="1">
        <v>192.38679999999999</v>
      </c>
      <c r="X28" s="1">
        <v>176.72</v>
      </c>
      <c r="Y28" s="1">
        <v>149.05240000000001</v>
      </c>
      <c r="Z28" s="1">
        <v>155.01419999999999</v>
      </c>
      <c r="AA28" s="1">
        <v>132.22280000000001</v>
      </c>
      <c r="AB28" s="1">
        <v>44.849400000000003</v>
      </c>
      <c r="AC28" s="1"/>
      <c r="AD28" s="1">
        <f t="shared" si="25"/>
        <v>133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0" t="s">
        <v>63</v>
      </c>
      <c r="B29" s="1" t="s">
        <v>33</v>
      </c>
      <c r="C29" s="1">
        <v>2346.4589999999998</v>
      </c>
      <c r="D29" s="1">
        <v>1271.796</v>
      </c>
      <c r="E29" s="1">
        <v>1588.47</v>
      </c>
      <c r="F29" s="1">
        <v>1635.5250000000001</v>
      </c>
      <c r="G29" s="6">
        <v>1</v>
      </c>
      <c r="H29" s="1">
        <v>60</v>
      </c>
      <c r="I29" s="1" t="s">
        <v>34</v>
      </c>
      <c r="J29" s="1">
        <v>1490.6</v>
      </c>
      <c r="K29" s="1">
        <f t="shared" si="2"/>
        <v>97.870000000000118</v>
      </c>
      <c r="L29" s="1">
        <f t="shared" si="3"/>
        <v>1588.47</v>
      </c>
      <c r="M29" s="1"/>
      <c r="N29" s="1">
        <v>1000</v>
      </c>
      <c r="O29" s="1">
        <v>1000</v>
      </c>
      <c r="P29" s="1">
        <f t="shared" si="4"/>
        <v>317.69400000000002</v>
      </c>
      <c r="Q29" s="5"/>
      <c r="R29" s="5">
        <f t="shared" si="26"/>
        <v>0</v>
      </c>
      <c r="S29" s="5"/>
      <c r="T29" s="1"/>
      <c r="U29" s="1">
        <f t="shared" si="24"/>
        <v>11.443480204221672</v>
      </c>
      <c r="V29" s="1">
        <f t="shared" si="7"/>
        <v>11.443480204221672</v>
      </c>
      <c r="W29" s="1">
        <v>345.82080000000002</v>
      </c>
      <c r="X29" s="1">
        <v>267.00900000000001</v>
      </c>
      <c r="Y29" s="1">
        <v>240.98560000000001</v>
      </c>
      <c r="Z29" s="1">
        <v>277.41640000000001</v>
      </c>
      <c r="AA29" s="1">
        <v>256.44139999999999</v>
      </c>
      <c r="AB29" s="1">
        <v>115.93600000000001</v>
      </c>
      <c r="AC29" s="1" t="s">
        <v>54</v>
      </c>
      <c r="AD29" s="1">
        <f t="shared" si="25"/>
        <v>0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1" t="s">
        <v>64</v>
      </c>
      <c r="B30" s="11" t="s">
        <v>33</v>
      </c>
      <c r="C30" s="11">
        <v>0.86299999999999999</v>
      </c>
      <c r="D30" s="11">
        <v>6.7480000000000002</v>
      </c>
      <c r="E30" s="11">
        <v>-0.7</v>
      </c>
      <c r="F30" s="11"/>
      <c r="G30" s="12">
        <v>0</v>
      </c>
      <c r="H30" s="11">
        <v>35</v>
      </c>
      <c r="I30" s="11" t="s">
        <v>40</v>
      </c>
      <c r="J30" s="11">
        <v>3.6</v>
      </c>
      <c r="K30" s="11">
        <f t="shared" si="2"/>
        <v>-4.3</v>
      </c>
      <c r="L30" s="11">
        <f t="shared" si="3"/>
        <v>-0.7</v>
      </c>
      <c r="M30" s="11"/>
      <c r="N30" s="11"/>
      <c r="O30" s="11"/>
      <c r="P30" s="11">
        <f t="shared" si="4"/>
        <v>-0.13999999999999999</v>
      </c>
      <c r="Q30" s="13"/>
      <c r="R30" s="13"/>
      <c r="S30" s="13"/>
      <c r="T30" s="11"/>
      <c r="U30" s="11">
        <f t="shared" si="10"/>
        <v>0</v>
      </c>
      <c r="V30" s="11">
        <f t="shared" si="7"/>
        <v>0</v>
      </c>
      <c r="W30" s="11">
        <v>1.2478</v>
      </c>
      <c r="X30" s="11">
        <v>7.8604000000000003</v>
      </c>
      <c r="Y30" s="11">
        <v>9.4644000000000013</v>
      </c>
      <c r="Z30" s="11">
        <v>7.4385999999999992</v>
      </c>
      <c r="AA30" s="11">
        <v>5.2447999999999997</v>
      </c>
      <c r="AB30" s="11">
        <v>5.8570000000000002</v>
      </c>
      <c r="AC30" s="11" t="s">
        <v>65</v>
      </c>
      <c r="AD30" s="11">
        <f t="shared" si="11"/>
        <v>0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5" t="s">
        <v>66</v>
      </c>
      <c r="B31" s="15" t="s">
        <v>33</v>
      </c>
      <c r="C31" s="15">
        <v>72.757999999999996</v>
      </c>
      <c r="D31" s="15"/>
      <c r="E31" s="15">
        <v>31.504999999999999</v>
      </c>
      <c r="F31" s="15">
        <v>15.813000000000001</v>
      </c>
      <c r="G31" s="16">
        <v>0</v>
      </c>
      <c r="H31" s="15">
        <v>30</v>
      </c>
      <c r="I31" s="15" t="s">
        <v>34</v>
      </c>
      <c r="J31" s="15">
        <v>30.1</v>
      </c>
      <c r="K31" s="15">
        <f t="shared" si="2"/>
        <v>1.4049999999999976</v>
      </c>
      <c r="L31" s="15">
        <f t="shared" si="3"/>
        <v>31.504999999999999</v>
      </c>
      <c r="M31" s="15"/>
      <c r="N31" s="15"/>
      <c r="O31" s="15"/>
      <c r="P31" s="15">
        <f t="shared" si="4"/>
        <v>6.3010000000000002</v>
      </c>
      <c r="Q31" s="17"/>
      <c r="R31" s="17"/>
      <c r="S31" s="17"/>
      <c r="T31" s="15"/>
      <c r="U31" s="15">
        <f t="shared" si="10"/>
        <v>2.5096016505316618</v>
      </c>
      <c r="V31" s="15">
        <f t="shared" si="7"/>
        <v>2.5096016505316618</v>
      </c>
      <c r="W31" s="15">
        <v>10.299799999999999</v>
      </c>
      <c r="X31" s="15">
        <v>7.8029999999999999</v>
      </c>
      <c r="Y31" s="15">
        <v>4.0331999999999999</v>
      </c>
      <c r="Z31" s="15">
        <v>1.897</v>
      </c>
      <c r="AA31" s="15">
        <v>1.3553999999999999</v>
      </c>
      <c r="AB31" s="15">
        <v>0</v>
      </c>
      <c r="AC31" s="10" t="s">
        <v>67</v>
      </c>
      <c r="AD31" s="15">
        <f t="shared" si="11"/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5" t="s">
        <v>68</v>
      </c>
      <c r="B32" s="15" t="s">
        <v>33</v>
      </c>
      <c r="C32" s="15">
        <v>137.029</v>
      </c>
      <c r="D32" s="15">
        <v>520.92999999999995</v>
      </c>
      <c r="E32" s="15">
        <v>522.197</v>
      </c>
      <c r="F32" s="15"/>
      <c r="G32" s="16">
        <v>0</v>
      </c>
      <c r="H32" s="15">
        <v>30</v>
      </c>
      <c r="I32" s="15" t="s">
        <v>34</v>
      </c>
      <c r="J32" s="15">
        <v>733.53</v>
      </c>
      <c r="K32" s="15">
        <f t="shared" si="2"/>
        <v>-211.33299999999997</v>
      </c>
      <c r="L32" s="15">
        <f t="shared" si="3"/>
        <v>1.2670000000000528</v>
      </c>
      <c r="M32" s="15">
        <v>520.92999999999995</v>
      </c>
      <c r="N32" s="15"/>
      <c r="O32" s="15"/>
      <c r="P32" s="15">
        <f t="shared" si="4"/>
        <v>0.25340000000001056</v>
      </c>
      <c r="Q32" s="17"/>
      <c r="R32" s="17"/>
      <c r="S32" s="17"/>
      <c r="T32" s="15"/>
      <c r="U32" s="15">
        <f t="shared" si="10"/>
        <v>0</v>
      </c>
      <c r="V32" s="15">
        <f t="shared" si="7"/>
        <v>0</v>
      </c>
      <c r="W32" s="15">
        <v>2.33860000000002</v>
      </c>
      <c r="X32" s="15">
        <v>8.4266000000000076</v>
      </c>
      <c r="Y32" s="15">
        <v>7.9190000000000058</v>
      </c>
      <c r="Z32" s="15">
        <v>1.7068000000000001</v>
      </c>
      <c r="AA32" s="15">
        <v>0.12839999999999999</v>
      </c>
      <c r="AB32" s="15">
        <v>0.16059999999999949</v>
      </c>
      <c r="AC32" s="15" t="s">
        <v>51</v>
      </c>
      <c r="AD32" s="15">
        <f t="shared" si="11"/>
        <v>0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69</v>
      </c>
      <c r="B33" s="1" t="s">
        <v>33</v>
      </c>
      <c r="C33" s="1">
        <v>381.52</v>
      </c>
      <c r="D33" s="1">
        <v>1665.3720000000001</v>
      </c>
      <c r="E33" s="1">
        <v>803.26800000000003</v>
      </c>
      <c r="F33" s="1">
        <v>875.81200000000001</v>
      </c>
      <c r="G33" s="6">
        <v>1</v>
      </c>
      <c r="H33" s="1">
        <v>30</v>
      </c>
      <c r="I33" s="1" t="s">
        <v>34</v>
      </c>
      <c r="J33" s="1">
        <v>929.16</v>
      </c>
      <c r="K33" s="1">
        <f t="shared" si="2"/>
        <v>-125.89199999999994</v>
      </c>
      <c r="L33" s="1">
        <f t="shared" si="3"/>
        <v>803.26800000000003</v>
      </c>
      <c r="M33" s="1"/>
      <c r="N33" s="1">
        <v>784.88550000000032</v>
      </c>
      <c r="O33" s="1"/>
      <c r="P33" s="1">
        <f t="shared" si="4"/>
        <v>160.65360000000001</v>
      </c>
      <c r="Q33" s="5">
        <f>11*P33-O33-N33-F33</f>
        <v>106.49209999999982</v>
      </c>
      <c r="R33" s="5">
        <f>Q33</f>
        <v>106.49209999999982</v>
      </c>
      <c r="S33" s="5"/>
      <c r="T33" s="1"/>
      <c r="U33" s="1">
        <f>(F33+N33+O33+R33)/P33</f>
        <v>11</v>
      </c>
      <c r="V33" s="1">
        <f t="shared" si="7"/>
        <v>10.337132190003835</v>
      </c>
      <c r="W33" s="1">
        <v>193.33260000000001</v>
      </c>
      <c r="X33" s="1">
        <v>152.0932</v>
      </c>
      <c r="Y33" s="1">
        <v>147.80439999999999</v>
      </c>
      <c r="Z33" s="1">
        <v>158.2182</v>
      </c>
      <c r="AA33" s="1">
        <v>134.60419999999999</v>
      </c>
      <c r="AB33" s="1">
        <v>202.6266</v>
      </c>
      <c r="AC33" s="1"/>
      <c r="AD33" s="1">
        <f>ROUND(R33*G33,0)</f>
        <v>106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5" t="s">
        <v>70</v>
      </c>
      <c r="B34" s="15" t="s">
        <v>33</v>
      </c>
      <c r="C34" s="15">
        <v>7.9189999999999996</v>
      </c>
      <c r="D34" s="15">
        <v>1.081</v>
      </c>
      <c r="E34" s="15">
        <v>1.3240000000000001</v>
      </c>
      <c r="F34" s="15">
        <v>6.5819999999999999</v>
      </c>
      <c r="G34" s="16">
        <v>0</v>
      </c>
      <c r="H34" s="15">
        <v>45</v>
      </c>
      <c r="I34" s="15" t="s">
        <v>34</v>
      </c>
      <c r="J34" s="15">
        <v>1.3</v>
      </c>
      <c r="K34" s="15">
        <f t="shared" si="2"/>
        <v>2.4000000000000021E-2</v>
      </c>
      <c r="L34" s="15">
        <f t="shared" si="3"/>
        <v>1.3240000000000001</v>
      </c>
      <c r="M34" s="15"/>
      <c r="N34" s="15"/>
      <c r="O34" s="15"/>
      <c r="P34" s="15">
        <f t="shared" si="4"/>
        <v>0.26480000000000004</v>
      </c>
      <c r="Q34" s="17"/>
      <c r="R34" s="17"/>
      <c r="S34" s="17"/>
      <c r="T34" s="15"/>
      <c r="U34" s="15">
        <f t="shared" si="10"/>
        <v>24.856495468277942</v>
      </c>
      <c r="V34" s="15">
        <f t="shared" si="7"/>
        <v>24.856495468277942</v>
      </c>
      <c r="W34" s="15">
        <v>0.26479999999999998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0" t="s">
        <v>67</v>
      </c>
      <c r="AD34" s="15">
        <f t="shared" si="11"/>
        <v>0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33</v>
      </c>
      <c r="C35" s="1">
        <v>4787.47</v>
      </c>
      <c r="D35" s="1">
        <v>3381.2489999999998</v>
      </c>
      <c r="E35" s="1">
        <v>3595.433</v>
      </c>
      <c r="F35" s="1">
        <v>3823.6770000000001</v>
      </c>
      <c r="G35" s="6">
        <v>1</v>
      </c>
      <c r="H35" s="1">
        <v>40</v>
      </c>
      <c r="I35" s="1" t="s">
        <v>34</v>
      </c>
      <c r="J35" s="1">
        <v>3651.65</v>
      </c>
      <c r="K35" s="1">
        <f t="shared" si="2"/>
        <v>-56.217000000000098</v>
      </c>
      <c r="L35" s="1">
        <f t="shared" si="3"/>
        <v>3595.433</v>
      </c>
      <c r="M35" s="1"/>
      <c r="N35" s="1">
        <v>1270.2255999999991</v>
      </c>
      <c r="O35" s="1">
        <v>1000</v>
      </c>
      <c r="P35" s="1">
        <f t="shared" si="4"/>
        <v>719.08659999999998</v>
      </c>
      <c r="Q35" s="5">
        <f>9*P35-O35-N35-F35</f>
        <v>377.87680000000046</v>
      </c>
      <c r="R35" s="5">
        <f>Q35</f>
        <v>377.87680000000046</v>
      </c>
      <c r="S35" s="5"/>
      <c r="T35" s="1"/>
      <c r="U35" s="1">
        <f>(F35+N35+O35+R35)/P35</f>
        <v>9</v>
      </c>
      <c r="V35" s="1">
        <f t="shared" si="7"/>
        <v>8.4745044616322982</v>
      </c>
      <c r="W35" s="1">
        <v>718.9932</v>
      </c>
      <c r="X35" s="1">
        <v>669.18680000000006</v>
      </c>
      <c r="Y35" s="1">
        <v>641.87360000000001</v>
      </c>
      <c r="Z35" s="1">
        <v>654.82759999999996</v>
      </c>
      <c r="AA35" s="1">
        <v>583.95820000000003</v>
      </c>
      <c r="AB35" s="1">
        <v>239.46</v>
      </c>
      <c r="AC35" s="1" t="s">
        <v>54</v>
      </c>
      <c r="AD35" s="1">
        <f>ROUND(R35*G35,0)</f>
        <v>378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72</v>
      </c>
      <c r="B36" s="15" t="s">
        <v>33</v>
      </c>
      <c r="C36" s="15"/>
      <c r="D36" s="15"/>
      <c r="E36" s="15"/>
      <c r="F36" s="15"/>
      <c r="G36" s="16">
        <v>0</v>
      </c>
      <c r="H36" s="15">
        <v>40</v>
      </c>
      <c r="I36" s="15" t="s">
        <v>34</v>
      </c>
      <c r="J36" s="15"/>
      <c r="K36" s="15">
        <f t="shared" si="2"/>
        <v>0</v>
      </c>
      <c r="L36" s="15">
        <f t="shared" si="3"/>
        <v>0</v>
      </c>
      <c r="M36" s="15"/>
      <c r="N36" s="15"/>
      <c r="O36" s="15"/>
      <c r="P36" s="15">
        <f t="shared" si="4"/>
        <v>0</v>
      </c>
      <c r="Q36" s="17"/>
      <c r="R36" s="17"/>
      <c r="S36" s="17"/>
      <c r="T36" s="15"/>
      <c r="U36" s="15" t="e">
        <f t="shared" si="10"/>
        <v>#DIV/0!</v>
      </c>
      <c r="V36" s="15" t="e">
        <f t="shared" si="7"/>
        <v>#DIV/0!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 t="s">
        <v>51</v>
      </c>
      <c r="AD36" s="15">
        <f t="shared" si="11"/>
        <v>0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73</v>
      </c>
      <c r="B37" s="15" t="s">
        <v>33</v>
      </c>
      <c r="C37" s="15">
        <v>25.117000000000001</v>
      </c>
      <c r="D37" s="15"/>
      <c r="E37" s="15">
        <v>8.3970000000000002</v>
      </c>
      <c r="F37" s="15">
        <v>12.523</v>
      </c>
      <c r="G37" s="16">
        <v>0</v>
      </c>
      <c r="H37" s="15">
        <v>30</v>
      </c>
      <c r="I37" s="15" t="s">
        <v>34</v>
      </c>
      <c r="J37" s="15">
        <v>9.1</v>
      </c>
      <c r="K37" s="15">
        <f t="shared" si="2"/>
        <v>-0.7029999999999994</v>
      </c>
      <c r="L37" s="15">
        <f t="shared" si="3"/>
        <v>8.3970000000000002</v>
      </c>
      <c r="M37" s="15"/>
      <c r="N37" s="15"/>
      <c r="O37" s="15"/>
      <c r="P37" s="15">
        <f t="shared" si="4"/>
        <v>1.6794</v>
      </c>
      <c r="Q37" s="17"/>
      <c r="R37" s="17"/>
      <c r="S37" s="17"/>
      <c r="T37" s="15"/>
      <c r="U37" s="15">
        <f t="shared" si="10"/>
        <v>7.4568298201738719</v>
      </c>
      <c r="V37" s="15">
        <f t="shared" si="7"/>
        <v>7.4568298201738719</v>
      </c>
      <c r="W37" s="15">
        <v>2.5188000000000001</v>
      </c>
      <c r="X37" s="15">
        <v>0.83940000000000003</v>
      </c>
      <c r="Y37" s="15">
        <v>0</v>
      </c>
      <c r="Z37" s="15">
        <v>0</v>
      </c>
      <c r="AA37" s="15">
        <v>0</v>
      </c>
      <c r="AB37" s="15">
        <v>0</v>
      </c>
      <c r="AC37" s="10" t="s">
        <v>67</v>
      </c>
      <c r="AD37" s="15">
        <f t="shared" si="11"/>
        <v>0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5" t="s">
        <v>74</v>
      </c>
      <c r="B38" s="15" t="s">
        <v>33</v>
      </c>
      <c r="C38" s="15"/>
      <c r="D38" s="15"/>
      <c r="E38" s="15"/>
      <c r="F38" s="15"/>
      <c r="G38" s="16">
        <v>0</v>
      </c>
      <c r="H38" s="15">
        <v>50</v>
      </c>
      <c r="I38" s="15" t="s">
        <v>34</v>
      </c>
      <c r="J38" s="15"/>
      <c r="K38" s="15">
        <f t="shared" ref="K38:K69" si="27">E38-J38</f>
        <v>0</v>
      </c>
      <c r="L38" s="15">
        <f t="shared" si="3"/>
        <v>0</v>
      </c>
      <c r="M38" s="15"/>
      <c r="N38" s="15"/>
      <c r="O38" s="15"/>
      <c r="P38" s="15">
        <f t="shared" si="4"/>
        <v>0</v>
      </c>
      <c r="Q38" s="17"/>
      <c r="R38" s="17"/>
      <c r="S38" s="17"/>
      <c r="T38" s="15"/>
      <c r="U38" s="15" t="e">
        <f t="shared" si="10"/>
        <v>#DIV/0!</v>
      </c>
      <c r="V38" s="15" t="e">
        <f t="shared" si="7"/>
        <v>#DIV/0!</v>
      </c>
      <c r="W38" s="15">
        <v>0</v>
      </c>
      <c r="X38" s="15">
        <v>0</v>
      </c>
      <c r="Y38" s="15">
        <v>0</v>
      </c>
      <c r="Z38" s="15">
        <v>0</v>
      </c>
      <c r="AA38" s="15">
        <v>0</v>
      </c>
      <c r="AB38" s="15">
        <v>0</v>
      </c>
      <c r="AC38" s="15" t="s">
        <v>51</v>
      </c>
      <c r="AD38" s="15">
        <f t="shared" ref="AD38:AD67" si="28">ROUND(Q38*G38,0)</f>
        <v>0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1" t="s">
        <v>75</v>
      </c>
      <c r="B39" s="11" t="s">
        <v>33</v>
      </c>
      <c r="C39" s="11">
        <v>48.426000000000002</v>
      </c>
      <c r="D39" s="11"/>
      <c r="E39" s="11">
        <v>13.055</v>
      </c>
      <c r="F39" s="11">
        <v>2.8769999999999998</v>
      </c>
      <c r="G39" s="12">
        <v>0</v>
      </c>
      <c r="H39" s="11">
        <v>50</v>
      </c>
      <c r="I39" s="11" t="s">
        <v>40</v>
      </c>
      <c r="J39" s="11">
        <v>297.10000000000002</v>
      </c>
      <c r="K39" s="11">
        <f t="shared" si="27"/>
        <v>-284.04500000000002</v>
      </c>
      <c r="L39" s="11">
        <f t="shared" si="3"/>
        <v>13.055</v>
      </c>
      <c r="M39" s="11"/>
      <c r="N39" s="11"/>
      <c r="O39" s="11"/>
      <c r="P39" s="11">
        <f t="shared" si="4"/>
        <v>2.6109999999999998</v>
      </c>
      <c r="Q39" s="13"/>
      <c r="R39" s="13"/>
      <c r="S39" s="13"/>
      <c r="T39" s="11"/>
      <c r="U39" s="11">
        <f t="shared" si="10"/>
        <v>1.1018766756032172</v>
      </c>
      <c r="V39" s="11">
        <f t="shared" si="7"/>
        <v>1.1018766756032172</v>
      </c>
      <c r="W39" s="11">
        <v>8.2403999999999993</v>
      </c>
      <c r="X39" s="11">
        <v>21.672000000000001</v>
      </c>
      <c r="Y39" s="11">
        <v>27.228000000000002</v>
      </c>
      <c r="Z39" s="11">
        <v>13.778600000000001</v>
      </c>
      <c r="AA39" s="11">
        <v>15.146800000000001</v>
      </c>
      <c r="AB39" s="11">
        <v>13.3584</v>
      </c>
      <c r="AC39" s="11" t="s">
        <v>65</v>
      </c>
      <c r="AD39" s="11">
        <f t="shared" si="28"/>
        <v>0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76</v>
      </c>
      <c r="B40" s="1" t="s">
        <v>33</v>
      </c>
      <c r="C40" s="1">
        <v>89.924000000000007</v>
      </c>
      <c r="D40" s="1">
        <v>81.578000000000003</v>
      </c>
      <c r="E40" s="1">
        <v>82.245999999999995</v>
      </c>
      <c r="F40" s="1">
        <v>73.387</v>
      </c>
      <c r="G40" s="6">
        <v>1</v>
      </c>
      <c r="H40" s="1">
        <v>50</v>
      </c>
      <c r="I40" s="1" t="s">
        <v>34</v>
      </c>
      <c r="J40" s="1">
        <v>86.2</v>
      </c>
      <c r="K40" s="1">
        <f t="shared" si="27"/>
        <v>-3.9540000000000077</v>
      </c>
      <c r="L40" s="1">
        <f t="shared" si="3"/>
        <v>82.245999999999995</v>
      </c>
      <c r="M40" s="1"/>
      <c r="N40" s="1">
        <v>102.8642</v>
      </c>
      <c r="O40" s="1"/>
      <c r="P40" s="1">
        <f t="shared" si="4"/>
        <v>16.449199999999998</v>
      </c>
      <c r="Q40" s="5">
        <f t="shared" ref="Q40:Q43" si="29">11*P40-O40-N40-F40</f>
        <v>4.6899999999999835</v>
      </c>
      <c r="R40" s="5">
        <f t="shared" ref="R40:R43" si="30">Q40</f>
        <v>4.6899999999999835</v>
      </c>
      <c r="S40" s="5"/>
      <c r="T40" s="1"/>
      <c r="U40" s="1">
        <f t="shared" ref="U40:U43" si="31">(F40+N40+O40+R40)/P40</f>
        <v>11</v>
      </c>
      <c r="V40" s="1">
        <f t="shared" si="7"/>
        <v>10.71487975099093</v>
      </c>
      <c r="W40" s="1">
        <v>18.030999999999999</v>
      </c>
      <c r="X40" s="1">
        <v>13.535399999999999</v>
      </c>
      <c r="Y40" s="1">
        <v>13.388199999999999</v>
      </c>
      <c r="Z40" s="1">
        <v>16.3948</v>
      </c>
      <c r="AA40" s="1">
        <v>14.9682</v>
      </c>
      <c r="AB40" s="1">
        <v>3.5912000000000002</v>
      </c>
      <c r="AC40" s="1"/>
      <c r="AD40" s="1">
        <f t="shared" ref="AD40:AD43" si="32">ROUND(R40*G40,0)</f>
        <v>5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77</v>
      </c>
      <c r="B41" s="1" t="s">
        <v>39</v>
      </c>
      <c r="C41" s="1">
        <v>1690</v>
      </c>
      <c r="D41" s="1">
        <v>2478</v>
      </c>
      <c r="E41" s="1">
        <v>2864</v>
      </c>
      <c r="F41" s="1">
        <v>959</v>
      </c>
      <c r="G41" s="6">
        <v>0.4</v>
      </c>
      <c r="H41" s="1">
        <v>45</v>
      </c>
      <c r="I41" s="1" t="s">
        <v>34</v>
      </c>
      <c r="J41" s="1">
        <v>2894</v>
      </c>
      <c r="K41" s="1">
        <f t="shared" si="27"/>
        <v>-30</v>
      </c>
      <c r="L41" s="1">
        <f t="shared" si="3"/>
        <v>2738</v>
      </c>
      <c r="M41" s="1">
        <v>126</v>
      </c>
      <c r="N41" s="1">
        <v>1592.2</v>
      </c>
      <c r="O41" s="1">
        <v>1500</v>
      </c>
      <c r="P41" s="1">
        <f t="shared" si="4"/>
        <v>547.6</v>
      </c>
      <c r="Q41" s="5">
        <f t="shared" si="29"/>
        <v>1972.4000000000005</v>
      </c>
      <c r="R41" s="5">
        <f t="shared" si="30"/>
        <v>1972.4000000000005</v>
      </c>
      <c r="S41" s="5"/>
      <c r="T41" s="1"/>
      <c r="U41" s="1">
        <f t="shared" si="31"/>
        <v>11</v>
      </c>
      <c r="V41" s="1">
        <f t="shared" si="7"/>
        <v>7.3981008035062086</v>
      </c>
      <c r="W41" s="1">
        <v>491.6</v>
      </c>
      <c r="X41" s="1">
        <v>318.39999999999998</v>
      </c>
      <c r="Y41" s="1">
        <v>368.4</v>
      </c>
      <c r="Z41" s="1">
        <v>309.2</v>
      </c>
      <c r="AA41" s="1">
        <v>301.39999999999998</v>
      </c>
      <c r="AB41" s="1">
        <v>232</v>
      </c>
      <c r="AC41" s="1" t="s">
        <v>43</v>
      </c>
      <c r="AD41" s="1">
        <f t="shared" si="32"/>
        <v>789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78</v>
      </c>
      <c r="B42" s="1" t="s">
        <v>39</v>
      </c>
      <c r="C42" s="1">
        <v>277</v>
      </c>
      <c r="D42" s="1">
        <v>290</v>
      </c>
      <c r="E42" s="1">
        <v>197</v>
      </c>
      <c r="F42" s="1">
        <v>328</v>
      </c>
      <c r="G42" s="6">
        <v>0.45</v>
      </c>
      <c r="H42" s="1">
        <v>50</v>
      </c>
      <c r="I42" s="1" t="s">
        <v>34</v>
      </c>
      <c r="J42" s="1">
        <v>205</v>
      </c>
      <c r="K42" s="1">
        <f t="shared" si="27"/>
        <v>-8</v>
      </c>
      <c r="L42" s="1">
        <f t="shared" si="3"/>
        <v>197</v>
      </c>
      <c r="M42" s="1"/>
      <c r="N42" s="1">
        <v>64.399999999999977</v>
      </c>
      <c r="O42" s="1"/>
      <c r="P42" s="1">
        <f t="shared" si="4"/>
        <v>39.4</v>
      </c>
      <c r="Q42" s="5">
        <f t="shared" si="29"/>
        <v>41</v>
      </c>
      <c r="R42" s="5">
        <f t="shared" si="30"/>
        <v>41</v>
      </c>
      <c r="S42" s="5"/>
      <c r="T42" s="1"/>
      <c r="U42" s="1">
        <f t="shared" si="31"/>
        <v>11</v>
      </c>
      <c r="V42" s="1">
        <f t="shared" si="7"/>
        <v>9.9593908629441614</v>
      </c>
      <c r="W42" s="1">
        <v>41.8</v>
      </c>
      <c r="X42" s="1">
        <v>46.6</v>
      </c>
      <c r="Y42" s="1">
        <v>45.8</v>
      </c>
      <c r="Z42" s="1">
        <v>45.2</v>
      </c>
      <c r="AA42" s="1">
        <v>41.6</v>
      </c>
      <c r="AB42" s="1">
        <v>23.8</v>
      </c>
      <c r="AC42" s="1" t="s">
        <v>79</v>
      </c>
      <c r="AD42" s="1">
        <f t="shared" si="32"/>
        <v>18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80</v>
      </c>
      <c r="B43" s="1" t="s">
        <v>39</v>
      </c>
      <c r="C43" s="1">
        <v>872</v>
      </c>
      <c r="D43" s="1">
        <v>1266</v>
      </c>
      <c r="E43" s="1">
        <v>881</v>
      </c>
      <c r="F43" s="1">
        <v>1030</v>
      </c>
      <c r="G43" s="6">
        <v>0.4</v>
      </c>
      <c r="H43" s="1">
        <v>45</v>
      </c>
      <c r="I43" s="1" t="s">
        <v>34</v>
      </c>
      <c r="J43" s="1">
        <v>883</v>
      </c>
      <c r="K43" s="1">
        <f t="shared" si="27"/>
        <v>-2</v>
      </c>
      <c r="L43" s="1">
        <f t="shared" si="3"/>
        <v>737</v>
      </c>
      <c r="M43" s="1">
        <v>144</v>
      </c>
      <c r="N43" s="1">
        <v>471.80000000000018</v>
      </c>
      <c r="O43" s="1"/>
      <c r="P43" s="1">
        <f t="shared" si="4"/>
        <v>147.4</v>
      </c>
      <c r="Q43" s="5">
        <f t="shared" si="29"/>
        <v>119.59999999999991</v>
      </c>
      <c r="R43" s="5">
        <f t="shared" si="30"/>
        <v>119.59999999999991</v>
      </c>
      <c r="S43" s="5"/>
      <c r="T43" s="1"/>
      <c r="U43" s="1">
        <f t="shared" si="31"/>
        <v>11</v>
      </c>
      <c r="V43" s="1">
        <f t="shared" si="7"/>
        <v>10.188602442333787</v>
      </c>
      <c r="W43" s="1">
        <v>164.2</v>
      </c>
      <c r="X43" s="1">
        <v>160.19999999999999</v>
      </c>
      <c r="Y43" s="1">
        <v>141.80000000000001</v>
      </c>
      <c r="Z43" s="1">
        <v>155.6</v>
      </c>
      <c r="AA43" s="1">
        <v>155.80000000000001</v>
      </c>
      <c r="AB43" s="1">
        <v>144.6</v>
      </c>
      <c r="AC43" s="1"/>
      <c r="AD43" s="1">
        <f t="shared" si="32"/>
        <v>48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1" t="s">
        <v>81</v>
      </c>
      <c r="B44" s="11" t="s">
        <v>39</v>
      </c>
      <c r="C44" s="11"/>
      <c r="D44" s="11">
        <v>474</v>
      </c>
      <c r="E44" s="11">
        <v>474</v>
      </c>
      <c r="F44" s="11"/>
      <c r="G44" s="12">
        <v>0</v>
      </c>
      <c r="H44" s="11" t="e">
        <v>#N/A</v>
      </c>
      <c r="I44" s="11" t="s">
        <v>40</v>
      </c>
      <c r="J44" s="11">
        <v>474</v>
      </c>
      <c r="K44" s="11">
        <f t="shared" si="27"/>
        <v>0</v>
      </c>
      <c r="L44" s="11">
        <f t="shared" si="3"/>
        <v>0</v>
      </c>
      <c r="M44" s="11">
        <v>474</v>
      </c>
      <c r="N44" s="11"/>
      <c r="O44" s="11"/>
      <c r="P44" s="11">
        <f t="shared" si="4"/>
        <v>0</v>
      </c>
      <c r="Q44" s="13"/>
      <c r="R44" s="13"/>
      <c r="S44" s="13"/>
      <c r="T44" s="11"/>
      <c r="U44" s="11" t="e">
        <f t="shared" si="10"/>
        <v>#DIV/0!</v>
      </c>
      <c r="V44" s="11" t="e">
        <f t="shared" si="7"/>
        <v>#DIV/0!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12.8904</v>
      </c>
      <c r="AC44" s="11"/>
      <c r="AD44" s="11">
        <f t="shared" si="28"/>
        <v>0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82</v>
      </c>
      <c r="B45" s="1" t="s">
        <v>33</v>
      </c>
      <c r="C45" s="1">
        <v>207.59200000000001</v>
      </c>
      <c r="D45" s="1">
        <v>680.20299999999997</v>
      </c>
      <c r="E45" s="1">
        <v>354.27600000000001</v>
      </c>
      <c r="F45" s="1">
        <v>459.82600000000002</v>
      </c>
      <c r="G45" s="6">
        <v>1</v>
      </c>
      <c r="H45" s="1">
        <v>45</v>
      </c>
      <c r="I45" s="1" t="s">
        <v>34</v>
      </c>
      <c r="J45" s="1">
        <v>359.1</v>
      </c>
      <c r="K45" s="1">
        <f t="shared" si="27"/>
        <v>-4.8240000000000123</v>
      </c>
      <c r="L45" s="1">
        <f t="shared" si="3"/>
        <v>354.27600000000001</v>
      </c>
      <c r="M45" s="1"/>
      <c r="N45" s="1">
        <v>184.0608</v>
      </c>
      <c r="O45" s="1"/>
      <c r="P45" s="1">
        <f t="shared" si="4"/>
        <v>70.855199999999996</v>
      </c>
      <c r="Q45" s="5">
        <f>11*P45-O45-N45-F45</f>
        <v>135.5204</v>
      </c>
      <c r="R45" s="5">
        <f>Q45</f>
        <v>135.5204</v>
      </c>
      <c r="S45" s="5"/>
      <c r="T45" s="1"/>
      <c r="U45" s="1">
        <f>(F45+N45+O45+R45)/P45</f>
        <v>11</v>
      </c>
      <c r="V45" s="1">
        <f t="shared" si="7"/>
        <v>9.0873612663573038</v>
      </c>
      <c r="W45" s="1">
        <v>73.44919999999999</v>
      </c>
      <c r="X45" s="1">
        <v>71.661599999999993</v>
      </c>
      <c r="Y45" s="1">
        <v>67.367999999999995</v>
      </c>
      <c r="Z45" s="1">
        <v>60.906799999999997</v>
      </c>
      <c r="AA45" s="1">
        <v>51.706400000000002</v>
      </c>
      <c r="AB45" s="1">
        <v>47.196199999999997</v>
      </c>
      <c r="AC45" s="1"/>
      <c r="AD45" s="1">
        <f>ROUND(R45*G45,0)</f>
        <v>136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5" t="s">
        <v>83</v>
      </c>
      <c r="B46" s="15" t="s">
        <v>39</v>
      </c>
      <c r="C46" s="15">
        <v>359</v>
      </c>
      <c r="D46" s="15">
        <v>144</v>
      </c>
      <c r="E46" s="15">
        <v>238</v>
      </c>
      <c r="F46" s="15">
        <v>245</v>
      </c>
      <c r="G46" s="16">
        <v>0</v>
      </c>
      <c r="H46" s="15">
        <v>45</v>
      </c>
      <c r="I46" s="15" t="s">
        <v>34</v>
      </c>
      <c r="J46" s="15">
        <v>238</v>
      </c>
      <c r="K46" s="15">
        <f t="shared" si="27"/>
        <v>0</v>
      </c>
      <c r="L46" s="15">
        <f t="shared" si="3"/>
        <v>94</v>
      </c>
      <c r="M46" s="15">
        <v>144</v>
      </c>
      <c r="N46" s="15"/>
      <c r="O46" s="15"/>
      <c r="P46" s="15">
        <f t="shared" si="4"/>
        <v>18.8</v>
      </c>
      <c r="Q46" s="17"/>
      <c r="R46" s="17"/>
      <c r="S46" s="17"/>
      <c r="T46" s="15"/>
      <c r="U46" s="15">
        <f t="shared" si="10"/>
        <v>13.031914893617021</v>
      </c>
      <c r="V46" s="15">
        <f t="shared" si="7"/>
        <v>13.031914893617021</v>
      </c>
      <c r="W46" s="15">
        <v>18.8</v>
      </c>
      <c r="X46" s="15">
        <v>12.4</v>
      </c>
      <c r="Y46" s="15">
        <v>11</v>
      </c>
      <c r="Z46" s="15">
        <v>5.4</v>
      </c>
      <c r="AA46" s="15">
        <v>3.6</v>
      </c>
      <c r="AB46" s="15">
        <v>0</v>
      </c>
      <c r="AC46" s="10" t="s">
        <v>67</v>
      </c>
      <c r="AD46" s="15">
        <f t="shared" si="28"/>
        <v>0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1" t="s">
        <v>84</v>
      </c>
      <c r="B47" s="11" t="s">
        <v>39</v>
      </c>
      <c r="C47" s="11"/>
      <c r="D47" s="11">
        <v>360</v>
      </c>
      <c r="E47" s="11">
        <v>360</v>
      </c>
      <c r="F47" s="11"/>
      <c r="G47" s="12">
        <v>0</v>
      </c>
      <c r="H47" s="11" t="e">
        <v>#N/A</v>
      </c>
      <c r="I47" s="11" t="s">
        <v>40</v>
      </c>
      <c r="J47" s="11">
        <v>360</v>
      </c>
      <c r="K47" s="11">
        <f t="shared" si="27"/>
        <v>0</v>
      </c>
      <c r="L47" s="11">
        <f t="shared" si="3"/>
        <v>0</v>
      </c>
      <c r="M47" s="11">
        <v>360</v>
      </c>
      <c r="N47" s="11"/>
      <c r="O47" s="11"/>
      <c r="P47" s="11">
        <f t="shared" si="4"/>
        <v>0</v>
      </c>
      <c r="Q47" s="13"/>
      <c r="R47" s="13"/>
      <c r="S47" s="13"/>
      <c r="T47" s="11"/>
      <c r="U47" s="11" t="e">
        <f t="shared" si="10"/>
        <v>#DIV/0!</v>
      </c>
      <c r="V47" s="11" t="e">
        <f t="shared" si="7"/>
        <v>#DIV/0!</v>
      </c>
      <c r="W47" s="11">
        <v>0</v>
      </c>
      <c r="X47" s="11">
        <v>0</v>
      </c>
      <c r="Y47" s="11">
        <v>0</v>
      </c>
      <c r="Z47" s="11">
        <v>0</v>
      </c>
      <c r="AA47" s="11">
        <v>0</v>
      </c>
      <c r="AB47" s="11">
        <v>0</v>
      </c>
      <c r="AC47" s="11"/>
      <c r="AD47" s="11">
        <f t="shared" si="28"/>
        <v>0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0" t="s">
        <v>85</v>
      </c>
      <c r="B48" s="1" t="s">
        <v>39</v>
      </c>
      <c r="C48" s="1">
        <v>527.9</v>
      </c>
      <c r="D48" s="1">
        <v>342</v>
      </c>
      <c r="E48" s="1">
        <v>433</v>
      </c>
      <c r="F48" s="1">
        <v>334.9</v>
      </c>
      <c r="G48" s="6">
        <v>0.35</v>
      </c>
      <c r="H48" s="1">
        <v>40</v>
      </c>
      <c r="I48" s="1" t="s">
        <v>34</v>
      </c>
      <c r="J48" s="1">
        <v>443</v>
      </c>
      <c r="K48" s="1">
        <f t="shared" si="27"/>
        <v>-10</v>
      </c>
      <c r="L48" s="1">
        <f t="shared" si="3"/>
        <v>433</v>
      </c>
      <c r="M48" s="1"/>
      <c r="N48" s="1">
        <v>600</v>
      </c>
      <c r="O48" s="1"/>
      <c r="P48" s="1">
        <f t="shared" si="4"/>
        <v>86.6</v>
      </c>
      <c r="Q48" s="5">
        <f t="shared" ref="Q48:Q52" si="33">11*P48-O48-N48-F48</f>
        <v>17.699999999999932</v>
      </c>
      <c r="R48" s="5">
        <v>100</v>
      </c>
      <c r="S48" s="5">
        <v>100</v>
      </c>
      <c r="T48" s="1" t="s">
        <v>172</v>
      </c>
      <c r="U48" s="1">
        <f t="shared" ref="U48:U53" si="34">(F48+N48+O48+R48)/P48</f>
        <v>11.950346420323328</v>
      </c>
      <c r="V48" s="1">
        <f t="shared" si="7"/>
        <v>10.795612009237876</v>
      </c>
      <c r="W48" s="1">
        <v>90.2</v>
      </c>
      <c r="X48" s="1">
        <v>69.2</v>
      </c>
      <c r="Y48" s="1">
        <v>59.2</v>
      </c>
      <c r="Z48" s="1">
        <v>72</v>
      </c>
      <c r="AA48" s="1">
        <v>82</v>
      </c>
      <c r="AB48" s="1">
        <v>53</v>
      </c>
      <c r="AC48" s="1"/>
      <c r="AD48" s="1">
        <f t="shared" ref="AD48:AD53" si="35">ROUND(R48*G48,0)</f>
        <v>35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0" t="s">
        <v>86</v>
      </c>
      <c r="B49" s="1" t="s">
        <v>33</v>
      </c>
      <c r="C49" s="1">
        <v>111.038</v>
      </c>
      <c r="D49" s="1">
        <v>226.48400000000001</v>
      </c>
      <c r="E49" s="1">
        <v>70.212999999999994</v>
      </c>
      <c r="F49" s="1">
        <v>209.863</v>
      </c>
      <c r="G49" s="6">
        <v>1</v>
      </c>
      <c r="H49" s="1">
        <v>40</v>
      </c>
      <c r="I49" s="1" t="s">
        <v>34</v>
      </c>
      <c r="J49" s="1">
        <v>72.3</v>
      </c>
      <c r="K49" s="1">
        <f t="shared" si="27"/>
        <v>-2.0870000000000033</v>
      </c>
      <c r="L49" s="1">
        <f t="shared" si="3"/>
        <v>70.212999999999994</v>
      </c>
      <c r="M49" s="1"/>
      <c r="N49" s="1">
        <v>70</v>
      </c>
      <c r="O49" s="1"/>
      <c r="P49" s="1">
        <f t="shared" si="4"/>
        <v>14.042599999999998</v>
      </c>
      <c r="Q49" s="5"/>
      <c r="R49" s="5">
        <f t="shared" ref="R49:R51" si="36">Q49</f>
        <v>0</v>
      </c>
      <c r="S49" s="5"/>
      <c r="T49" s="1"/>
      <c r="U49" s="1">
        <f t="shared" si="34"/>
        <v>19.92957144688306</v>
      </c>
      <c r="V49" s="1">
        <f t="shared" si="7"/>
        <v>19.92957144688306</v>
      </c>
      <c r="W49" s="1">
        <v>22.255400000000002</v>
      </c>
      <c r="X49" s="1">
        <v>22.6738</v>
      </c>
      <c r="Y49" s="1">
        <v>14.021800000000001</v>
      </c>
      <c r="Z49" s="1">
        <v>12.093400000000001</v>
      </c>
      <c r="AA49" s="1">
        <v>14.1312</v>
      </c>
      <c r="AB49" s="1">
        <v>16.3964</v>
      </c>
      <c r="AC49" s="1"/>
      <c r="AD49" s="1">
        <f t="shared" si="35"/>
        <v>0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87</v>
      </c>
      <c r="B50" s="1" t="s">
        <v>39</v>
      </c>
      <c r="C50" s="1">
        <v>315</v>
      </c>
      <c r="D50" s="1">
        <v>1566</v>
      </c>
      <c r="E50" s="1">
        <v>955</v>
      </c>
      <c r="F50" s="1">
        <v>794</v>
      </c>
      <c r="G50" s="6">
        <v>0.4</v>
      </c>
      <c r="H50" s="1">
        <v>40</v>
      </c>
      <c r="I50" s="1" t="s">
        <v>34</v>
      </c>
      <c r="J50" s="1">
        <v>968</v>
      </c>
      <c r="K50" s="1">
        <f t="shared" si="27"/>
        <v>-13</v>
      </c>
      <c r="L50" s="1">
        <f t="shared" si="3"/>
        <v>313</v>
      </c>
      <c r="M50" s="1">
        <v>642</v>
      </c>
      <c r="N50" s="1">
        <v>0</v>
      </c>
      <c r="O50" s="1"/>
      <c r="P50" s="1">
        <f t="shared" si="4"/>
        <v>62.6</v>
      </c>
      <c r="Q50" s="5"/>
      <c r="R50" s="5">
        <f t="shared" si="36"/>
        <v>0</v>
      </c>
      <c r="S50" s="5"/>
      <c r="T50" s="1"/>
      <c r="U50" s="1">
        <f t="shared" si="34"/>
        <v>12.68370607028754</v>
      </c>
      <c r="V50" s="1">
        <f t="shared" si="7"/>
        <v>12.68370607028754</v>
      </c>
      <c r="W50" s="1">
        <v>74.400000000000006</v>
      </c>
      <c r="X50" s="1">
        <v>95.2</v>
      </c>
      <c r="Y50" s="1">
        <v>67.400000000000006</v>
      </c>
      <c r="Z50" s="1">
        <v>60</v>
      </c>
      <c r="AA50" s="1">
        <v>63.4</v>
      </c>
      <c r="AB50" s="1">
        <v>71.599999999999994</v>
      </c>
      <c r="AC50" s="1"/>
      <c r="AD50" s="1">
        <f t="shared" si="35"/>
        <v>0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88</v>
      </c>
      <c r="B51" s="1" t="s">
        <v>39</v>
      </c>
      <c r="C51" s="1">
        <v>1150</v>
      </c>
      <c r="D51" s="1">
        <v>1482</v>
      </c>
      <c r="E51" s="1">
        <v>1197</v>
      </c>
      <c r="F51" s="1">
        <v>1239</v>
      </c>
      <c r="G51" s="6">
        <v>0.4</v>
      </c>
      <c r="H51" s="1">
        <v>45</v>
      </c>
      <c r="I51" s="1" t="s">
        <v>34</v>
      </c>
      <c r="J51" s="1">
        <v>1204</v>
      </c>
      <c r="K51" s="1">
        <f t="shared" si="27"/>
        <v>-7</v>
      </c>
      <c r="L51" s="1">
        <f t="shared" si="3"/>
        <v>513</v>
      </c>
      <c r="M51" s="1">
        <v>684</v>
      </c>
      <c r="N51" s="1">
        <v>0</v>
      </c>
      <c r="O51" s="1"/>
      <c r="P51" s="1">
        <f t="shared" si="4"/>
        <v>102.6</v>
      </c>
      <c r="Q51" s="5"/>
      <c r="R51" s="5">
        <f t="shared" si="36"/>
        <v>0</v>
      </c>
      <c r="S51" s="5"/>
      <c r="T51" s="1"/>
      <c r="U51" s="1">
        <f t="shared" si="34"/>
        <v>12.076023391812866</v>
      </c>
      <c r="V51" s="1">
        <f t="shared" si="7"/>
        <v>12.076023391812866</v>
      </c>
      <c r="W51" s="1">
        <v>123.6</v>
      </c>
      <c r="X51" s="1">
        <v>153</v>
      </c>
      <c r="Y51" s="1">
        <v>125</v>
      </c>
      <c r="Z51" s="1">
        <v>123</v>
      </c>
      <c r="AA51" s="1">
        <v>119.6</v>
      </c>
      <c r="AB51" s="1">
        <v>137.6</v>
      </c>
      <c r="AC51" s="1" t="s">
        <v>43</v>
      </c>
      <c r="AD51" s="1">
        <f t="shared" si="35"/>
        <v>0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0" t="s">
        <v>89</v>
      </c>
      <c r="B52" s="1" t="s">
        <v>33</v>
      </c>
      <c r="C52" s="1">
        <v>103.723</v>
      </c>
      <c r="D52" s="1">
        <v>222.86099999999999</v>
      </c>
      <c r="E52" s="1">
        <v>128.756</v>
      </c>
      <c r="F52" s="1">
        <v>171.87</v>
      </c>
      <c r="G52" s="6">
        <v>1</v>
      </c>
      <c r="H52" s="1">
        <v>40</v>
      </c>
      <c r="I52" s="1" t="s">
        <v>34</v>
      </c>
      <c r="J52" s="1">
        <v>133.6</v>
      </c>
      <c r="K52" s="1">
        <f t="shared" si="27"/>
        <v>-4.8439999999999941</v>
      </c>
      <c r="L52" s="1">
        <f t="shared" si="3"/>
        <v>128.756</v>
      </c>
      <c r="M52" s="1"/>
      <c r="N52" s="1">
        <v>100</v>
      </c>
      <c r="O52" s="1"/>
      <c r="P52" s="1">
        <f t="shared" si="4"/>
        <v>25.751200000000001</v>
      </c>
      <c r="Q52" s="5">
        <f t="shared" si="33"/>
        <v>11.393199999999979</v>
      </c>
      <c r="R52" s="5">
        <v>70</v>
      </c>
      <c r="S52" s="5">
        <v>100</v>
      </c>
      <c r="T52" s="1" t="s">
        <v>172</v>
      </c>
      <c r="U52" s="1">
        <f t="shared" si="34"/>
        <v>13.275886172294884</v>
      </c>
      <c r="V52" s="1">
        <f t="shared" si="7"/>
        <v>10.557566249339837</v>
      </c>
      <c r="W52" s="1">
        <v>26.460799999999999</v>
      </c>
      <c r="X52" s="1">
        <v>13.403600000000001</v>
      </c>
      <c r="Y52" s="1">
        <v>11.960800000000001</v>
      </c>
      <c r="Z52" s="1">
        <v>17.5382</v>
      </c>
      <c r="AA52" s="1">
        <v>14.945</v>
      </c>
      <c r="AB52" s="1">
        <v>11.633599999999999</v>
      </c>
      <c r="AC52" s="1"/>
      <c r="AD52" s="1">
        <f t="shared" si="35"/>
        <v>70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0" t="s">
        <v>90</v>
      </c>
      <c r="B53" s="1" t="s">
        <v>39</v>
      </c>
      <c r="C53" s="1">
        <v>437</v>
      </c>
      <c r="D53" s="1">
        <v>768</v>
      </c>
      <c r="E53" s="1">
        <v>556</v>
      </c>
      <c r="F53" s="1">
        <v>524</v>
      </c>
      <c r="G53" s="6">
        <v>0.35</v>
      </c>
      <c r="H53" s="1">
        <v>40</v>
      </c>
      <c r="I53" s="1" t="s">
        <v>34</v>
      </c>
      <c r="J53" s="1">
        <v>559</v>
      </c>
      <c r="K53" s="1">
        <f t="shared" si="27"/>
        <v>-3</v>
      </c>
      <c r="L53" s="1">
        <f t="shared" si="3"/>
        <v>556</v>
      </c>
      <c r="M53" s="1"/>
      <c r="N53" s="1">
        <v>700</v>
      </c>
      <c r="O53" s="1"/>
      <c r="P53" s="1">
        <f t="shared" si="4"/>
        <v>111.2</v>
      </c>
      <c r="Q53" s="5"/>
      <c r="R53" s="5">
        <v>100</v>
      </c>
      <c r="S53" s="5">
        <v>100</v>
      </c>
      <c r="T53" s="1" t="s">
        <v>172</v>
      </c>
      <c r="U53" s="1">
        <f t="shared" si="34"/>
        <v>11.906474820143885</v>
      </c>
      <c r="V53" s="1">
        <f t="shared" si="7"/>
        <v>11.007194244604316</v>
      </c>
      <c r="W53" s="1">
        <v>114.2</v>
      </c>
      <c r="X53" s="1">
        <v>97</v>
      </c>
      <c r="Y53" s="1">
        <v>86.4</v>
      </c>
      <c r="Z53" s="1">
        <v>83</v>
      </c>
      <c r="AA53" s="1">
        <v>85.4</v>
      </c>
      <c r="AB53" s="1">
        <v>73.2</v>
      </c>
      <c r="AC53" s="1" t="s">
        <v>43</v>
      </c>
      <c r="AD53" s="1">
        <f t="shared" si="35"/>
        <v>35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1" t="s">
        <v>91</v>
      </c>
      <c r="B54" s="11" t="s">
        <v>39</v>
      </c>
      <c r="C54" s="11"/>
      <c r="D54" s="11">
        <v>144</v>
      </c>
      <c r="E54" s="11">
        <v>144</v>
      </c>
      <c r="F54" s="11"/>
      <c r="G54" s="12">
        <v>0</v>
      </c>
      <c r="H54" s="11" t="e">
        <v>#N/A</v>
      </c>
      <c r="I54" s="11" t="s">
        <v>40</v>
      </c>
      <c r="J54" s="11">
        <v>144</v>
      </c>
      <c r="K54" s="11">
        <f t="shared" si="27"/>
        <v>0</v>
      </c>
      <c r="L54" s="11">
        <f t="shared" si="3"/>
        <v>0</v>
      </c>
      <c r="M54" s="11">
        <v>144</v>
      </c>
      <c r="N54" s="11"/>
      <c r="O54" s="11"/>
      <c r="P54" s="11">
        <f t="shared" si="4"/>
        <v>0</v>
      </c>
      <c r="Q54" s="13"/>
      <c r="R54" s="13"/>
      <c r="S54" s="13"/>
      <c r="T54" s="11"/>
      <c r="U54" s="11" t="e">
        <f t="shared" si="10"/>
        <v>#DIV/0!</v>
      </c>
      <c r="V54" s="11" t="e">
        <f t="shared" si="7"/>
        <v>#DIV/0!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/>
      <c r="AD54" s="11">
        <f t="shared" si="28"/>
        <v>0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92</v>
      </c>
      <c r="B55" s="1" t="s">
        <v>39</v>
      </c>
      <c r="C55" s="1">
        <v>448</v>
      </c>
      <c r="D55" s="1">
        <v>738</v>
      </c>
      <c r="E55" s="1">
        <v>540</v>
      </c>
      <c r="F55" s="1">
        <v>527</v>
      </c>
      <c r="G55" s="6">
        <v>0.4</v>
      </c>
      <c r="H55" s="1">
        <v>40</v>
      </c>
      <c r="I55" s="1" t="s">
        <v>34</v>
      </c>
      <c r="J55" s="1">
        <v>543</v>
      </c>
      <c r="K55" s="1">
        <f t="shared" si="27"/>
        <v>-3</v>
      </c>
      <c r="L55" s="1">
        <f t="shared" si="3"/>
        <v>366</v>
      </c>
      <c r="M55" s="1">
        <v>174</v>
      </c>
      <c r="N55" s="1">
        <v>337</v>
      </c>
      <c r="O55" s="1"/>
      <c r="P55" s="1">
        <f t="shared" si="4"/>
        <v>73.2</v>
      </c>
      <c r="Q55" s="5"/>
      <c r="R55" s="5">
        <f t="shared" ref="R55:R57" si="37">Q55</f>
        <v>0</v>
      </c>
      <c r="S55" s="5"/>
      <c r="T55" s="1"/>
      <c r="U55" s="1">
        <f t="shared" ref="U55:U57" si="38">(F55+N55+O55+R55)/P55</f>
        <v>11.803278688524589</v>
      </c>
      <c r="V55" s="1">
        <f t="shared" si="7"/>
        <v>11.803278688524589</v>
      </c>
      <c r="W55" s="1">
        <v>89.6</v>
      </c>
      <c r="X55" s="1">
        <v>80</v>
      </c>
      <c r="Y55" s="1">
        <v>67.599999999999994</v>
      </c>
      <c r="Z55" s="1">
        <v>74.599999999999994</v>
      </c>
      <c r="AA55" s="1">
        <v>76.400000000000006</v>
      </c>
      <c r="AB55" s="1">
        <v>66.599999999999994</v>
      </c>
      <c r="AC55" s="1" t="s">
        <v>43</v>
      </c>
      <c r="AD55" s="1">
        <f t="shared" ref="AD55:AD57" si="39">ROUND(R55*G55,0)</f>
        <v>0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93</v>
      </c>
      <c r="B56" s="1" t="s">
        <v>33</v>
      </c>
      <c r="C56" s="1">
        <v>594.74599999999998</v>
      </c>
      <c r="D56" s="1"/>
      <c r="E56" s="1">
        <v>183.643</v>
      </c>
      <c r="F56" s="1">
        <v>355.315</v>
      </c>
      <c r="G56" s="6">
        <v>1</v>
      </c>
      <c r="H56" s="1">
        <v>50</v>
      </c>
      <c r="I56" s="1" t="s">
        <v>34</v>
      </c>
      <c r="J56" s="1">
        <v>177.5</v>
      </c>
      <c r="K56" s="1">
        <f t="shared" si="27"/>
        <v>6.1430000000000007</v>
      </c>
      <c r="L56" s="1">
        <f t="shared" si="3"/>
        <v>183.643</v>
      </c>
      <c r="M56" s="1"/>
      <c r="N56" s="1">
        <v>0</v>
      </c>
      <c r="O56" s="1"/>
      <c r="P56" s="1">
        <f t="shared" si="4"/>
        <v>36.7286</v>
      </c>
      <c r="Q56" s="5">
        <f t="shared" ref="Q56" si="40">11*P56-O56-N56-F56</f>
        <v>48.699599999999975</v>
      </c>
      <c r="R56" s="5">
        <f t="shared" si="37"/>
        <v>48.699599999999975</v>
      </c>
      <c r="S56" s="5"/>
      <c r="T56" s="1"/>
      <c r="U56" s="1">
        <f t="shared" si="38"/>
        <v>11</v>
      </c>
      <c r="V56" s="1">
        <f t="shared" si="7"/>
        <v>9.6740687093981261</v>
      </c>
      <c r="W56" s="1">
        <v>40.214199999999998</v>
      </c>
      <c r="X56" s="1">
        <v>30.665400000000002</v>
      </c>
      <c r="Y56" s="1">
        <v>23.6738</v>
      </c>
      <c r="Z56" s="1">
        <v>46.491799999999998</v>
      </c>
      <c r="AA56" s="1">
        <v>53.363599999999998</v>
      </c>
      <c r="AB56" s="1">
        <v>41.025199999999998</v>
      </c>
      <c r="AC56" s="14" t="s">
        <v>104</v>
      </c>
      <c r="AD56" s="1">
        <f t="shared" si="39"/>
        <v>49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95</v>
      </c>
      <c r="B57" s="1" t="s">
        <v>33</v>
      </c>
      <c r="C57" s="1">
        <v>1495.808</v>
      </c>
      <c r="D57" s="1">
        <v>990.89700000000005</v>
      </c>
      <c r="E57" s="1">
        <v>895.654</v>
      </c>
      <c r="F57" s="1">
        <v>1271.5440000000001</v>
      </c>
      <c r="G57" s="6">
        <v>1</v>
      </c>
      <c r="H57" s="1">
        <v>50</v>
      </c>
      <c r="I57" s="1" t="s">
        <v>34</v>
      </c>
      <c r="J57" s="1">
        <v>858</v>
      </c>
      <c r="K57" s="1">
        <f t="shared" si="27"/>
        <v>37.653999999999996</v>
      </c>
      <c r="L57" s="1">
        <f t="shared" si="3"/>
        <v>895.654</v>
      </c>
      <c r="M57" s="1"/>
      <c r="N57" s="1">
        <v>343.94860000000023</v>
      </c>
      <c r="O57" s="1">
        <v>300</v>
      </c>
      <c r="P57" s="1">
        <f t="shared" si="4"/>
        <v>179.13079999999999</v>
      </c>
      <c r="Q57" s="5"/>
      <c r="R57" s="5">
        <f t="shared" si="37"/>
        <v>0</v>
      </c>
      <c r="S57" s="5"/>
      <c r="T57" s="1"/>
      <c r="U57" s="1">
        <f t="shared" si="38"/>
        <v>10.69326213024226</v>
      </c>
      <c r="V57" s="1">
        <f t="shared" si="7"/>
        <v>10.69326213024226</v>
      </c>
      <c r="W57" s="1">
        <v>207.9616</v>
      </c>
      <c r="X57" s="1">
        <v>192.685</v>
      </c>
      <c r="Y57" s="1">
        <v>175.477</v>
      </c>
      <c r="Z57" s="1">
        <v>197.35</v>
      </c>
      <c r="AA57" s="1">
        <v>161.84719999999999</v>
      </c>
      <c r="AB57" s="1">
        <v>109.367</v>
      </c>
      <c r="AC57" s="1" t="s">
        <v>54</v>
      </c>
      <c r="AD57" s="1">
        <f t="shared" si="39"/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5" t="s">
        <v>96</v>
      </c>
      <c r="B58" s="15" t="s">
        <v>33</v>
      </c>
      <c r="C58" s="15"/>
      <c r="D58" s="15"/>
      <c r="E58" s="15"/>
      <c r="F58" s="15"/>
      <c r="G58" s="16">
        <v>0</v>
      </c>
      <c r="H58" s="15">
        <v>40</v>
      </c>
      <c r="I58" s="15" t="s">
        <v>34</v>
      </c>
      <c r="J58" s="15"/>
      <c r="K58" s="15">
        <f t="shared" si="27"/>
        <v>0</v>
      </c>
      <c r="L58" s="15">
        <f t="shared" si="3"/>
        <v>0</v>
      </c>
      <c r="M58" s="15"/>
      <c r="N58" s="15"/>
      <c r="O58" s="15"/>
      <c r="P58" s="15">
        <f t="shared" si="4"/>
        <v>0</v>
      </c>
      <c r="Q58" s="17"/>
      <c r="R58" s="17"/>
      <c r="S58" s="17"/>
      <c r="T58" s="15"/>
      <c r="U58" s="15" t="e">
        <f t="shared" si="10"/>
        <v>#DIV/0!</v>
      </c>
      <c r="V58" s="15" t="e">
        <f t="shared" si="7"/>
        <v>#DIV/0!</v>
      </c>
      <c r="W58" s="15">
        <v>0</v>
      </c>
      <c r="X58" s="15">
        <v>0</v>
      </c>
      <c r="Y58" s="15">
        <v>0</v>
      </c>
      <c r="Z58" s="15">
        <v>0</v>
      </c>
      <c r="AA58" s="15">
        <v>0</v>
      </c>
      <c r="AB58" s="15">
        <v>0</v>
      </c>
      <c r="AC58" s="15" t="s">
        <v>51</v>
      </c>
      <c r="AD58" s="15">
        <f t="shared" si="28"/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39</v>
      </c>
      <c r="C59" s="1">
        <v>461</v>
      </c>
      <c r="D59" s="1"/>
      <c r="E59" s="1">
        <v>114</v>
      </c>
      <c r="F59" s="1">
        <v>319</v>
      </c>
      <c r="G59" s="6">
        <v>0.45</v>
      </c>
      <c r="H59" s="1">
        <v>50</v>
      </c>
      <c r="I59" s="1" t="s">
        <v>34</v>
      </c>
      <c r="J59" s="1">
        <v>114</v>
      </c>
      <c r="K59" s="1">
        <f t="shared" si="27"/>
        <v>0</v>
      </c>
      <c r="L59" s="1">
        <f t="shared" si="3"/>
        <v>114</v>
      </c>
      <c r="M59" s="1"/>
      <c r="N59" s="1">
        <v>0</v>
      </c>
      <c r="O59" s="1"/>
      <c r="P59" s="1">
        <f t="shared" si="4"/>
        <v>22.8</v>
      </c>
      <c r="Q59" s="5"/>
      <c r="R59" s="5">
        <f>Q59</f>
        <v>0</v>
      </c>
      <c r="S59" s="5"/>
      <c r="T59" s="1"/>
      <c r="U59" s="1">
        <f>(F59+N59+O59+R59)/P59</f>
        <v>13.991228070175438</v>
      </c>
      <c r="V59" s="1">
        <f t="shared" si="7"/>
        <v>13.991228070175438</v>
      </c>
      <c r="W59" s="1">
        <v>23.8</v>
      </c>
      <c r="X59" s="1">
        <v>26.340800000000002</v>
      </c>
      <c r="Y59" s="1">
        <v>23</v>
      </c>
      <c r="Z59" s="1">
        <v>20.2</v>
      </c>
      <c r="AA59" s="1">
        <v>19.600000000000001</v>
      </c>
      <c r="AB59" s="1">
        <v>20.8</v>
      </c>
      <c r="AC59" s="10" t="s">
        <v>98</v>
      </c>
      <c r="AD59" s="1">
        <f>ROUND(R59*G59,0)</f>
        <v>0</v>
      </c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1" t="s">
        <v>99</v>
      </c>
      <c r="B60" s="11" t="s">
        <v>39</v>
      </c>
      <c r="C60" s="11"/>
      <c r="D60" s="11">
        <v>210</v>
      </c>
      <c r="E60" s="11">
        <v>210</v>
      </c>
      <c r="F60" s="11"/>
      <c r="G60" s="12">
        <v>0</v>
      </c>
      <c r="H60" s="11" t="e">
        <v>#N/A</v>
      </c>
      <c r="I60" s="11" t="s">
        <v>40</v>
      </c>
      <c r="J60" s="11">
        <v>210</v>
      </c>
      <c r="K60" s="11">
        <f t="shared" si="27"/>
        <v>0</v>
      </c>
      <c r="L60" s="11">
        <f t="shared" si="3"/>
        <v>0</v>
      </c>
      <c r="M60" s="11">
        <v>210</v>
      </c>
      <c r="N60" s="11"/>
      <c r="O60" s="11"/>
      <c r="P60" s="11">
        <f t="shared" si="4"/>
        <v>0</v>
      </c>
      <c r="Q60" s="13"/>
      <c r="R60" s="13"/>
      <c r="S60" s="13"/>
      <c r="T60" s="11"/>
      <c r="U60" s="11" t="e">
        <f t="shared" si="10"/>
        <v>#DIV/0!</v>
      </c>
      <c r="V60" s="11" t="e">
        <f t="shared" si="7"/>
        <v>#DIV/0!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/>
      <c r="AD60" s="11">
        <f t="shared" si="28"/>
        <v>0</v>
      </c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5" t="s">
        <v>100</v>
      </c>
      <c r="B61" s="15" t="s">
        <v>33</v>
      </c>
      <c r="C61" s="15">
        <v>26.459</v>
      </c>
      <c r="D61" s="15">
        <v>0.92400000000000004</v>
      </c>
      <c r="E61" s="15">
        <v>16.904</v>
      </c>
      <c r="F61" s="15">
        <v>7.8490000000000002</v>
      </c>
      <c r="G61" s="16">
        <v>0</v>
      </c>
      <c r="H61" s="15">
        <v>40</v>
      </c>
      <c r="I61" s="15" t="s">
        <v>34</v>
      </c>
      <c r="J61" s="15">
        <v>32.741</v>
      </c>
      <c r="K61" s="15">
        <f t="shared" si="27"/>
        <v>-15.837</v>
      </c>
      <c r="L61" s="15">
        <f t="shared" si="3"/>
        <v>16.904</v>
      </c>
      <c r="M61" s="15"/>
      <c r="N61" s="15"/>
      <c r="O61" s="15"/>
      <c r="P61" s="15">
        <f t="shared" si="4"/>
        <v>3.3807999999999998</v>
      </c>
      <c r="Q61" s="17"/>
      <c r="R61" s="17"/>
      <c r="S61" s="17"/>
      <c r="T61" s="15"/>
      <c r="U61" s="15">
        <f t="shared" si="10"/>
        <v>2.321639848556555</v>
      </c>
      <c r="V61" s="15">
        <f t="shared" si="7"/>
        <v>2.321639848556555</v>
      </c>
      <c r="W61" s="15">
        <v>3.9068000000000001</v>
      </c>
      <c r="X61" s="15">
        <v>0.78760000000000008</v>
      </c>
      <c r="Y61" s="15">
        <v>0.96660000000000001</v>
      </c>
      <c r="Z61" s="15">
        <v>0.70499999999999996</v>
      </c>
      <c r="AA61" s="15">
        <v>0</v>
      </c>
      <c r="AB61" s="15">
        <v>0</v>
      </c>
      <c r="AC61" s="10" t="s">
        <v>67</v>
      </c>
      <c r="AD61" s="15">
        <f t="shared" si="28"/>
        <v>0</v>
      </c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101</v>
      </c>
      <c r="B62" s="1" t="s">
        <v>39</v>
      </c>
      <c r="C62" s="1">
        <v>145</v>
      </c>
      <c r="D62" s="1">
        <v>60</v>
      </c>
      <c r="E62" s="1">
        <v>93</v>
      </c>
      <c r="F62" s="1">
        <v>88</v>
      </c>
      <c r="G62" s="6">
        <v>0.4</v>
      </c>
      <c r="H62" s="1">
        <v>40</v>
      </c>
      <c r="I62" s="1" t="s">
        <v>34</v>
      </c>
      <c r="J62" s="1">
        <v>96</v>
      </c>
      <c r="K62" s="1">
        <f t="shared" si="27"/>
        <v>-3</v>
      </c>
      <c r="L62" s="1">
        <f t="shared" si="3"/>
        <v>93</v>
      </c>
      <c r="M62" s="1"/>
      <c r="N62" s="1">
        <v>87.799999999999983</v>
      </c>
      <c r="O62" s="1"/>
      <c r="P62" s="1">
        <f t="shared" si="4"/>
        <v>18.600000000000001</v>
      </c>
      <c r="Q62" s="5">
        <f t="shared" ref="Q62:Q66" si="41">11*P62-O62-N62-F62</f>
        <v>28.80000000000004</v>
      </c>
      <c r="R62" s="5">
        <f t="shared" ref="R62:R66" si="42">Q62</f>
        <v>28.80000000000004</v>
      </c>
      <c r="S62" s="5"/>
      <c r="T62" s="1"/>
      <c r="U62" s="1">
        <f t="shared" ref="U62:U66" si="43">(F62+N62+O62+R62)/P62</f>
        <v>11</v>
      </c>
      <c r="V62" s="1">
        <f t="shared" si="7"/>
        <v>9.4516129032258043</v>
      </c>
      <c r="W62" s="1">
        <v>19</v>
      </c>
      <c r="X62" s="1">
        <v>16</v>
      </c>
      <c r="Y62" s="1">
        <v>15.4</v>
      </c>
      <c r="Z62" s="1">
        <v>19.399999999999999</v>
      </c>
      <c r="AA62" s="1">
        <v>22</v>
      </c>
      <c r="AB62" s="1">
        <v>18.600000000000001</v>
      </c>
      <c r="AC62" s="1"/>
      <c r="AD62" s="1">
        <f t="shared" ref="AD62:AD66" si="44">ROUND(R62*G62,0)</f>
        <v>12</v>
      </c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102</v>
      </c>
      <c r="B63" s="1" t="s">
        <v>39</v>
      </c>
      <c r="C63" s="1">
        <v>131</v>
      </c>
      <c r="D63" s="1">
        <v>60</v>
      </c>
      <c r="E63" s="1">
        <v>85</v>
      </c>
      <c r="F63" s="1">
        <v>91</v>
      </c>
      <c r="G63" s="6">
        <v>0.4</v>
      </c>
      <c r="H63" s="1">
        <v>40</v>
      </c>
      <c r="I63" s="1" t="s">
        <v>34</v>
      </c>
      <c r="J63" s="1">
        <v>92</v>
      </c>
      <c r="K63" s="1">
        <f t="shared" si="27"/>
        <v>-7</v>
      </c>
      <c r="L63" s="1">
        <f t="shared" si="3"/>
        <v>85</v>
      </c>
      <c r="M63" s="1"/>
      <c r="N63" s="1">
        <v>28</v>
      </c>
      <c r="O63" s="1"/>
      <c r="P63" s="1">
        <f t="shared" si="4"/>
        <v>17</v>
      </c>
      <c r="Q63" s="5">
        <f t="shared" si="41"/>
        <v>68</v>
      </c>
      <c r="R63" s="5">
        <f t="shared" si="42"/>
        <v>68</v>
      </c>
      <c r="S63" s="5"/>
      <c r="T63" s="1"/>
      <c r="U63" s="1">
        <f t="shared" si="43"/>
        <v>11</v>
      </c>
      <c r="V63" s="1">
        <f t="shared" si="7"/>
        <v>7</v>
      </c>
      <c r="W63" s="1">
        <v>14.4</v>
      </c>
      <c r="X63" s="1">
        <v>15.4</v>
      </c>
      <c r="Y63" s="1">
        <v>17.8</v>
      </c>
      <c r="Z63" s="1">
        <v>20.6</v>
      </c>
      <c r="AA63" s="1">
        <v>21.6</v>
      </c>
      <c r="AB63" s="1">
        <v>17.8</v>
      </c>
      <c r="AC63" s="1"/>
      <c r="AD63" s="1">
        <f t="shared" si="44"/>
        <v>27</v>
      </c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103</v>
      </c>
      <c r="B64" s="1" t="s">
        <v>33</v>
      </c>
      <c r="C64" s="1">
        <v>449.233</v>
      </c>
      <c r="D64" s="1"/>
      <c r="E64" s="1">
        <v>116.354</v>
      </c>
      <c r="F64" s="1">
        <v>296.58199999999999</v>
      </c>
      <c r="G64" s="6">
        <v>1</v>
      </c>
      <c r="H64" s="1">
        <v>50</v>
      </c>
      <c r="I64" s="1" t="s">
        <v>34</v>
      </c>
      <c r="J64" s="1">
        <v>116.9</v>
      </c>
      <c r="K64" s="1">
        <f t="shared" si="27"/>
        <v>-0.54600000000000648</v>
      </c>
      <c r="L64" s="1">
        <f t="shared" si="3"/>
        <v>116.354</v>
      </c>
      <c r="M64" s="1"/>
      <c r="N64" s="1">
        <v>0</v>
      </c>
      <c r="O64" s="1"/>
      <c r="P64" s="1">
        <f t="shared" si="4"/>
        <v>23.270800000000001</v>
      </c>
      <c r="Q64" s="5"/>
      <c r="R64" s="5">
        <f t="shared" si="42"/>
        <v>0</v>
      </c>
      <c r="S64" s="5"/>
      <c r="T64" s="1"/>
      <c r="U64" s="1">
        <f t="shared" si="43"/>
        <v>12.74481324234663</v>
      </c>
      <c r="V64" s="1">
        <f t="shared" si="7"/>
        <v>12.74481324234663</v>
      </c>
      <c r="W64" s="1">
        <v>26.769600000000001</v>
      </c>
      <c r="X64" s="1">
        <v>27.4376</v>
      </c>
      <c r="Y64" s="1">
        <v>23.612200000000001</v>
      </c>
      <c r="Z64" s="1">
        <v>21.749400000000001</v>
      </c>
      <c r="AA64" s="1">
        <v>23.3094</v>
      </c>
      <c r="AB64" s="1">
        <v>41.3322</v>
      </c>
      <c r="AC64" s="10" t="s">
        <v>104</v>
      </c>
      <c r="AD64" s="1">
        <f t="shared" si="44"/>
        <v>0</v>
      </c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105</v>
      </c>
      <c r="B65" s="1" t="s">
        <v>33</v>
      </c>
      <c r="C65" s="1">
        <v>1026.24</v>
      </c>
      <c r="D65" s="1">
        <v>877.53200000000004</v>
      </c>
      <c r="E65" s="1">
        <v>845.45</v>
      </c>
      <c r="F65" s="1">
        <v>867.92600000000004</v>
      </c>
      <c r="G65" s="6">
        <v>1</v>
      </c>
      <c r="H65" s="1">
        <v>50</v>
      </c>
      <c r="I65" s="1" t="s">
        <v>34</v>
      </c>
      <c r="J65" s="1">
        <v>794.3</v>
      </c>
      <c r="K65" s="1">
        <f t="shared" si="27"/>
        <v>51.150000000000091</v>
      </c>
      <c r="L65" s="1">
        <f t="shared" si="3"/>
        <v>845.45</v>
      </c>
      <c r="M65" s="1"/>
      <c r="N65" s="1">
        <v>419.50600000000009</v>
      </c>
      <c r="O65" s="1">
        <v>400</v>
      </c>
      <c r="P65" s="1">
        <f t="shared" si="4"/>
        <v>169.09</v>
      </c>
      <c r="Q65" s="5"/>
      <c r="R65" s="5">
        <f t="shared" si="42"/>
        <v>0</v>
      </c>
      <c r="S65" s="5"/>
      <c r="T65" s="1"/>
      <c r="U65" s="1">
        <f t="shared" si="43"/>
        <v>9.979490212312971</v>
      </c>
      <c r="V65" s="1">
        <f t="shared" si="7"/>
        <v>9.979490212312971</v>
      </c>
      <c r="W65" s="1">
        <v>181.4632</v>
      </c>
      <c r="X65" s="1">
        <v>142.59559999999999</v>
      </c>
      <c r="Y65" s="1">
        <v>135.661</v>
      </c>
      <c r="Z65" s="1">
        <v>169.82079999999999</v>
      </c>
      <c r="AA65" s="1">
        <v>150.49180000000001</v>
      </c>
      <c r="AB65" s="1">
        <v>55.577599999999997</v>
      </c>
      <c r="AC65" s="1" t="s">
        <v>54</v>
      </c>
      <c r="AD65" s="1">
        <f t="shared" si="44"/>
        <v>0</v>
      </c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106</v>
      </c>
      <c r="B66" s="1" t="s">
        <v>33</v>
      </c>
      <c r="C66" s="1">
        <v>230.18700000000001</v>
      </c>
      <c r="D66" s="1"/>
      <c r="E66" s="1">
        <v>132.178</v>
      </c>
      <c r="F66" s="1">
        <v>69.533000000000001</v>
      </c>
      <c r="G66" s="6">
        <v>1</v>
      </c>
      <c r="H66" s="1">
        <v>50</v>
      </c>
      <c r="I66" s="1" t="s">
        <v>34</v>
      </c>
      <c r="J66" s="1">
        <v>122.2</v>
      </c>
      <c r="K66" s="1">
        <f t="shared" si="27"/>
        <v>9.9779999999999944</v>
      </c>
      <c r="L66" s="1">
        <f t="shared" si="3"/>
        <v>132.178</v>
      </c>
      <c r="M66" s="1"/>
      <c r="N66" s="1">
        <v>154.858</v>
      </c>
      <c r="O66" s="1"/>
      <c r="P66" s="1">
        <f t="shared" si="4"/>
        <v>26.435600000000001</v>
      </c>
      <c r="Q66" s="5">
        <f t="shared" si="41"/>
        <v>66.400600000000011</v>
      </c>
      <c r="R66" s="5">
        <f t="shared" si="42"/>
        <v>66.400600000000011</v>
      </c>
      <c r="S66" s="5"/>
      <c r="T66" s="1"/>
      <c r="U66" s="1">
        <f t="shared" si="43"/>
        <v>11</v>
      </c>
      <c r="V66" s="1">
        <f t="shared" si="7"/>
        <v>8.4882128644706381</v>
      </c>
      <c r="W66" s="1">
        <v>30.764199999999999</v>
      </c>
      <c r="X66" s="1">
        <v>27.675599999999999</v>
      </c>
      <c r="Y66" s="1">
        <v>24.055399999999999</v>
      </c>
      <c r="Z66" s="1">
        <v>7.5726000000000004</v>
      </c>
      <c r="AA66" s="1">
        <v>6.0564</v>
      </c>
      <c r="AB66" s="1">
        <v>7.4512</v>
      </c>
      <c r="AC66" s="1"/>
      <c r="AD66" s="1">
        <f t="shared" si="44"/>
        <v>66</v>
      </c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1" t="s">
        <v>107</v>
      </c>
      <c r="B67" s="11" t="s">
        <v>39</v>
      </c>
      <c r="C67" s="11">
        <v>303</v>
      </c>
      <c r="D67" s="11"/>
      <c r="E67" s="11">
        <v>26</v>
      </c>
      <c r="F67" s="11">
        <v>274</v>
      </c>
      <c r="G67" s="12">
        <v>0</v>
      </c>
      <c r="H67" s="11">
        <v>50</v>
      </c>
      <c r="I67" s="11" t="s">
        <v>40</v>
      </c>
      <c r="J67" s="11">
        <v>27</v>
      </c>
      <c r="K67" s="11">
        <f t="shared" si="27"/>
        <v>-1</v>
      </c>
      <c r="L67" s="11">
        <f t="shared" si="3"/>
        <v>26</v>
      </c>
      <c r="M67" s="11"/>
      <c r="N67" s="11"/>
      <c r="O67" s="11"/>
      <c r="P67" s="11">
        <f t="shared" si="4"/>
        <v>5.2</v>
      </c>
      <c r="Q67" s="13"/>
      <c r="R67" s="13"/>
      <c r="S67" s="13"/>
      <c r="T67" s="11"/>
      <c r="U67" s="11">
        <f t="shared" si="10"/>
        <v>52.692307692307693</v>
      </c>
      <c r="V67" s="11">
        <f t="shared" si="7"/>
        <v>52.692307692307693</v>
      </c>
      <c r="W67" s="11">
        <v>4.5999999999999996</v>
      </c>
      <c r="X67" s="11">
        <v>1.2</v>
      </c>
      <c r="Y67" s="11">
        <v>0.6</v>
      </c>
      <c r="Z67" s="11">
        <v>0</v>
      </c>
      <c r="AA67" s="11">
        <v>0</v>
      </c>
      <c r="AB67" s="11">
        <v>0</v>
      </c>
      <c r="AC67" s="14" t="s">
        <v>168</v>
      </c>
      <c r="AD67" s="11">
        <f t="shared" si="28"/>
        <v>0</v>
      </c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108</v>
      </c>
      <c r="B68" s="1" t="s">
        <v>39</v>
      </c>
      <c r="C68" s="1">
        <v>147</v>
      </c>
      <c r="D68" s="1">
        <v>300</v>
      </c>
      <c r="E68" s="1">
        <v>205.16399999999999</v>
      </c>
      <c r="F68" s="1">
        <v>209.83600000000001</v>
      </c>
      <c r="G68" s="6">
        <v>0.4</v>
      </c>
      <c r="H68" s="1">
        <v>50</v>
      </c>
      <c r="I68" s="1" t="s">
        <v>34</v>
      </c>
      <c r="J68" s="1">
        <v>202</v>
      </c>
      <c r="K68" s="1">
        <f t="shared" si="27"/>
        <v>3.1639999999999873</v>
      </c>
      <c r="L68" s="1">
        <f t="shared" si="3"/>
        <v>205.16399999999999</v>
      </c>
      <c r="M68" s="1"/>
      <c r="N68" s="1">
        <v>146.07560000000001</v>
      </c>
      <c r="O68" s="1"/>
      <c r="P68" s="1">
        <f t="shared" si="4"/>
        <v>41.032799999999995</v>
      </c>
      <c r="Q68" s="5">
        <f t="shared" ref="Q68:Q72" si="45">11*P68-O68-N68-F68</f>
        <v>95.449199999999905</v>
      </c>
      <c r="R68" s="5">
        <f t="shared" ref="R68:R71" si="46">Q68</f>
        <v>95.449199999999905</v>
      </c>
      <c r="S68" s="5"/>
      <c r="T68" s="1"/>
      <c r="U68" s="1">
        <f t="shared" ref="U68:U73" si="47">(F68+N68+O68+R68)/P68</f>
        <v>11</v>
      </c>
      <c r="V68" s="1">
        <f t="shared" si="7"/>
        <v>8.6738316663742197</v>
      </c>
      <c r="W68" s="1">
        <v>40.832799999999999</v>
      </c>
      <c r="X68" s="1">
        <v>35.6</v>
      </c>
      <c r="Y68" s="1">
        <v>43.2</v>
      </c>
      <c r="Z68" s="1">
        <v>38.200000000000003</v>
      </c>
      <c r="AA68" s="1">
        <v>29.4</v>
      </c>
      <c r="AB68" s="1">
        <v>20.0806</v>
      </c>
      <c r="AC68" s="1"/>
      <c r="AD68" s="1">
        <f t="shared" ref="AD68:AD73" si="48">ROUND(R68*G68,0)</f>
        <v>38</v>
      </c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109</v>
      </c>
      <c r="B69" s="1" t="s">
        <v>39</v>
      </c>
      <c r="C69" s="1">
        <v>712</v>
      </c>
      <c r="D69" s="1">
        <v>942</v>
      </c>
      <c r="E69" s="1">
        <v>592</v>
      </c>
      <c r="F69" s="1">
        <v>828</v>
      </c>
      <c r="G69" s="6">
        <v>0.4</v>
      </c>
      <c r="H69" s="1">
        <v>40</v>
      </c>
      <c r="I69" s="1" t="s">
        <v>34</v>
      </c>
      <c r="J69" s="1">
        <v>623</v>
      </c>
      <c r="K69" s="1">
        <f t="shared" si="27"/>
        <v>-31</v>
      </c>
      <c r="L69" s="1">
        <f t="shared" si="3"/>
        <v>592</v>
      </c>
      <c r="M69" s="1"/>
      <c r="N69" s="1">
        <v>359.09999999999991</v>
      </c>
      <c r="O69" s="1"/>
      <c r="P69" s="1">
        <f t="shared" si="4"/>
        <v>118.4</v>
      </c>
      <c r="Q69" s="5">
        <f t="shared" si="45"/>
        <v>115.30000000000018</v>
      </c>
      <c r="R69" s="5">
        <f t="shared" si="46"/>
        <v>115.30000000000018</v>
      </c>
      <c r="S69" s="5"/>
      <c r="T69" s="1"/>
      <c r="U69" s="1">
        <f t="shared" si="47"/>
        <v>11</v>
      </c>
      <c r="V69" s="1">
        <f t="shared" si="7"/>
        <v>10.026182432432432</v>
      </c>
      <c r="W69" s="1">
        <v>137.80000000000001</v>
      </c>
      <c r="X69" s="1">
        <v>129.4</v>
      </c>
      <c r="Y69" s="1">
        <v>120.4</v>
      </c>
      <c r="Z69" s="1">
        <v>144.19999999999999</v>
      </c>
      <c r="AA69" s="1">
        <v>129</v>
      </c>
      <c r="AB69" s="1">
        <v>122.2</v>
      </c>
      <c r="AC69" s="1"/>
      <c r="AD69" s="1">
        <f t="shared" si="48"/>
        <v>46</v>
      </c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110</v>
      </c>
      <c r="B70" s="1" t="s">
        <v>39</v>
      </c>
      <c r="C70" s="1">
        <v>657</v>
      </c>
      <c r="D70" s="1">
        <v>756</v>
      </c>
      <c r="E70" s="1">
        <v>560</v>
      </c>
      <c r="F70" s="1">
        <v>657</v>
      </c>
      <c r="G70" s="6">
        <v>0.4</v>
      </c>
      <c r="H70" s="1">
        <v>40</v>
      </c>
      <c r="I70" s="1" t="s">
        <v>34</v>
      </c>
      <c r="J70" s="1">
        <v>569</v>
      </c>
      <c r="K70" s="1">
        <f t="shared" ref="K70:K101" si="49">E70-J70</f>
        <v>-9</v>
      </c>
      <c r="L70" s="1">
        <f t="shared" si="3"/>
        <v>560</v>
      </c>
      <c r="M70" s="1"/>
      <c r="N70" s="1">
        <v>484.3</v>
      </c>
      <c r="O70" s="1"/>
      <c r="P70" s="1">
        <f t="shared" si="4"/>
        <v>112</v>
      </c>
      <c r="Q70" s="5">
        <f t="shared" si="45"/>
        <v>90.700000000000045</v>
      </c>
      <c r="R70" s="5">
        <f t="shared" si="46"/>
        <v>90.700000000000045</v>
      </c>
      <c r="S70" s="5"/>
      <c r="T70" s="1"/>
      <c r="U70" s="1">
        <f t="shared" si="47"/>
        <v>11</v>
      </c>
      <c r="V70" s="1">
        <f t="shared" si="7"/>
        <v>10.190178571428572</v>
      </c>
      <c r="W70" s="1">
        <v>130.6</v>
      </c>
      <c r="X70" s="1">
        <v>110.6</v>
      </c>
      <c r="Y70" s="1">
        <v>99.2</v>
      </c>
      <c r="Z70" s="1">
        <v>123.6</v>
      </c>
      <c r="AA70" s="1">
        <v>112.4</v>
      </c>
      <c r="AB70" s="1">
        <v>97</v>
      </c>
      <c r="AC70" s="1"/>
      <c r="AD70" s="1">
        <f t="shared" si="48"/>
        <v>36</v>
      </c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0" t="s">
        <v>111</v>
      </c>
      <c r="B71" s="1" t="s">
        <v>33</v>
      </c>
      <c r="C71" s="1">
        <v>27.524999999999999</v>
      </c>
      <c r="D71" s="1">
        <v>1223.943</v>
      </c>
      <c r="E71" s="1">
        <v>330.28399999999999</v>
      </c>
      <c r="F71" s="1">
        <v>890.43799999999999</v>
      </c>
      <c r="G71" s="6">
        <v>1</v>
      </c>
      <c r="H71" s="1">
        <v>40</v>
      </c>
      <c r="I71" s="1" t="s">
        <v>34</v>
      </c>
      <c r="J71" s="1">
        <v>325.7</v>
      </c>
      <c r="K71" s="1">
        <f t="shared" si="49"/>
        <v>4.5840000000000032</v>
      </c>
      <c r="L71" s="1">
        <f t="shared" ref="L71:L121" si="50">E71-M71</f>
        <v>330.28399999999999</v>
      </c>
      <c r="M71" s="1"/>
      <c r="N71" s="1">
        <v>0</v>
      </c>
      <c r="O71" s="1"/>
      <c r="P71" s="1">
        <f t="shared" ref="P71:P121" si="51">L71/5</f>
        <v>66.056799999999996</v>
      </c>
      <c r="Q71" s="5"/>
      <c r="R71" s="5">
        <f t="shared" si="46"/>
        <v>0</v>
      </c>
      <c r="S71" s="5"/>
      <c r="T71" s="1"/>
      <c r="U71" s="1">
        <f t="shared" si="47"/>
        <v>13.479883978636568</v>
      </c>
      <c r="V71" s="1">
        <f t="shared" ref="V71:V121" si="52">(F71+N71+O71)/P71</f>
        <v>13.479883978636568</v>
      </c>
      <c r="W71" s="1">
        <v>55.044800000000002</v>
      </c>
      <c r="X71" s="1">
        <v>79.986199999999997</v>
      </c>
      <c r="Y71" s="1">
        <v>93.772599999999997</v>
      </c>
      <c r="Z71" s="1">
        <v>65.872199999999992</v>
      </c>
      <c r="AA71" s="1">
        <v>47.9816</v>
      </c>
      <c r="AB71" s="1">
        <v>10.5068</v>
      </c>
      <c r="AC71" s="1"/>
      <c r="AD71" s="1">
        <f t="shared" si="48"/>
        <v>0</v>
      </c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0" t="s">
        <v>112</v>
      </c>
      <c r="B72" s="1" t="s">
        <v>33</v>
      </c>
      <c r="C72" s="1">
        <v>86.617999999999995</v>
      </c>
      <c r="D72" s="1">
        <v>697.75400000000002</v>
      </c>
      <c r="E72" s="1">
        <v>250.95099999999999</v>
      </c>
      <c r="F72" s="1">
        <v>465.45</v>
      </c>
      <c r="G72" s="6">
        <v>1</v>
      </c>
      <c r="H72" s="1">
        <v>40</v>
      </c>
      <c r="I72" s="1" t="s">
        <v>34</v>
      </c>
      <c r="J72" s="1">
        <v>317</v>
      </c>
      <c r="K72" s="1">
        <f t="shared" si="49"/>
        <v>-66.049000000000007</v>
      </c>
      <c r="L72" s="1">
        <f t="shared" si="50"/>
        <v>250.95099999999999</v>
      </c>
      <c r="M72" s="1"/>
      <c r="N72" s="1">
        <v>43.797000000000033</v>
      </c>
      <c r="O72" s="1"/>
      <c r="P72" s="1">
        <f t="shared" si="51"/>
        <v>50.190199999999997</v>
      </c>
      <c r="Q72" s="5">
        <f t="shared" si="45"/>
        <v>42.84519999999992</v>
      </c>
      <c r="R72" s="5">
        <v>100</v>
      </c>
      <c r="S72" s="5">
        <v>100</v>
      </c>
      <c r="T72" s="1" t="s">
        <v>172</v>
      </c>
      <c r="U72" s="1">
        <f t="shared" si="47"/>
        <v>12.138764141206851</v>
      </c>
      <c r="V72" s="1">
        <f t="shared" si="52"/>
        <v>10.146343310048577</v>
      </c>
      <c r="W72" s="1">
        <v>54.379800000000003</v>
      </c>
      <c r="X72" s="1">
        <v>41.665999999999997</v>
      </c>
      <c r="Y72" s="1">
        <v>47.418199999999999</v>
      </c>
      <c r="Z72" s="1">
        <v>43.047600000000003</v>
      </c>
      <c r="AA72" s="1">
        <v>20.748999999999999</v>
      </c>
      <c r="AB72" s="1">
        <v>5.6631999999999998</v>
      </c>
      <c r="AC72" s="1"/>
      <c r="AD72" s="1">
        <f t="shared" si="48"/>
        <v>100</v>
      </c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0" t="s">
        <v>113</v>
      </c>
      <c r="B73" s="1" t="s">
        <v>33</v>
      </c>
      <c r="C73" s="1">
        <v>5.1999999999999998E-2</v>
      </c>
      <c r="D73" s="1"/>
      <c r="E73" s="1"/>
      <c r="F73" s="1"/>
      <c r="G73" s="6">
        <v>1</v>
      </c>
      <c r="H73" s="1">
        <v>40</v>
      </c>
      <c r="I73" s="1" t="s">
        <v>34</v>
      </c>
      <c r="J73" s="1">
        <v>2.9</v>
      </c>
      <c r="K73" s="1">
        <f t="shared" si="49"/>
        <v>-2.9</v>
      </c>
      <c r="L73" s="1">
        <f t="shared" si="50"/>
        <v>0</v>
      </c>
      <c r="M73" s="1"/>
      <c r="N73" s="1">
        <v>250</v>
      </c>
      <c r="O73" s="1"/>
      <c r="P73" s="1">
        <f t="shared" si="51"/>
        <v>0</v>
      </c>
      <c r="Q73" s="5"/>
      <c r="R73" s="5">
        <v>100</v>
      </c>
      <c r="S73" s="5">
        <v>100</v>
      </c>
      <c r="T73" s="1" t="s">
        <v>172</v>
      </c>
      <c r="U73" s="1" t="e">
        <f t="shared" si="47"/>
        <v>#DIV/0!</v>
      </c>
      <c r="V73" s="1" t="e">
        <f t="shared" si="52"/>
        <v>#DIV/0!</v>
      </c>
      <c r="W73" s="1">
        <v>0</v>
      </c>
      <c r="X73" s="1">
        <v>14.6402</v>
      </c>
      <c r="Y73" s="1">
        <v>28.975000000000001</v>
      </c>
      <c r="Z73" s="1">
        <v>14.3348</v>
      </c>
      <c r="AA73" s="1">
        <v>0</v>
      </c>
      <c r="AB73" s="1">
        <v>0</v>
      </c>
      <c r="AC73" s="1" t="s">
        <v>114</v>
      </c>
      <c r="AD73" s="1">
        <f t="shared" si="48"/>
        <v>100</v>
      </c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1" t="s">
        <v>115</v>
      </c>
      <c r="B74" s="11" t="s">
        <v>33</v>
      </c>
      <c r="C74" s="11"/>
      <c r="D74" s="11">
        <v>2.5499999999999998</v>
      </c>
      <c r="E74" s="11">
        <v>5.1639999999999997</v>
      </c>
      <c r="F74" s="11">
        <v>-2.6139999999999999</v>
      </c>
      <c r="G74" s="12">
        <v>0</v>
      </c>
      <c r="H74" s="11" t="e">
        <v>#N/A</v>
      </c>
      <c r="I74" s="11" t="s">
        <v>40</v>
      </c>
      <c r="J74" s="11"/>
      <c r="K74" s="11">
        <f t="shared" si="49"/>
        <v>5.1639999999999997</v>
      </c>
      <c r="L74" s="11">
        <f t="shared" si="50"/>
        <v>5.1639999999999997</v>
      </c>
      <c r="M74" s="11"/>
      <c r="N74" s="11"/>
      <c r="O74" s="11"/>
      <c r="P74" s="11">
        <f t="shared" si="51"/>
        <v>1.0327999999999999</v>
      </c>
      <c r="Q74" s="13"/>
      <c r="R74" s="13"/>
      <c r="S74" s="13"/>
      <c r="T74" s="11"/>
      <c r="U74" s="11">
        <f t="shared" ref="U74:U113" si="53">(F74+N74+O74+Q74)/P74</f>
        <v>-2.5309837335398915</v>
      </c>
      <c r="V74" s="11">
        <f t="shared" si="52"/>
        <v>-2.5309837335398915</v>
      </c>
      <c r="W74" s="11">
        <v>0.51</v>
      </c>
      <c r="X74" s="11">
        <v>0</v>
      </c>
      <c r="Y74" s="11">
        <v>0</v>
      </c>
      <c r="Z74" s="11">
        <v>0</v>
      </c>
      <c r="AA74" s="11">
        <v>0</v>
      </c>
      <c r="AB74" s="11">
        <v>0</v>
      </c>
      <c r="AC74" s="11"/>
      <c r="AD74" s="11">
        <f t="shared" ref="AD74:AD100" si="54">ROUND(Q74*G74,0)</f>
        <v>0</v>
      </c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1" t="s">
        <v>116</v>
      </c>
      <c r="B75" s="11" t="s">
        <v>39</v>
      </c>
      <c r="C75" s="11"/>
      <c r="D75" s="11">
        <v>90</v>
      </c>
      <c r="E75" s="11">
        <v>90</v>
      </c>
      <c r="F75" s="11"/>
      <c r="G75" s="12">
        <v>0</v>
      </c>
      <c r="H75" s="11" t="e">
        <v>#N/A</v>
      </c>
      <c r="I75" s="11" t="s">
        <v>40</v>
      </c>
      <c r="J75" s="11">
        <v>90</v>
      </c>
      <c r="K75" s="11">
        <f t="shared" si="49"/>
        <v>0</v>
      </c>
      <c r="L75" s="11">
        <f t="shared" si="50"/>
        <v>0</v>
      </c>
      <c r="M75" s="11">
        <v>90</v>
      </c>
      <c r="N75" s="11"/>
      <c r="O75" s="11"/>
      <c r="P75" s="11">
        <f t="shared" si="51"/>
        <v>0</v>
      </c>
      <c r="Q75" s="13"/>
      <c r="R75" s="13"/>
      <c r="S75" s="13"/>
      <c r="T75" s="11"/>
      <c r="U75" s="11" t="e">
        <f t="shared" si="53"/>
        <v>#DIV/0!</v>
      </c>
      <c r="V75" s="11" t="e">
        <f t="shared" si="52"/>
        <v>#DIV/0!</v>
      </c>
      <c r="W75" s="11">
        <v>0</v>
      </c>
      <c r="X75" s="11">
        <v>0</v>
      </c>
      <c r="Y75" s="11">
        <v>0</v>
      </c>
      <c r="Z75" s="11">
        <v>0</v>
      </c>
      <c r="AA75" s="11">
        <v>0</v>
      </c>
      <c r="AB75" s="11">
        <v>0</v>
      </c>
      <c r="AC75" s="11"/>
      <c r="AD75" s="11">
        <f t="shared" si="54"/>
        <v>0</v>
      </c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1" t="s">
        <v>117</v>
      </c>
      <c r="B76" s="11" t="s">
        <v>39</v>
      </c>
      <c r="C76" s="11"/>
      <c r="D76" s="11">
        <v>144</v>
      </c>
      <c r="E76" s="11">
        <v>144</v>
      </c>
      <c r="F76" s="11"/>
      <c r="G76" s="12">
        <v>0</v>
      </c>
      <c r="H76" s="11" t="e">
        <v>#N/A</v>
      </c>
      <c r="I76" s="11" t="s">
        <v>40</v>
      </c>
      <c r="J76" s="11">
        <v>144</v>
      </c>
      <c r="K76" s="11">
        <f t="shared" si="49"/>
        <v>0</v>
      </c>
      <c r="L76" s="11">
        <f t="shared" si="50"/>
        <v>0</v>
      </c>
      <c r="M76" s="11">
        <v>144</v>
      </c>
      <c r="N76" s="11"/>
      <c r="O76" s="11"/>
      <c r="P76" s="11">
        <f t="shared" si="51"/>
        <v>0</v>
      </c>
      <c r="Q76" s="13"/>
      <c r="R76" s="13"/>
      <c r="S76" s="13"/>
      <c r="T76" s="11"/>
      <c r="U76" s="11" t="e">
        <f t="shared" si="53"/>
        <v>#DIV/0!</v>
      </c>
      <c r="V76" s="11" t="e">
        <f t="shared" si="52"/>
        <v>#DIV/0!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/>
      <c r="AD76" s="11">
        <f t="shared" si="54"/>
        <v>0</v>
      </c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118</v>
      </c>
      <c r="B77" s="1" t="s">
        <v>33</v>
      </c>
      <c r="C77" s="1">
        <v>111.312</v>
      </c>
      <c r="D77" s="1">
        <v>44.726999999999997</v>
      </c>
      <c r="E77" s="1">
        <v>46.835999999999999</v>
      </c>
      <c r="F77" s="1">
        <v>78.722999999999999</v>
      </c>
      <c r="G77" s="6">
        <v>1</v>
      </c>
      <c r="H77" s="1">
        <v>30</v>
      </c>
      <c r="I77" s="1" t="s">
        <v>34</v>
      </c>
      <c r="J77" s="1">
        <v>90.9</v>
      </c>
      <c r="K77" s="1">
        <f t="shared" si="49"/>
        <v>-44.064000000000007</v>
      </c>
      <c r="L77" s="1">
        <f t="shared" si="50"/>
        <v>46.835999999999999</v>
      </c>
      <c r="M77" s="1"/>
      <c r="N77" s="1">
        <v>66.871299999999962</v>
      </c>
      <c r="O77" s="1"/>
      <c r="P77" s="1">
        <f t="shared" si="51"/>
        <v>9.3672000000000004</v>
      </c>
      <c r="Q77" s="5"/>
      <c r="R77" s="5">
        <f t="shared" ref="R77:R78" si="55">Q77</f>
        <v>0</v>
      </c>
      <c r="S77" s="5"/>
      <c r="T77" s="1"/>
      <c r="U77" s="1">
        <f t="shared" ref="U77:U78" si="56">(F77+N77+O77+R77)/P77</f>
        <v>15.54299043470834</v>
      </c>
      <c r="V77" s="1">
        <f t="shared" si="52"/>
        <v>15.54299043470834</v>
      </c>
      <c r="W77" s="1">
        <v>14.079000000000001</v>
      </c>
      <c r="X77" s="1">
        <v>12.0374</v>
      </c>
      <c r="Y77" s="1">
        <v>9.3903999999999996</v>
      </c>
      <c r="Z77" s="1">
        <v>7.2266000000000004</v>
      </c>
      <c r="AA77" s="1">
        <v>9.1248000000000005</v>
      </c>
      <c r="AB77" s="1">
        <v>14.488</v>
      </c>
      <c r="AC77" s="1"/>
      <c r="AD77" s="1">
        <f t="shared" ref="AD77:AD78" si="57">ROUND(R77*G77,0)</f>
        <v>0</v>
      </c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119</v>
      </c>
      <c r="B78" s="1" t="s">
        <v>39</v>
      </c>
      <c r="C78" s="1">
        <v>160</v>
      </c>
      <c r="D78" s="1"/>
      <c r="E78" s="1">
        <v>40</v>
      </c>
      <c r="F78" s="1">
        <v>120</v>
      </c>
      <c r="G78" s="6">
        <v>0.6</v>
      </c>
      <c r="H78" s="1">
        <v>60</v>
      </c>
      <c r="I78" s="1" t="s">
        <v>34</v>
      </c>
      <c r="J78" s="1">
        <v>40</v>
      </c>
      <c r="K78" s="1">
        <f t="shared" si="49"/>
        <v>0</v>
      </c>
      <c r="L78" s="1">
        <f t="shared" si="50"/>
        <v>40</v>
      </c>
      <c r="M78" s="1"/>
      <c r="N78" s="1">
        <v>0</v>
      </c>
      <c r="O78" s="1"/>
      <c r="P78" s="1">
        <f t="shared" si="51"/>
        <v>8</v>
      </c>
      <c r="Q78" s="5"/>
      <c r="R78" s="5">
        <f t="shared" si="55"/>
        <v>0</v>
      </c>
      <c r="S78" s="5"/>
      <c r="T78" s="1"/>
      <c r="U78" s="1">
        <f t="shared" si="56"/>
        <v>15</v>
      </c>
      <c r="V78" s="1">
        <f t="shared" si="52"/>
        <v>15</v>
      </c>
      <c r="W78" s="1">
        <v>8</v>
      </c>
      <c r="X78" s="1">
        <v>9.1999999999999993</v>
      </c>
      <c r="Y78" s="1">
        <v>9.1999999999999993</v>
      </c>
      <c r="Z78" s="1">
        <v>8.4</v>
      </c>
      <c r="AA78" s="1">
        <v>9.6</v>
      </c>
      <c r="AB78" s="1">
        <v>4.4000000000000004</v>
      </c>
      <c r="AC78" s="14" t="s">
        <v>171</v>
      </c>
      <c r="AD78" s="1">
        <f t="shared" si="57"/>
        <v>0</v>
      </c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1" t="s">
        <v>120</v>
      </c>
      <c r="B79" s="11" t="s">
        <v>39</v>
      </c>
      <c r="C79" s="11"/>
      <c r="D79" s="11">
        <v>800</v>
      </c>
      <c r="E79" s="11">
        <v>800</v>
      </c>
      <c r="F79" s="11"/>
      <c r="G79" s="12">
        <v>0</v>
      </c>
      <c r="H79" s="11" t="e">
        <v>#N/A</v>
      </c>
      <c r="I79" s="11" t="s">
        <v>40</v>
      </c>
      <c r="J79" s="11">
        <v>800</v>
      </c>
      <c r="K79" s="11">
        <f t="shared" si="49"/>
        <v>0</v>
      </c>
      <c r="L79" s="11">
        <f t="shared" si="50"/>
        <v>0</v>
      </c>
      <c r="M79" s="11">
        <v>800</v>
      </c>
      <c r="N79" s="11"/>
      <c r="O79" s="11"/>
      <c r="P79" s="11">
        <f t="shared" si="51"/>
        <v>0</v>
      </c>
      <c r="Q79" s="13"/>
      <c r="R79" s="13"/>
      <c r="S79" s="13"/>
      <c r="T79" s="11"/>
      <c r="U79" s="11" t="e">
        <f t="shared" si="53"/>
        <v>#DIV/0!</v>
      </c>
      <c r="V79" s="11" t="e">
        <f t="shared" si="52"/>
        <v>#DIV/0!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/>
      <c r="AD79" s="11">
        <f t="shared" si="54"/>
        <v>0</v>
      </c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1" t="s">
        <v>121</v>
      </c>
      <c r="B80" s="11" t="s">
        <v>39</v>
      </c>
      <c r="C80" s="11"/>
      <c r="D80" s="11">
        <v>168</v>
      </c>
      <c r="E80" s="11">
        <v>168</v>
      </c>
      <c r="F80" s="11"/>
      <c r="G80" s="12">
        <v>0</v>
      </c>
      <c r="H80" s="11" t="e">
        <v>#N/A</v>
      </c>
      <c r="I80" s="11" t="s">
        <v>40</v>
      </c>
      <c r="J80" s="11">
        <v>168</v>
      </c>
      <c r="K80" s="11">
        <f t="shared" si="49"/>
        <v>0</v>
      </c>
      <c r="L80" s="11">
        <f t="shared" si="50"/>
        <v>0</v>
      </c>
      <c r="M80" s="11">
        <v>168</v>
      </c>
      <c r="N80" s="11"/>
      <c r="O80" s="11"/>
      <c r="P80" s="11">
        <f t="shared" si="51"/>
        <v>0</v>
      </c>
      <c r="Q80" s="13"/>
      <c r="R80" s="13"/>
      <c r="S80" s="13"/>
      <c r="T80" s="11"/>
      <c r="U80" s="11" t="e">
        <f t="shared" si="53"/>
        <v>#DIV/0!</v>
      </c>
      <c r="V80" s="11" t="e">
        <f t="shared" si="52"/>
        <v>#DIV/0!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/>
      <c r="AD80" s="11">
        <f t="shared" si="54"/>
        <v>0</v>
      </c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5" t="s">
        <v>122</v>
      </c>
      <c r="B81" s="15" t="s">
        <v>39</v>
      </c>
      <c r="C81" s="15"/>
      <c r="D81" s="15"/>
      <c r="E81" s="15"/>
      <c r="F81" s="15"/>
      <c r="G81" s="16">
        <v>0</v>
      </c>
      <c r="H81" s="15">
        <v>50</v>
      </c>
      <c r="I81" s="15" t="s">
        <v>34</v>
      </c>
      <c r="J81" s="15"/>
      <c r="K81" s="15">
        <f t="shared" si="49"/>
        <v>0</v>
      </c>
      <c r="L81" s="15">
        <f t="shared" si="50"/>
        <v>0</v>
      </c>
      <c r="M81" s="15"/>
      <c r="N81" s="15"/>
      <c r="O81" s="15"/>
      <c r="P81" s="15">
        <f t="shared" si="51"/>
        <v>0</v>
      </c>
      <c r="Q81" s="17"/>
      <c r="R81" s="17"/>
      <c r="S81" s="17"/>
      <c r="T81" s="15"/>
      <c r="U81" s="15" t="e">
        <f t="shared" si="53"/>
        <v>#DIV/0!</v>
      </c>
      <c r="V81" s="15" t="e">
        <f t="shared" si="52"/>
        <v>#DIV/0!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15">
        <v>0</v>
      </c>
      <c r="AC81" s="15" t="s">
        <v>51</v>
      </c>
      <c r="AD81" s="15">
        <f t="shared" si="54"/>
        <v>0</v>
      </c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5" t="s">
        <v>123</v>
      </c>
      <c r="B82" s="15" t="s">
        <v>39</v>
      </c>
      <c r="C82" s="15">
        <v>433</v>
      </c>
      <c r="D82" s="15"/>
      <c r="E82" s="15">
        <v>30</v>
      </c>
      <c r="F82" s="15">
        <v>390</v>
      </c>
      <c r="G82" s="16">
        <v>0</v>
      </c>
      <c r="H82" s="15">
        <v>50</v>
      </c>
      <c r="I82" s="15" t="s">
        <v>34</v>
      </c>
      <c r="J82" s="15">
        <v>30</v>
      </c>
      <c r="K82" s="15">
        <f t="shared" si="49"/>
        <v>0</v>
      </c>
      <c r="L82" s="15">
        <f t="shared" si="50"/>
        <v>30</v>
      </c>
      <c r="M82" s="15"/>
      <c r="N82" s="15"/>
      <c r="O82" s="15"/>
      <c r="P82" s="15">
        <f t="shared" si="51"/>
        <v>6</v>
      </c>
      <c r="Q82" s="17"/>
      <c r="R82" s="17"/>
      <c r="S82" s="17"/>
      <c r="T82" s="15"/>
      <c r="U82" s="15">
        <f t="shared" si="53"/>
        <v>65</v>
      </c>
      <c r="V82" s="15">
        <f t="shared" si="52"/>
        <v>65</v>
      </c>
      <c r="W82" s="15">
        <v>7</v>
      </c>
      <c r="X82" s="15">
        <v>7.6</v>
      </c>
      <c r="Y82" s="15">
        <v>5.4</v>
      </c>
      <c r="Z82" s="15">
        <v>0.4</v>
      </c>
      <c r="AA82" s="15">
        <v>0.6</v>
      </c>
      <c r="AB82" s="15">
        <v>0</v>
      </c>
      <c r="AC82" s="14" t="s">
        <v>170</v>
      </c>
      <c r="AD82" s="15">
        <f t="shared" si="54"/>
        <v>0</v>
      </c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124</v>
      </c>
      <c r="B83" s="15" t="s">
        <v>39</v>
      </c>
      <c r="C83" s="15">
        <v>3</v>
      </c>
      <c r="D83" s="15">
        <v>210</v>
      </c>
      <c r="E83" s="15">
        <v>210</v>
      </c>
      <c r="F83" s="15"/>
      <c r="G83" s="16">
        <v>0</v>
      </c>
      <c r="H83" s="15">
        <v>30</v>
      </c>
      <c r="I83" s="15" t="s">
        <v>34</v>
      </c>
      <c r="J83" s="15">
        <v>211</v>
      </c>
      <c r="K83" s="15">
        <f t="shared" si="49"/>
        <v>-1</v>
      </c>
      <c r="L83" s="15">
        <f t="shared" si="50"/>
        <v>0</v>
      </c>
      <c r="M83" s="15">
        <v>210</v>
      </c>
      <c r="N83" s="15"/>
      <c r="O83" s="15"/>
      <c r="P83" s="15">
        <f t="shared" si="51"/>
        <v>0</v>
      </c>
      <c r="Q83" s="17"/>
      <c r="R83" s="17"/>
      <c r="S83" s="17"/>
      <c r="T83" s="15"/>
      <c r="U83" s="15" t="e">
        <f t="shared" si="53"/>
        <v>#DIV/0!</v>
      </c>
      <c r="V83" s="15" t="e">
        <f t="shared" si="52"/>
        <v>#DIV/0!</v>
      </c>
      <c r="W83" s="15">
        <v>0</v>
      </c>
      <c r="X83" s="15">
        <v>1.2</v>
      </c>
      <c r="Y83" s="15">
        <v>1.4</v>
      </c>
      <c r="Z83" s="15">
        <v>0.6</v>
      </c>
      <c r="AA83" s="15">
        <v>0.4</v>
      </c>
      <c r="AB83" s="15">
        <v>0</v>
      </c>
      <c r="AC83" s="15" t="s">
        <v>51</v>
      </c>
      <c r="AD83" s="15">
        <f t="shared" si="54"/>
        <v>0</v>
      </c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125</v>
      </c>
      <c r="B84" s="1" t="s">
        <v>39</v>
      </c>
      <c r="C84" s="1">
        <v>332</v>
      </c>
      <c r="D84" s="1"/>
      <c r="E84" s="1">
        <v>105</v>
      </c>
      <c r="F84" s="1">
        <v>212</v>
      </c>
      <c r="G84" s="6">
        <v>0.6</v>
      </c>
      <c r="H84" s="1">
        <v>55</v>
      </c>
      <c r="I84" s="1" t="s">
        <v>34</v>
      </c>
      <c r="J84" s="1">
        <v>105</v>
      </c>
      <c r="K84" s="1">
        <f t="shared" si="49"/>
        <v>0</v>
      </c>
      <c r="L84" s="1">
        <f t="shared" si="50"/>
        <v>105</v>
      </c>
      <c r="M84" s="1"/>
      <c r="N84" s="1">
        <v>0</v>
      </c>
      <c r="O84" s="1"/>
      <c r="P84" s="1">
        <f t="shared" si="51"/>
        <v>21</v>
      </c>
      <c r="Q84" s="5">
        <f>11*P84-O84-N84-F84</f>
        <v>19</v>
      </c>
      <c r="R84" s="5">
        <f>Q84</f>
        <v>19</v>
      </c>
      <c r="S84" s="5"/>
      <c r="T84" s="1"/>
      <c r="U84" s="1">
        <f>(F84+N84+O84+R84)/P84</f>
        <v>11</v>
      </c>
      <c r="V84" s="1">
        <f t="shared" si="52"/>
        <v>10.095238095238095</v>
      </c>
      <c r="W84" s="1">
        <v>20.2</v>
      </c>
      <c r="X84" s="1">
        <v>22.2</v>
      </c>
      <c r="Y84" s="1">
        <v>25</v>
      </c>
      <c r="Z84" s="1">
        <v>27.6</v>
      </c>
      <c r="AA84" s="1">
        <v>27.8</v>
      </c>
      <c r="AB84" s="1">
        <v>5.6</v>
      </c>
      <c r="AC84" s="1" t="s">
        <v>79</v>
      </c>
      <c r="AD84" s="1">
        <f>ROUND(R84*G84,0)</f>
        <v>11</v>
      </c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5" t="s">
        <v>126</v>
      </c>
      <c r="B85" s="15" t="s">
        <v>39</v>
      </c>
      <c r="C85" s="15">
        <v>114</v>
      </c>
      <c r="D85" s="15"/>
      <c r="E85" s="15">
        <v>2</v>
      </c>
      <c r="F85" s="15">
        <v>112</v>
      </c>
      <c r="G85" s="16">
        <v>0</v>
      </c>
      <c r="H85" s="15">
        <v>40</v>
      </c>
      <c r="I85" s="15" t="s">
        <v>34</v>
      </c>
      <c r="J85" s="15">
        <v>2</v>
      </c>
      <c r="K85" s="15">
        <f t="shared" si="49"/>
        <v>0</v>
      </c>
      <c r="L85" s="15">
        <f t="shared" si="50"/>
        <v>2</v>
      </c>
      <c r="M85" s="15"/>
      <c r="N85" s="15"/>
      <c r="O85" s="15"/>
      <c r="P85" s="15">
        <f t="shared" si="51"/>
        <v>0.4</v>
      </c>
      <c r="Q85" s="17"/>
      <c r="R85" s="17"/>
      <c r="S85" s="17"/>
      <c r="T85" s="15"/>
      <c r="U85" s="15">
        <f t="shared" si="53"/>
        <v>280</v>
      </c>
      <c r="V85" s="15">
        <f t="shared" si="52"/>
        <v>280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15">
        <v>0</v>
      </c>
      <c r="AC85" s="14" t="s">
        <v>170</v>
      </c>
      <c r="AD85" s="15">
        <f t="shared" si="54"/>
        <v>0</v>
      </c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127</v>
      </c>
      <c r="B86" s="1" t="s">
        <v>39</v>
      </c>
      <c r="C86" s="1">
        <v>82</v>
      </c>
      <c r="D86" s="1">
        <v>36</v>
      </c>
      <c r="E86" s="1">
        <v>74</v>
      </c>
      <c r="F86" s="1">
        <v>33</v>
      </c>
      <c r="G86" s="6">
        <v>0.4</v>
      </c>
      <c r="H86" s="1">
        <v>50</v>
      </c>
      <c r="I86" s="1" t="s">
        <v>34</v>
      </c>
      <c r="J86" s="1">
        <v>75</v>
      </c>
      <c r="K86" s="1">
        <f t="shared" si="49"/>
        <v>-1</v>
      </c>
      <c r="L86" s="1">
        <f t="shared" si="50"/>
        <v>74</v>
      </c>
      <c r="M86" s="1"/>
      <c r="N86" s="1">
        <v>120</v>
      </c>
      <c r="O86" s="1"/>
      <c r="P86" s="1">
        <f t="shared" si="51"/>
        <v>14.8</v>
      </c>
      <c r="Q86" s="5">
        <f>11*P86-O86-N86-F86</f>
        <v>9.8000000000000114</v>
      </c>
      <c r="R86" s="5">
        <f>Q86</f>
        <v>9.8000000000000114</v>
      </c>
      <c r="S86" s="5"/>
      <c r="T86" s="1"/>
      <c r="U86" s="1">
        <f>(F86+N86+O86+R86)/P86</f>
        <v>11</v>
      </c>
      <c r="V86" s="1">
        <f t="shared" si="52"/>
        <v>10.337837837837837</v>
      </c>
      <c r="W86" s="1">
        <v>15.8</v>
      </c>
      <c r="X86" s="1">
        <v>7.6</v>
      </c>
      <c r="Y86" s="1">
        <v>8</v>
      </c>
      <c r="Z86" s="1">
        <v>11.8</v>
      </c>
      <c r="AA86" s="1">
        <v>11.8</v>
      </c>
      <c r="AB86" s="1">
        <v>10.8</v>
      </c>
      <c r="AC86" s="1" t="s">
        <v>43</v>
      </c>
      <c r="AD86" s="1">
        <f>ROUND(R86*G86,0)</f>
        <v>4</v>
      </c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1" t="s">
        <v>128</v>
      </c>
      <c r="B87" s="11" t="s">
        <v>39</v>
      </c>
      <c r="C87" s="11">
        <v>-1</v>
      </c>
      <c r="D87" s="11">
        <v>511</v>
      </c>
      <c r="E87" s="11">
        <v>510</v>
      </c>
      <c r="F87" s="11"/>
      <c r="G87" s="12">
        <v>0</v>
      </c>
      <c r="H87" s="11" t="e">
        <v>#N/A</v>
      </c>
      <c r="I87" s="11" t="s">
        <v>40</v>
      </c>
      <c r="J87" s="11">
        <v>510</v>
      </c>
      <c r="K87" s="11">
        <f t="shared" si="49"/>
        <v>0</v>
      </c>
      <c r="L87" s="11">
        <f t="shared" si="50"/>
        <v>0</v>
      </c>
      <c r="M87" s="11">
        <v>510</v>
      </c>
      <c r="N87" s="11"/>
      <c r="O87" s="11"/>
      <c r="P87" s="11">
        <f t="shared" si="51"/>
        <v>0</v>
      </c>
      <c r="Q87" s="13"/>
      <c r="R87" s="13"/>
      <c r="S87" s="13"/>
      <c r="T87" s="11"/>
      <c r="U87" s="11" t="e">
        <f t="shared" si="53"/>
        <v>#DIV/0!</v>
      </c>
      <c r="V87" s="11" t="e">
        <f t="shared" si="52"/>
        <v>#DIV/0!</v>
      </c>
      <c r="W87" s="11">
        <v>0</v>
      </c>
      <c r="X87" s="11">
        <v>0.2</v>
      </c>
      <c r="Y87" s="11">
        <v>0.2</v>
      </c>
      <c r="Z87" s="11">
        <v>0</v>
      </c>
      <c r="AA87" s="11">
        <v>0</v>
      </c>
      <c r="AB87" s="11">
        <v>0</v>
      </c>
      <c r="AC87" s="11"/>
      <c r="AD87" s="11">
        <f t="shared" si="54"/>
        <v>0</v>
      </c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1" t="s">
        <v>129</v>
      </c>
      <c r="B88" s="11" t="s">
        <v>39</v>
      </c>
      <c r="C88" s="11">
        <v>-1</v>
      </c>
      <c r="D88" s="11">
        <v>931</v>
      </c>
      <c r="E88" s="11">
        <v>930</v>
      </c>
      <c r="F88" s="11"/>
      <c r="G88" s="12">
        <v>0</v>
      </c>
      <c r="H88" s="11" t="e">
        <v>#N/A</v>
      </c>
      <c r="I88" s="11" t="s">
        <v>40</v>
      </c>
      <c r="J88" s="11">
        <v>930</v>
      </c>
      <c r="K88" s="11">
        <f t="shared" si="49"/>
        <v>0</v>
      </c>
      <c r="L88" s="11">
        <f t="shared" si="50"/>
        <v>0</v>
      </c>
      <c r="M88" s="11">
        <v>930</v>
      </c>
      <c r="N88" s="11"/>
      <c r="O88" s="11"/>
      <c r="P88" s="11">
        <f t="shared" si="51"/>
        <v>0</v>
      </c>
      <c r="Q88" s="13"/>
      <c r="R88" s="13"/>
      <c r="S88" s="13"/>
      <c r="T88" s="11"/>
      <c r="U88" s="11" t="e">
        <f t="shared" si="53"/>
        <v>#DIV/0!</v>
      </c>
      <c r="V88" s="11" t="e">
        <f t="shared" si="52"/>
        <v>#DIV/0!</v>
      </c>
      <c r="W88" s="11">
        <v>0</v>
      </c>
      <c r="X88" s="11">
        <v>0.2</v>
      </c>
      <c r="Y88" s="11">
        <v>0.2</v>
      </c>
      <c r="Z88" s="11">
        <v>0</v>
      </c>
      <c r="AA88" s="11">
        <v>0</v>
      </c>
      <c r="AB88" s="11">
        <v>0</v>
      </c>
      <c r="AC88" s="11"/>
      <c r="AD88" s="11">
        <f t="shared" si="54"/>
        <v>0</v>
      </c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8" t="s">
        <v>130</v>
      </c>
      <c r="B89" s="1" t="s">
        <v>39</v>
      </c>
      <c r="C89" s="1"/>
      <c r="D89" s="1"/>
      <c r="E89" s="1">
        <v>-1</v>
      </c>
      <c r="F89" s="1"/>
      <c r="G89" s="6">
        <v>0.11</v>
      </c>
      <c r="H89" s="1">
        <v>150</v>
      </c>
      <c r="I89" s="1" t="s">
        <v>34</v>
      </c>
      <c r="J89" s="1"/>
      <c r="K89" s="1">
        <f t="shared" si="49"/>
        <v>-1</v>
      </c>
      <c r="L89" s="1">
        <f t="shared" si="50"/>
        <v>-1</v>
      </c>
      <c r="M89" s="1"/>
      <c r="N89" s="18"/>
      <c r="O89" s="1"/>
      <c r="P89" s="1">
        <f t="shared" si="51"/>
        <v>-0.2</v>
      </c>
      <c r="Q89" s="5">
        <v>20</v>
      </c>
      <c r="R89" s="5">
        <f t="shared" ref="R89:R91" si="58">Q89</f>
        <v>20</v>
      </c>
      <c r="S89" s="5"/>
      <c r="T89" s="1"/>
      <c r="U89" s="1">
        <f t="shared" ref="U89:U91" si="59">(F89+N89+O89+R89)/P89</f>
        <v>-100</v>
      </c>
      <c r="V89" s="1">
        <f t="shared" si="52"/>
        <v>0</v>
      </c>
      <c r="W89" s="1">
        <v>-0.2</v>
      </c>
      <c r="X89" s="1">
        <v>0</v>
      </c>
      <c r="Y89" s="1">
        <v>0</v>
      </c>
      <c r="Z89" s="1">
        <v>-0.4</v>
      </c>
      <c r="AA89" s="1">
        <v>-0.4</v>
      </c>
      <c r="AB89" s="1">
        <v>0</v>
      </c>
      <c r="AC89" s="18" t="s">
        <v>131</v>
      </c>
      <c r="AD89" s="1">
        <f t="shared" ref="AD89:AD91" si="60">ROUND(R89*G89,0)</f>
        <v>2</v>
      </c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132</v>
      </c>
      <c r="B90" s="1" t="s">
        <v>39</v>
      </c>
      <c r="C90" s="1">
        <v>77</v>
      </c>
      <c r="D90" s="1"/>
      <c r="E90" s="1">
        <v>13</v>
      </c>
      <c r="F90" s="1">
        <v>58</v>
      </c>
      <c r="G90" s="6">
        <v>0.06</v>
      </c>
      <c r="H90" s="1">
        <v>60</v>
      </c>
      <c r="I90" s="1" t="s">
        <v>34</v>
      </c>
      <c r="J90" s="1">
        <v>14</v>
      </c>
      <c r="K90" s="1">
        <f t="shared" si="49"/>
        <v>-1</v>
      </c>
      <c r="L90" s="1">
        <f t="shared" si="50"/>
        <v>13</v>
      </c>
      <c r="M90" s="1"/>
      <c r="N90" s="1">
        <v>0</v>
      </c>
      <c r="O90" s="1"/>
      <c r="P90" s="1">
        <f t="shared" si="51"/>
        <v>2.6</v>
      </c>
      <c r="Q90" s="5"/>
      <c r="R90" s="5">
        <f t="shared" si="58"/>
        <v>0</v>
      </c>
      <c r="S90" s="5"/>
      <c r="T90" s="1"/>
      <c r="U90" s="1">
        <f t="shared" si="59"/>
        <v>22.307692307692307</v>
      </c>
      <c r="V90" s="1">
        <f t="shared" si="52"/>
        <v>22.307692307692307</v>
      </c>
      <c r="W90" s="1">
        <v>2.8</v>
      </c>
      <c r="X90" s="1">
        <v>4</v>
      </c>
      <c r="Y90" s="1">
        <v>3.8</v>
      </c>
      <c r="Z90" s="1">
        <v>2.6</v>
      </c>
      <c r="AA90" s="1">
        <v>1.8</v>
      </c>
      <c r="AB90" s="1">
        <v>0.6</v>
      </c>
      <c r="AC90" s="19" t="s">
        <v>94</v>
      </c>
      <c r="AD90" s="1">
        <f t="shared" si="60"/>
        <v>0</v>
      </c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133</v>
      </c>
      <c r="B91" s="1" t="s">
        <v>39</v>
      </c>
      <c r="C91" s="1">
        <v>11</v>
      </c>
      <c r="D91" s="1">
        <v>20</v>
      </c>
      <c r="E91" s="1">
        <v>5</v>
      </c>
      <c r="F91" s="1">
        <v>25</v>
      </c>
      <c r="G91" s="6">
        <v>0.15</v>
      </c>
      <c r="H91" s="1">
        <v>60</v>
      </c>
      <c r="I91" s="1" t="s">
        <v>34</v>
      </c>
      <c r="J91" s="1">
        <v>5</v>
      </c>
      <c r="K91" s="1">
        <f t="shared" si="49"/>
        <v>0</v>
      </c>
      <c r="L91" s="1">
        <f t="shared" si="50"/>
        <v>5</v>
      </c>
      <c r="M91" s="1"/>
      <c r="N91" s="1">
        <v>0</v>
      </c>
      <c r="O91" s="1"/>
      <c r="P91" s="1">
        <f t="shared" si="51"/>
        <v>1</v>
      </c>
      <c r="Q91" s="5"/>
      <c r="R91" s="5">
        <f t="shared" si="58"/>
        <v>0</v>
      </c>
      <c r="S91" s="5"/>
      <c r="T91" s="1"/>
      <c r="U91" s="1">
        <f t="shared" si="59"/>
        <v>25</v>
      </c>
      <c r="V91" s="1">
        <f t="shared" si="52"/>
        <v>25</v>
      </c>
      <c r="W91" s="1">
        <v>0.6</v>
      </c>
      <c r="X91" s="1">
        <v>1</v>
      </c>
      <c r="Y91" s="1">
        <v>1.8</v>
      </c>
      <c r="Z91" s="1">
        <v>0.8</v>
      </c>
      <c r="AA91" s="1">
        <v>0</v>
      </c>
      <c r="AB91" s="1">
        <v>0</v>
      </c>
      <c r="AC91" s="19" t="s">
        <v>94</v>
      </c>
      <c r="AD91" s="1">
        <f t="shared" si="60"/>
        <v>0</v>
      </c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1" t="s">
        <v>134</v>
      </c>
      <c r="B92" s="11" t="s">
        <v>33</v>
      </c>
      <c r="C92" s="11">
        <v>36.003</v>
      </c>
      <c r="D92" s="11">
        <v>1.548</v>
      </c>
      <c r="E92" s="11">
        <v>23.25</v>
      </c>
      <c r="F92" s="11">
        <v>10.084</v>
      </c>
      <c r="G92" s="12">
        <v>0</v>
      </c>
      <c r="H92" s="11">
        <v>55</v>
      </c>
      <c r="I92" s="11" t="s">
        <v>40</v>
      </c>
      <c r="J92" s="11">
        <v>21</v>
      </c>
      <c r="K92" s="11">
        <f t="shared" si="49"/>
        <v>2.25</v>
      </c>
      <c r="L92" s="11">
        <f t="shared" si="50"/>
        <v>23.25</v>
      </c>
      <c r="M92" s="11"/>
      <c r="N92" s="11"/>
      <c r="O92" s="11"/>
      <c r="P92" s="11">
        <f t="shared" si="51"/>
        <v>4.6500000000000004</v>
      </c>
      <c r="Q92" s="13"/>
      <c r="R92" s="13"/>
      <c r="S92" s="13"/>
      <c r="T92" s="11"/>
      <c r="U92" s="11">
        <f t="shared" si="53"/>
        <v>2.1686021505376343</v>
      </c>
      <c r="V92" s="11">
        <f t="shared" si="52"/>
        <v>2.1686021505376343</v>
      </c>
      <c r="W92" s="11">
        <v>4.9157999999999999</v>
      </c>
      <c r="X92" s="11">
        <v>1.3794</v>
      </c>
      <c r="Y92" s="11">
        <v>0.53600000000000003</v>
      </c>
      <c r="Z92" s="11">
        <v>0.53859999999999997</v>
      </c>
      <c r="AA92" s="11">
        <v>0.53859999999999997</v>
      </c>
      <c r="AB92" s="11">
        <v>2.6425999999999998</v>
      </c>
      <c r="AC92" s="11" t="s">
        <v>135</v>
      </c>
      <c r="AD92" s="11">
        <f t="shared" si="54"/>
        <v>0</v>
      </c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1" t="s">
        <v>136</v>
      </c>
      <c r="B93" s="11" t="s">
        <v>39</v>
      </c>
      <c r="C93" s="11"/>
      <c r="D93" s="11">
        <v>380</v>
      </c>
      <c r="E93" s="11">
        <v>380</v>
      </c>
      <c r="F93" s="11"/>
      <c r="G93" s="12">
        <v>0</v>
      </c>
      <c r="H93" s="11" t="e">
        <v>#N/A</v>
      </c>
      <c r="I93" s="11" t="s">
        <v>40</v>
      </c>
      <c r="J93" s="11">
        <v>380</v>
      </c>
      <c r="K93" s="11">
        <f t="shared" si="49"/>
        <v>0</v>
      </c>
      <c r="L93" s="11">
        <f t="shared" si="50"/>
        <v>0</v>
      </c>
      <c r="M93" s="11">
        <v>380</v>
      </c>
      <c r="N93" s="11"/>
      <c r="O93" s="11"/>
      <c r="P93" s="11">
        <f t="shared" si="51"/>
        <v>0</v>
      </c>
      <c r="Q93" s="13"/>
      <c r="R93" s="13"/>
      <c r="S93" s="13"/>
      <c r="T93" s="11"/>
      <c r="U93" s="11" t="e">
        <f t="shared" si="53"/>
        <v>#DIV/0!</v>
      </c>
      <c r="V93" s="11" t="e">
        <f t="shared" si="52"/>
        <v>#DIV/0!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/>
      <c r="AD93" s="11">
        <f t="shared" si="54"/>
        <v>0</v>
      </c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137</v>
      </c>
      <c r="B94" s="1" t="s">
        <v>39</v>
      </c>
      <c r="C94" s="1">
        <v>46</v>
      </c>
      <c r="D94" s="1">
        <v>410</v>
      </c>
      <c r="E94" s="1">
        <v>418</v>
      </c>
      <c r="F94" s="1">
        <v>34</v>
      </c>
      <c r="G94" s="6">
        <v>0.4</v>
      </c>
      <c r="H94" s="1">
        <v>55</v>
      </c>
      <c r="I94" s="1" t="s">
        <v>34</v>
      </c>
      <c r="J94" s="1">
        <v>418</v>
      </c>
      <c r="K94" s="1">
        <f t="shared" si="49"/>
        <v>0</v>
      </c>
      <c r="L94" s="1">
        <f t="shared" si="50"/>
        <v>8</v>
      </c>
      <c r="M94" s="1">
        <v>410</v>
      </c>
      <c r="N94" s="1">
        <v>0</v>
      </c>
      <c r="O94" s="1"/>
      <c r="P94" s="1">
        <f t="shared" si="51"/>
        <v>1.6</v>
      </c>
      <c r="Q94" s="5"/>
      <c r="R94" s="5">
        <f t="shared" ref="R94:R95" si="61">Q94</f>
        <v>0</v>
      </c>
      <c r="S94" s="5"/>
      <c r="T94" s="1"/>
      <c r="U94" s="1">
        <f t="shared" ref="U94:U95" si="62">(F94+N94+O94+R94)/P94</f>
        <v>21.25</v>
      </c>
      <c r="V94" s="1">
        <f t="shared" si="52"/>
        <v>21.25</v>
      </c>
      <c r="W94" s="1">
        <v>2.4</v>
      </c>
      <c r="X94" s="1">
        <v>1.6</v>
      </c>
      <c r="Y94" s="1">
        <v>1</v>
      </c>
      <c r="Z94" s="1">
        <v>0.6</v>
      </c>
      <c r="AA94" s="1">
        <v>0.4</v>
      </c>
      <c r="AB94" s="1">
        <v>3.4</v>
      </c>
      <c r="AC94" s="19" t="s">
        <v>94</v>
      </c>
      <c r="AD94" s="1">
        <f t="shared" ref="AD94:AD95" si="63">ROUND(R94*G94,0)</f>
        <v>0</v>
      </c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138</v>
      </c>
      <c r="B95" s="1" t="s">
        <v>33</v>
      </c>
      <c r="C95" s="1">
        <v>929.76900000000001</v>
      </c>
      <c r="D95" s="1"/>
      <c r="E95" s="1">
        <v>12.756</v>
      </c>
      <c r="F95" s="1">
        <v>876.98099999999999</v>
      </c>
      <c r="G95" s="6">
        <v>1</v>
      </c>
      <c r="H95" s="1">
        <v>55</v>
      </c>
      <c r="I95" s="1" t="s">
        <v>34</v>
      </c>
      <c r="J95" s="1">
        <v>11.8</v>
      </c>
      <c r="K95" s="1">
        <f t="shared" si="49"/>
        <v>0.95599999999999952</v>
      </c>
      <c r="L95" s="1">
        <f t="shared" si="50"/>
        <v>12.756</v>
      </c>
      <c r="M95" s="1"/>
      <c r="N95" s="1">
        <v>0</v>
      </c>
      <c r="O95" s="1"/>
      <c r="P95" s="1">
        <f t="shared" si="51"/>
        <v>2.5512000000000001</v>
      </c>
      <c r="Q95" s="5"/>
      <c r="R95" s="5">
        <f t="shared" si="61"/>
        <v>0</v>
      </c>
      <c r="S95" s="5"/>
      <c r="T95" s="1"/>
      <c r="U95" s="1">
        <f t="shared" si="62"/>
        <v>343.75235183443084</v>
      </c>
      <c r="V95" s="1">
        <f t="shared" si="52"/>
        <v>343.75235183443084</v>
      </c>
      <c r="W95" s="1">
        <v>3.0861999999999998</v>
      </c>
      <c r="X95" s="1">
        <v>1.3360000000000001</v>
      </c>
      <c r="Y95" s="1">
        <v>0.79800000000000004</v>
      </c>
      <c r="Z95" s="1">
        <v>0.79379999999999995</v>
      </c>
      <c r="AA95" s="1">
        <v>0.79279999999999995</v>
      </c>
      <c r="AB95" s="1">
        <v>0.71520000000000006</v>
      </c>
      <c r="AC95" s="19" t="s">
        <v>94</v>
      </c>
      <c r="AD95" s="1">
        <f t="shared" si="63"/>
        <v>0</v>
      </c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1" t="s">
        <v>139</v>
      </c>
      <c r="B96" s="11" t="s">
        <v>39</v>
      </c>
      <c r="C96" s="11">
        <v>46</v>
      </c>
      <c r="D96" s="11"/>
      <c r="E96" s="11">
        <v>10</v>
      </c>
      <c r="F96" s="11">
        <v>29</v>
      </c>
      <c r="G96" s="12">
        <v>0</v>
      </c>
      <c r="H96" s="11">
        <v>55</v>
      </c>
      <c r="I96" s="11" t="s">
        <v>40</v>
      </c>
      <c r="J96" s="11">
        <v>11</v>
      </c>
      <c r="K96" s="11">
        <f t="shared" si="49"/>
        <v>-1</v>
      </c>
      <c r="L96" s="11">
        <f t="shared" si="50"/>
        <v>10</v>
      </c>
      <c r="M96" s="11"/>
      <c r="N96" s="11"/>
      <c r="O96" s="11"/>
      <c r="P96" s="11">
        <f t="shared" si="51"/>
        <v>2</v>
      </c>
      <c r="Q96" s="13"/>
      <c r="R96" s="13"/>
      <c r="S96" s="13"/>
      <c r="T96" s="11"/>
      <c r="U96" s="11">
        <f t="shared" si="53"/>
        <v>14.5</v>
      </c>
      <c r="V96" s="11">
        <f t="shared" si="52"/>
        <v>14.5</v>
      </c>
      <c r="W96" s="11">
        <v>3.2</v>
      </c>
      <c r="X96" s="11">
        <v>2.4</v>
      </c>
      <c r="Y96" s="11">
        <v>2.4</v>
      </c>
      <c r="Z96" s="11">
        <v>1.8</v>
      </c>
      <c r="AA96" s="11">
        <v>1</v>
      </c>
      <c r="AB96" s="11">
        <v>3.6</v>
      </c>
      <c r="AC96" s="10" t="s">
        <v>140</v>
      </c>
      <c r="AD96" s="11">
        <f t="shared" si="54"/>
        <v>0</v>
      </c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141</v>
      </c>
      <c r="B97" s="1" t="s">
        <v>33</v>
      </c>
      <c r="C97" s="1">
        <v>296.07400000000001</v>
      </c>
      <c r="D97" s="1"/>
      <c r="E97" s="1">
        <v>79.802000000000007</v>
      </c>
      <c r="F97" s="1">
        <v>183.57599999999999</v>
      </c>
      <c r="G97" s="6">
        <v>1</v>
      </c>
      <c r="H97" s="1">
        <v>50</v>
      </c>
      <c r="I97" s="1" t="s">
        <v>34</v>
      </c>
      <c r="J97" s="1">
        <v>74</v>
      </c>
      <c r="K97" s="1">
        <f t="shared" si="49"/>
        <v>5.8020000000000067</v>
      </c>
      <c r="L97" s="1">
        <f t="shared" si="50"/>
        <v>79.802000000000007</v>
      </c>
      <c r="M97" s="1"/>
      <c r="N97" s="1">
        <v>0</v>
      </c>
      <c r="O97" s="1"/>
      <c r="P97" s="1">
        <f t="shared" si="51"/>
        <v>15.960400000000002</v>
      </c>
      <c r="Q97" s="5"/>
      <c r="R97" s="5">
        <f t="shared" ref="R97:R99" si="64">Q97</f>
        <v>0</v>
      </c>
      <c r="S97" s="5"/>
      <c r="T97" s="1"/>
      <c r="U97" s="1">
        <f t="shared" ref="U97:U99" si="65">(F97+N97+O97+R97)/P97</f>
        <v>11.501967369238864</v>
      </c>
      <c r="V97" s="1">
        <f t="shared" si="52"/>
        <v>11.501967369238864</v>
      </c>
      <c r="W97" s="1">
        <v>17.9238</v>
      </c>
      <c r="X97" s="1">
        <v>20.934200000000001</v>
      </c>
      <c r="Y97" s="1">
        <v>18.825399999999998</v>
      </c>
      <c r="Z97" s="1">
        <v>14.175000000000001</v>
      </c>
      <c r="AA97" s="1">
        <v>14.3644</v>
      </c>
      <c r="AB97" s="1">
        <v>16.855399999999999</v>
      </c>
      <c r="AC97" s="19" t="s">
        <v>94</v>
      </c>
      <c r="AD97" s="1">
        <f t="shared" ref="AD97:AD99" si="66">ROUND(R97*G97,0)</f>
        <v>0</v>
      </c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142</v>
      </c>
      <c r="B98" s="1" t="s">
        <v>39</v>
      </c>
      <c r="C98" s="1">
        <v>27</v>
      </c>
      <c r="D98" s="1"/>
      <c r="E98" s="1">
        <v>5</v>
      </c>
      <c r="F98" s="1">
        <v>10</v>
      </c>
      <c r="G98" s="6">
        <v>0.2</v>
      </c>
      <c r="H98" s="1">
        <v>40</v>
      </c>
      <c r="I98" s="1" t="s">
        <v>34</v>
      </c>
      <c r="J98" s="1">
        <v>11</v>
      </c>
      <c r="K98" s="1">
        <f t="shared" si="49"/>
        <v>-6</v>
      </c>
      <c r="L98" s="1">
        <f t="shared" si="50"/>
        <v>5</v>
      </c>
      <c r="M98" s="1"/>
      <c r="N98" s="1">
        <v>0</v>
      </c>
      <c r="O98" s="1"/>
      <c r="P98" s="1">
        <f t="shared" si="51"/>
        <v>1</v>
      </c>
      <c r="Q98" s="5"/>
      <c r="R98" s="5">
        <f t="shared" si="64"/>
        <v>0</v>
      </c>
      <c r="S98" s="5"/>
      <c r="T98" s="1"/>
      <c r="U98" s="1">
        <f t="shared" si="65"/>
        <v>10</v>
      </c>
      <c r="V98" s="1">
        <f t="shared" si="52"/>
        <v>10</v>
      </c>
      <c r="W98" s="1">
        <v>0.2</v>
      </c>
      <c r="X98" s="1">
        <v>0.6</v>
      </c>
      <c r="Y98" s="1">
        <v>0</v>
      </c>
      <c r="Z98" s="1">
        <v>0.4</v>
      </c>
      <c r="AA98" s="1">
        <v>0.8</v>
      </c>
      <c r="AB98" s="1">
        <v>1.8</v>
      </c>
      <c r="AC98" s="1"/>
      <c r="AD98" s="1">
        <f t="shared" si="66"/>
        <v>0</v>
      </c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143</v>
      </c>
      <c r="B99" s="1" t="s">
        <v>39</v>
      </c>
      <c r="C99" s="1">
        <v>36</v>
      </c>
      <c r="D99" s="1"/>
      <c r="E99" s="1">
        <v>11</v>
      </c>
      <c r="F99" s="1">
        <v>21</v>
      </c>
      <c r="G99" s="6">
        <v>0.2</v>
      </c>
      <c r="H99" s="1">
        <v>35</v>
      </c>
      <c r="I99" s="1" t="s">
        <v>34</v>
      </c>
      <c r="J99" s="1">
        <v>12</v>
      </c>
      <c r="K99" s="1">
        <f t="shared" si="49"/>
        <v>-1</v>
      </c>
      <c r="L99" s="1">
        <f t="shared" si="50"/>
        <v>11</v>
      </c>
      <c r="M99" s="1"/>
      <c r="N99" s="1">
        <v>0</v>
      </c>
      <c r="O99" s="1"/>
      <c r="P99" s="1">
        <f t="shared" si="51"/>
        <v>2.2000000000000002</v>
      </c>
      <c r="Q99" s="5"/>
      <c r="R99" s="5">
        <f t="shared" si="64"/>
        <v>0</v>
      </c>
      <c r="S99" s="5"/>
      <c r="T99" s="1"/>
      <c r="U99" s="1">
        <f t="shared" si="65"/>
        <v>9.545454545454545</v>
      </c>
      <c r="V99" s="1">
        <f t="shared" si="52"/>
        <v>9.545454545454545</v>
      </c>
      <c r="W99" s="1">
        <v>1.6</v>
      </c>
      <c r="X99" s="1">
        <v>0.2</v>
      </c>
      <c r="Y99" s="1">
        <v>0.2</v>
      </c>
      <c r="Z99" s="1">
        <v>2.6</v>
      </c>
      <c r="AA99" s="1">
        <v>3</v>
      </c>
      <c r="AB99" s="1">
        <v>1.4</v>
      </c>
      <c r="AC99" s="14" t="s">
        <v>104</v>
      </c>
      <c r="AD99" s="1">
        <f t="shared" si="66"/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1" t="s">
        <v>144</v>
      </c>
      <c r="B100" s="11" t="s">
        <v>39</v>
      </c>
      <c r="C100" s="11"/>
      <c r="D100" s="11">
        <v>144</v>
      </c>
      <c r="E100" s="11">
        <v>144</v>
      </c>
      <c r="F100" s="11"/>
      <c r="G100" s="12">
        <v>0</v>
      </c>
      <c r="H100" s="11" t="e">
        <v>#N/A</v>
      </c>
      <c r="I100" s="11" t="s">
        <v>40</v>
      </c>
      <c r="J100" s="11">
        <v>144</v>
      </c>
      <c r="K100" s="11">
        <f t="shared" si="49"/>
        <v>0</v>
      </c>
      <c r="L100" s="11">
        <f t="shared" si="50"/>
        <v>0</v>
      </c>
      <c r="M100" s="11">
        <v>144</v>
      </c>
      <c r="N100" s="11"/>
      <c r="O100" s="11"/>
      <c r="P100" s="11">
        <f t="shared" si="51"/>
        <v>0</v>
      </c>
      <c r="Q100" s="13"/>
      <c r="R100" s="13"/>
      <c r="S100" s="13"/>
      <c r="T100" s="11"/>
      <c r="U100" s="11" t="e">
        <f t="shared" si="53"/>
        <v>#DIV/0!</v>
      </c>
      <c r="V100" s="11" t="e">
        <f t="shared" si="52"/>
        <v>#DIV/0!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/>
      <c r="AD100" s="11">
        <f t="shared" si="54"/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145</v>
      </c>
      <c r="B101" s="1" t="s">
        <v>33</v>
      </c>
      <c r="C101" s="1">
        <v>2936.085</v>
      </c>
      <c r="D101" s="1">
        <v>939.85</v>
      </c>
      <c r="E101" s="1">
        <v>1935.479</v>
      </c>
      <c r="F101" s="1">
        <v>1506.998</v>
      </c>
      <c r="G101" s="6">
        <v>1</v>
      </c>
      <c r="H101" s="1">
        <v>60</v>
      </c>
      <c r="I101" s="1" t="s">
        <v>34</v>
      </c>
      <c r="J101" s="1">
        <v>1881.6</v>
      </c>
      <c r="K101" s="1">
        <f t="shared" si="49"/>
        <v>53.879000000000133</v>
      </c>
      <c r="L101" s="1">
        <f t="shared" si="50"/>
        <v>1935.479</v>
      </c>
      <c r="M101" s="1"/>
      <c r="N101" s="1">
        <v>1120.6739999999991</v>
      </c>
      <c r="O101" s="1">
        <v>1100</v>
      </c>
      <c r="P101" s="1">
        <f t="shared" si="51"/>
        <v>387.0958</v>
      </c>
      <c r="Q101" s="5"/>
      <c r="R101" s="5">
        <f>Q101</f>
        <v>0</v>
      </c>
      <c r="S101" s="5"/>
      <c r="T101" s="1"/>
      <c r="U101" s="1">
        <f>(F101+N101+O101+R101)/P101</f>
        <v>9.6298435684396448</v>
      </c>
      <c r="V101" s="1">
        <f t="shared" si="52"/>
        <v>9.6298435684396448</v>
      </c>
      <c r="W101" s="1">
        <v>420.00319999999999</v>
      </c>
      <c r="X101" s="1">
        <v>310.41300000000001</v>
      </c>
      <c r="Y101" s="1">
        <v>288.3836</v>
      </c>
      <c r="Z101" s="1">
        <v>328.72579999999999</v>
      </c>
      <c r="AA101" s="1">
        <v>292.49079999999998</v>
      </c>
      <c r="AB101" s="1">
        <v>121.4768</v>
      </c>
      <c r="AC101" s="1" t="s">
        <v>54</v>
      </c>
      <c r="AD101" s="1">
        <f>ROUND(R101*G101,0)</f>
        <v>0</v>
      </c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1" t="s">
        <v>146</v>
      </c>
      <c r="B102" s="11" t="s">
        <v>39</v>
      </c>
      <c r="C102" s="11"/>
      <c r="D102" s="11">
        <v>126</v>
      </c>
      <c r="E102" s="11">
        <v>126</v>
      </c>
      <c r="F102" s="11"/>
      <c r="G102" s="12">
        <v>0</v>
      </c>
      <c r="H102" s="11" t="e">
        <v>#N/A</v>
      </c>
      <c r="I102" s="11" t="s">
        <v>40</v>
      </c>
      <c r="J102" s="11">
        <v>126</v>
      </c>
      <c r="K102" s="11">
        <f t="shared" ref="K102:K121" si="67">E102-J102</f>
        <v>0</v>
      </c>
      <c r="L102" s="11">
        <f t="shared" si="50"/>
        <v>0</v>
      </c>
      <c r="M102" s="11">
        <v>126</v>
      </c>
      <c r="N102" s="11"/>
      <c r="O102" s="11"/>
      <c r="P102" s="11">
        <f t="shared" si="51"/>
        <v>0</v>
      </c>
      <c r="Q102" s="13"/>
      <c r="R102" s="13"/>
      <c r="S102" s="13"/>
      <c r="T102" s="11"/>
      <c r="U102" s="11" t="e">
        <f t="shared" si="53"/>
        <v>#DIV/0!</v>
      </c>
      <c r="V102" s="11" t="e">
        <f t="shared" si="52"/>
        <v>#DIV/0!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/>
      <c r="AD102" s="11">
        <f t="shared" ref="AD102:AD113" si="68">ROUND(Q102*G102,0)</f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1" t="s">
        <v>147</v>
      </c>
      <c r="B103" s="11" t="s">
        <v>39</v>
      </c>
      <c r="C103" s="11">
        <v>24</v>
      </c>
      <c r="D103" s="11">
        <v>82</v>
      </c>
      <c r="E103" s="11">
        <v>81</v>
      </c>
      <c r="F103" s="11">
        <v>25</v>
      </c>
      <c r="G103" s="12">
        <v>0</v>
      </c>
      <c r="H103" s="11">
        <v>40</v>
      </c>
      <c r="I103" s="11" t="s">
        <v>40</v>
      </c>
      <c r="J103" s="11">
        <v>81</v>
      </c>
      <c r="K103" s="11">
        <f t="shared" si="67"/>
        <v>0</v>
      </c>
      <c r="L103" s="11">
        <f t="shared" si="50"/>
        <v>3</v>
      </c>
      <c r="M103" s="11">
        <v>78</v>
      </c>
      <c r="N103" s="11"/>
      <c r="O103" s="11"/>
      <c r="P103" s="11">
        <f t="shared" si="51"/>
        <v>0.6</v>
      </c>
      <c r="Q103" s="13"/>
      <c r="R103" s="13"/>
      <c r="S103" s="13"/>
      <c r="T103" s="11"/>
      <c r="U103" s="11">
        <f t="shared" si="53"/>
        <v>41.666666666666671</v>
      </c>
      <c r="V103" s="11">
        <f t="shared" si="52"/>
        <v>41.666666666666671</v>
      </c>
      <c r="W103" s="11">
        <v>0</v>
      </c>
      <c r="X103" s="11">
        <v>0</v>
      </c>
      <c r="Y103" s="11">
        <v>0</v>
      </c>
      <c r="Z103" s="11">
        <v>0.8</v>
      </c>
      <c r="AA103" s="11">
        <v>1.2</v>
      </c>
      <c r="AB103" s="11">
        <v>1.4</v>
      </c>
      <c r="AC103" s="14" t="s">
        <v>169</v>
      </c>
      <c r="AD103" s="11">
        <f t="shared" si="68"/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 t="s">
        <v>148</v>
      </c>
      <c r="B104" s="1" t="s">
        <v>33</v>
      </c>
      <c r="C104" s="1">
        <v>1621.2339999999999</v>
      </c>
      <c r="D104" s="1">
        <v>5050.7849999999999</v>
      </c>
      <c r="E104" s="1">
        <v>834.57</v>
      </c>
      <c r="F104" s="1">
        <v>5676.7659999999996</v>
      </c>
      <c r="G104" s="6">
        <v>1</v>
      </c>
      <c r="H104" s="1">
        <v>60</v>
      </c>
      <c r="I104" s="1" t="s">
        <v>34</v>
      </c>
      <c r="J104" s="1">
        <v>811.5</v>
      </c>
      <c r="K104" s="1">
        <f t="shared" si="67"/>
        <v>23.07000000000005</v>
      </c>
      <c r="L104" s="1">
        <f t="shared" si="50"/>
        <v>834.57</v>
      </c>
      <c r="M104" s="1"/>
      <c r="N104" s="1">
        <v>0</v>
      </c>
      <c r="O104" s="1"/>
      <c r="P104" s="1">
        <f t="shared" si="51"/>
        <v>166.91400000000002</v>
      </c>
      <c r="Q104" s="5"/>
      <c r="R104" s="5">
        <f t="shared" ref="R104:R109" si="69">Q104</f>
        <v>0</v>
      </c>
      <c r="S104" s="5"/>
      <c r="T104" s="1"/>
      <c r="U104" s="1">
        <f t="shared" ref="U104:U109" si="70">(F104+N104+O104+R104)/P104</f>
        <v>34.010124974537781</v>
      </c>
      <c r="V104" s="1">
        <f t="shared" si="52"/>
        <v>34.010124974537781</v>
      </c>
      <c r="W104" s="1">
        <v>151.0138</v>
      </c>
      <c r="X104" s="1">
        <v>477.88799999999998</v>
      </c>
      <c r="Y104" s="1">
        <v>323.33620000000002</v>
      </c>
      <c r="Z104" s="1">
        <v>335.47840000000002</v>
      </c>
      <c r="AA104" s="1">
        <v>322.79379999999998</v>
      </c>
      <c r="AB104" s="1">
        <v>174.21979999999999</v>
      </c>
      <c r="AC104" s="19" t="s">
        <v>94</v>
      </c>
      <c r="AD104" s="1">
        <f t="shared" ref="AD104:AD109" si="71">ROUND(R104*G104,0)</f>
        <v>0</v>
      </c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 t="s">
        <v>149</v>
      </c>
      <c r="B105" s="1" t="s">
        <v>33</v>
      </c>
      <c r="C105" s="1">
        <v>2421.0929999999998</v>
      </c>
      <c r="D105" s="1">
        <v>6093.5649999999996</v>
      </c>
      <c r="E105" s="1">
        <v>3701.5459999999998</v>
      </c>
      <c r="F105" s="1">
        <v>4472.174</v>
      </c>
      <c r="G105" s="6">
        <v>1</v>
      </c>
      <c r="H105" s="1">
        <v>60</v>
      </c>
      <c r="I105" s="1" t="s">
        <v>34</v>
      </c>
      <c r="J105" s="1">
        <v>3306.8</v>
      </c>
      <c r="K105" s="1">
        <f t="shared" si="67"/>
        <v>394.74599999999964</v>
      </c>
      <c r="L105" s="1">
        <f t="shared" si="50"/>
        <v>3701.5459999999998</v>
      </c>
      <c r="M105" s="1"/>
      <c r="N105" s="1">
        <v>650</v>
      </c>
      <c r="O105" s="1">
        <v>700</v>
      </c>
      <c r="P105" s="1">
        <f t="shared" si="51"/>
        <v>740.30919999999992</v>
      </c>
      <c r="Q105" s="5">
        <f>11.4*P105-O105-N105-F105</f>
        <v>2617.3508799999991</v>
      </c>
      <c r="R105" s="5">
        <f t="shared" si="69"/>
        <v>2617.3508799999991</v>
      </c>
      <c r="S105" s="5"/>
      <c r="T105" s="1"/>
      <c r="U105" s="1">
        <f t="shared" si="70"/>
        <v>11.4</v>
      </c>
      <c r="V105" s="1">
        <f t="shared" si="52"/>
        <v>7.8645166100867048</v>
      </c>
      <c r="W105" s="1">
        <v>631.25</v>
      </c>
      <c r="X105" s="1">
        <v>615.553</v>
      </c>
      <c r="Y105" s="1">
        <v>452.8732</v>
      </c>
      <c r="Z105" s="1">
        <v>551.14480000000003</v>
      </c>
      <c r="AA105" s="1">
        <v>557.47839999999997</v>
      </c>
      <c r="AB105" s="1">
        <v>608.7038</v>
      </c>
      <c r="AC105" s="1"/>
      <c r="AD105" s="1">
        <f t="shared" si="71"/>
        <v>2617</v>
      </c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 t="s">
        <v>150</v>
      </c>
      <c r="B106" s="1" t="s">
        <v>33</v>
      </c>
      <c r="C106" s="1">
        <v>3130.732</v>
      </c>
      <c r="D106" s="1">
        <v>5732.5730000000003</v>
      </c>
      <c r="E106" s="1">
        <v>3318.6</v>
      </c>
      <c r="F106" s="1">
        <v>5167.0600000000004</v>
      </c>
      <c r="G106" s="6">
        <v>1</v>
      </c>
      <c r="H106" s="1">
        <v>60</v>
      </c>
      <c r="I106" s="1" t="s">
        <v>34</v>
      </c>
      <c r="J106" s="1">
        <v>3022.6</v>
      </c>
      <c r="K106" s="1">
        <f t="shared" si="67"/>
        <v>296</v>
      </c>
      <c r="L106" s="1">
        <f t="shared" si="50"/>
        <v>3318.6</v>
      </c>
      <c r="M106" s="1"/>
      <c r="N106" s="1">
        <v>360</v>
      </c>
      <c r="O106" s="1">
        <v>400</v>
      </c>
      <c r="P106" s="1">
        <f t="shared" si="51"/>
        <v>663.72</v>
      </c>
      <c r="Q106" s="5">
        <f>11.4*P106-O106-N106-F106</f>
        <v>1639.348</v>
      </c>
      <c r="R106" s="5">
        <f t="shared" si="69"/>
        <v>1639.348</v>
      </c>
      <c r="S106" s="5"/>
      <c r="T106" s="1"/>
      <c r="U106" s="1">
        <f t="shared" si="70"/>
        <v>11.4</v>
      </c>
      <c r="V106" s="1">
        <f t="shared" si="52"/>
        <v>8.9300608690411618</v>
      </c>
      <c r="W106" s="1">
        <v>615.99419999999998</v>
      </c>
      <c r="X106" s="1">
        <v>644.25819999999999</v>
      </c>
      <c r="Y106" s="1">
        <v>469.26620000000003</v>
      </c>
      <c r="Z106" s="1">
        <v>627.88940000000002</v>
      </c>
      <c r="AA106" s="1">
        <v>502.86759999999998</v>
      </c>
      <c r="AB106" s="1">
        <v>557.35220000000004</v>
      </c>
      <c r="AC106" s="1" t="s">
        <v>151</v>
      </c>
      <c r="AD106" s="1">
        <f t="shared" si="71"/>
        <v>1639</v>
      </c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 t="s">
        <v>152</v>
      </c>
      <c r="B107" s="1" t="s">
        <v>33</v>
      </c>
      <c r="C107" s="1">
        <v>91.138999999999996</v>
      </c>
      <c r="D107" s="1"/>
      <c r="E107" s="1">
        <v>8.81</v>
      </c>
      <c r="F107" s="1">
        <v>78.007999999999996</v>
      </c>
      <c r="G107" s="6">
        <v>1</v>
      </c>
      <c r="H107" s="1">
        <v>55</v>
      </c>
      <c r="I107" s="1" t="s">
        <v>34</v>
      </c>
      <c r="J107" s="1">
        <v>10.25</v>
      </c>
      <c r="K107" s="1">
        <f t="shared" si="67"/>
        <v>-1.4399999999999995</v>
      </c>
      <c r="L107" s="1">
        <f t="shared" si="50"/>
        <v>8.81</v>
      </c>
      <c r="M107" s="1"/>
      <c r="N107" s="1">
        <v>0</v>
      </c>
      <c r="O107" s="1"/>
      <c r="P107" s="1">
        <f t="shared" si="51"/>
        <v>1.762</v>
      </c>
      <c r="Q107" s="5"/>
      <c r="R107" s="5">
        <f t="shared" si="69"/>
        <v>0</v>
      </c>
      <c r="S107" s="5"/>
      <c r="T107" s="1"/>
      <c r="U107" s="1">
        <f t="shared" si="70"/>
        <v>44.272417707150964</v>
      </c>
      <c r="V107" s="1">
        <f t="shared" si="52"/>
        <v>44.272417707150964</v>
      </c>
      <c r="W107" s="1">
        <v>2.0352000000000001</v>
      </c>
      <c r="X107" s="1">
        <v>1.1706000000000001</v>
      </c>
      <c r="Y107" s="1">
        <v>0.57040000000000002</v>
      </c>
      <c r="Z107" s="1">
        <v>0.3876</v>
      </c>
      <c r="AA107" s="1">
        <v>1.377</v>
      </c>
      <c r="AB107" s="1">
        <v>4.8879999999999999</v>
      </c>
      <c r="AC107" s="19" t="s">
        <v>94</v>
      </c>
      <c r="AD107" s="1">
        <f t="shared" si="71"/>
        <v>0</v>
      </c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 t="s">
        <v>153</v>
      </c>
      <c r="B108" s="1" t="s">
        <v>33</v>
      </c>
      <c r="C108" s="1">
        <v>206.155</v>
      </c>
      <c r="D108" s="1"/>
      <c r="E108" s="1">
        <v>6.6210000000000004</v>
      </c>
      <c r="F108" s="1">
        <v>195.45400000000001</v>
      </c>
      <c r="G108" s="6">
        <v>1</v>
      </c>
      <c r="H108" s="1">
        <v>55</v>
      </c>
      <c r="I108" s="1" t="s">
        <v>34</v>
      </c>
      <c r="J108" s="1">
        <v>8.3000000000000007</v>
      </c>
      <c r="K108" s="1">
        <f t="shared" si="67"/>
        <v>-1.6790000000000003</v>
      </c>
      <c r="L108" s="1">
        <f t="shared" si="50"/>
        <v>6.6210000000000004</v>
      </c>
      <c r="M108" s="1"/>
      <c r="N108" s="1">
        <v>0</v>
      </c>
      <c r="O108" s="1"/>
      <c r="P108" s="1">
        <f t="shared" si="51"/>
        <v>1.3242</v>
      </c>
      <c r="Q108" s="5"/>
      <c r="R108" s="5">
        <f t="shared" si="69"/>
        <v>0</v>
      </c>
      <c r="S108" s="5"/>
      <c r="T108" s="1"/>
      <c r="U108" s="1">
        <f t="shared" si="70"/>
        <v>147.60157075970397</v>
      </c>
      <c r="V108" s="1">
        <f t="shared" si="52"/>
        <v>147.60157075970397</v>
      </c>
      <c r="W108" s="1">
        <v>1.3073999999999999</v>
      </c>
      <c r="X108" s="1">
        <v>1.9116</v>
      </c>
      <c r="Y108" s="1">
        <v>0.98680000000000001</v>
      </c>
      <c r="Z108" s="1">
        <v>1.2867999999999999</v>
      </c>
      <c r="AA108" s="1">
        <v>2.3433999999999999</v>
      </c>
      <c r="AB108" s="1">
        <v>8.6836000000000002</v>
      </c>
      <c r="AC108" s="19" t="s">
        <v>94</v>
      </c>
      <c r="AD108" s="1">
        <f t="shared" si="71"/>
        <v>0</v>
      </c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 t="s">
        <v>154</v>
      </c>
      <c r="B109" s="1" t="s">
        <v>33</v>
      </c>
      <c r="C109" s="1">
        <v>190.75700000000001</v>
      </c>
      <c r="D109" s="1"/>
      <c r="E109" s="1">
        <v>5.4790000000000001</v>
      </c>
      <c r="F109" s="1">
        <v>145.233</v>
      </c>
      <c r="G109" s="6">
        <v>1</v>
      </c>
      <c r="H109" s="1">
        <v>55</v>
      </c>
      <c r="I109" s="1" t="s">
        <v>34</v>
      </c>
      <c r="J109" s="1">
        <v>7.2</v>
      </c>
      <c r="K109" s="1">
        <f t="shared" si="67"/>
        <v>-1.7210000000000001</v>
      </c>
      <c r="L109" s="1">
        <f t="shared" si="50"/>
        <v>5.4790000000000001</v>
      </c>
      <c r="M109" s="1"/>
      <c r="N109" s="1">
        <v>0</v>
      </c>
      <c r="O109" s="1"/>
      <c r="P109" s="1">
        <f t="shared" si="51"/>
        <v>1.0958000000000001</v>
      </c>
      <c r="Q109" s="5"/>
      <c r="R109" s="5">
        <f t="shared" si="69"/>
        <v>0</v>
      </c>
      <c r="S109" s="5"/>
      <c r="T109" s="1"/>
      <c r="U109" s="1">
        <f t="shared" si="70"/>
        <v>132.5360467238547</v>
      </c>
      <c r="V109" s="1">
        <f t="shared" si="52"/>
        <v>132.5360467238547</v>
      </c>
      <c r="W109" s="1">
        <v>2.3614000000000002</v>
      </c>
      <c r="X109" s="1">
        <v>2.6480000000000001</v>
      </c>
      <c r="Y109" s="1">
        <v>1.3064</v>
      </c>
      <c r="Z109" s="1">
        <v>1.8118000000000001</v>
      </c>
      <c r="AA109" s="1">
        <v>6.4742000000000006</v>
      </c>
      <c r="AB109" s="1">
        <v>11.8986</v>
      </c>
      <c r="AC109" s="19" t="s">
        <v>94</v>
      </c>
      <c r="AD109" s="1">
        <f t="shared" si="71"/>
        <v>0</v>
      </c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5" t="s">
        <v>155</v>
      </c>
      <c r="B110" s="15" t="s">
        <v>33</v>
      </c>
      <c r="C110" s="15">
        <v>156.33699999999999</v>
      </c>
      <c r="D110" s="15">
        <v>2.298</v>
      </c>
      <c r="E110" s="15">
        <v>74.018000000000001</v>
      </c>
      <c r="F110" s="15">
        <v>84.617000000000004</v>
      </c>
      <c r="G110" s="16">
        <v>0</v>
      </c>
      <c r="H110" s="15">
        <v>60</v>
      </c>
      <c r="I110" s="15" t="s">
        <v>34</v>
      </c>
      <c r="J110" s="15">
        <v>72.7</v>
      </c>
      <c r="K110" s="15">
        <f t="shared" si="67"/>
        <v>1.3179999999999978</v>
      </c>
      <c r="L110" s="15">
        <f t="shared" si="50"/>
        <v>74.018000000000001</v>
      </c>
      <c r="M110" s="15"/>
      <c r="N110" s="15"/>
      <c r="O110" s="15"/>
      <c r="P110" s="15">
        <f t="shared" si="51"/>
        <v>14.803599999999999</v>
      </c>
      <c r="Q110" s="17"/>
      <c r="R110" s="17"/>
      <c r="S110" s="17"/>
      <c r="T110" s="15"/>
      <c r="U110" s="15">
        <f t="shared" si="53"/>
        <v>5.7159744926909672</v>
      </c>
      <c r="V110" s="15">
        <f t="shared" si="52"/>
        <v>5.7159744926909672</v>
      </c>
      <c r="W110" s="15">
        <v>10.6104</v>
      </c>
      <c r="X110" s="15">
        <v>4.3243999999999998</v>
      </c>
      <c r="Y110" s="15">
        <v>4.3243999999999998</v>
      </c>
      <c r="Z110" s="15">
        <v>0.51700000000000002</v>
      </c>
      <c r="AA110" s="15">
        <v>0.51700000000000002</v>
      </c>
      <c r="AB110" s="15">
        <v>0</v>
      </c>
      <c r="AC110" s="10" t="s">
        <v>67</v>
      </c>
      <c r="AD110" s="15">
        <f t="shared" si="68"/>
        <v>0</v>
      </c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1" t="s">
        <v>156</v>
      </c>
      <c r="B111" s="11" t="s">
        <v>39</v>
      </c>
      <c r="C111" s="11"/>
      <c r="D111" s="11">
        <v>470</v>
      </c>
      <c r="E111" s="11">
        <v>470</v>
      </c>
      <c r="F111" s="11"/>
      <c r="G111" s="12">
        <v>0</v>
      </c>
      <c r="H111" s="11" t="e">
        <v>#N/A</v>
      </c>
      <c r="I111" s="11" t="s">
        <v>40</v>
      </c>
      <c r="J111" s="11">
        <v>470</v>
      </c>
      <c r="K111" s="11">
        <f t="shared" si="67"/>
        <v>0</v>
      </c>
      <c r="L111" s="11">
        <f t="shared" si="50"/>
        <v>0</v>
      </c>
      <c r="M111" s="11">
        <v>470</v>
      </c>
      <c r="N111" s="11"/>
      <c r="O111" s="11"/>
      <c r="P111" s="11">
        <f t="shared" si="51"/>
        <v>0</v>
      </c>
      <c r="Q111" s="13"/>
      <c r="R111" s="13"/>
      <c r="S111" s="13"/>
      <c r="T111" s="11"/>
      <c r="U111" s="11" t="e">
        <f t="shared" si="53"/>
        <v>#DIV/0!</v>
      </c>
      <c r="V111" s="11" t="e">
        <f t="shared" si="52"/>
        <v>#DIV/0!</v>
      </c>
      <c r="W111" s="11">
        <v>0</v>
      </c>
      <c r="X111" s="11">
        <v>0</v>
      </c>
      <c r="Y111" s="11">
        <v>0</v>
      </c>
      <c r="Z111" s="11">
        <v>0</v>
      </c>
      <c r="AA111" s="11">
        <v>0</v>
      </c>
      <c r="AB111" s="11">
        <v>0</v>
      </c>
      <c r="AC111" s="11"/>
      <c r="AD111" s="11">
        <f t="shared" si="68"/>
        <v>0</v>
      </c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1" t="s">
        <v>157</v>
      </c>
      <c r="B112" s="11" t="s">
        <v>39</v>
      </c>
      <c r="C112" s="11"/>
      <c r="D112" s="11">
        <v>330</v>
      </c>
      <c r="E112" s="11">
        <v>330</v>
      </c>
      <c r="F112" s="11"/>
      <c r="G112" s="12">
        <v>0</v>
      </c>
      <c r="H112" s="11" t="e">
        <v>#N/A</v>
      </c>
      <c r="I112" s="11" t="s">
        <v>40</v>
      </c>
      <c r="J112" s="11">
        <v>330</v>
      </c>
      <c r="K112" s="11">
        <f t="shared" si="67"/>
        <v>0</v>
      </c>
      <c r="L112" s="11">
        <f t="shared" si="50"/>
        <v>0</v>
      </c>
      <c r="M112" s="11">
        <v>330</v>
      </c>
      <c r="N112" s="11"/>
      <c r="O112" s="11"/>
      <c r="P112" s="11">
        <f t="shared" si="51"/>
        <v>0</v>
      </c>
      <c r="Q112" s="13"/>
      <c r="R112" s="13"/>
      <c r="S112" s="13"/>
      <c r="T112" s="11"/>
      <c r="U112" s="11" t="e">
        <f t="shared" si="53"/>
        <v>#DIV/0!</v>
      </c>
      <c r="V112" s="11" t="e">
        <f t="shared" si="52"/>
        <v>#DIV/0!</v>
      </c>
      <c r="W112" s="11">
        <v>0</v>
      </c>
      <c r="X112" s="11">
        <v>0</v>
      </c>
      <c r="Y112" s="11">
        <v>0</v>
      </c>
      <c r="Z112" s="11">
        <v>0</v>
      </c>
      <c r="AA112" s="11">
        <v>0</v>
      </c>
      <c r="AB112" s="11">
        <v>0</v>
      </c>
      <c r="AC112" s="11"/>
      <c r="AD112" s="11">
        <f t="shared" si="68"/>
        <v>0</v>
      </c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1" t="s">
        <v>158</v>
      </c>
      <c r="B113" s="11" t="s">
        <v>39</v>
      </c>
      <c r="C113" s="11"/>
      <c r="D113" s="11">
        <v>90</v>
      </c>
      <c r="E113" s="11">
        <v>90</v>
      </c>
      <c r="F113" s="11"/>
      <c r="G113" s="12">
        <v>0</v>
      </c>
      <c r="H113" s="11" t="e">
        <v>#N/A</v>
      </c>
      <c r="I113" s="11" t="s">
        <v>40</v>
      </c>
      <c r="J113" s="11">
        <v>90</v>
      </c>
      <c r="K113" s="11">
        <f t="shared" si="67"/>
        <v>0</v>
      </c>
      <c r="L113" s="11">
        <f t="shared" si="50"/>
        <v>0</v>
      </c>
      <c r="M113" s="11">
        <v>90</v>
      </c>
      <c r="N113" s="11"/>
      <c r="O113" s="11"/>
      <c r="P113" s="11">
        <f t="shared" si="51"/>
        <v>0</v>
      </c>
      <c r="Q113" s="13"/>
      <c r="R113" s="13"/>
      <c r="S113" s="13"/>
      <c r="T113" s="11"/>
      <c r="U113" s="11" t="e">
        <f t="shared" si="53"/>
        <v>#DIV/0!</v>
      </c>
      <c r="V113" s="11" t="e">
        <f t="shared" si="52"/>
        <v>#DIV/0!</v>
      </c>
      <c r="W113" s="11">
        <v>0</v>
      </c>
      <c r="X113" s="11">
        <v>0</v>
      </c>
      <c r="Y113" s="11">
        <v>0</v>
      </c>
      <c r="Z113" s="11">
        <v>0</v>
      </c>
      <c r="AA113" s="11">
        <v>0</v>
      </c>
      <c r="AB113" s="11">
        <v>0</v>
      </c>
      <c r="AC113" s="11"/>
      <c r="AD113" s="11">
        <f t="shared" si="68"/>
        <v>0</v>
      </c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 t="s">
        <v>159</v>
      </c>
      <c r="B114" s="1" t="s">
        <v>39</v>
      </c>
      <c r="C114" s="1">
        <v>61</v>
      </c>
      <c r="D114" s="1">
        <v>102</v>
      </c>
      <c r="E114" s="1">
        <v>44</v>
      </c>
      <c r="F114" s="1">
        <v>101</v>
      </c>
      <c r="G114" s="6">
        <v>0.3</v>
      </c>
      <c r="H114" s="1">
        <v>40</v>
      </c>
      <c r="I114" s="1" t="s">
        <v>34</v>
      </c>
      <c r="J114" s="1">
        <v>48</v>
      </c>
      <c r="K114" s="1">
        <f t="shared" si="67"/>
        <v>-4</v>
      </c>
      <c r="L114" s="1">
        <f t="shared" si="50"/>
        <v>44</v>
      </c>
      <c r="M114" s="1"/>
      <c r="N114" s="1">
        <v>0</v>
      </c>
      <c r="O114" s="1"/>
      <c r="P114" s="1">
        <f t="shared" si="51"/>
        <v>8.8000000000000007</v>
      </c>
      <c r="Q114" s="5"/>
      <c r="R114" s="5">
        <f t="shared" ref="R114:R121" si="72">Q114</f>
        <v>0</v>
      </c>
      <c r="S114" s="5"/>
      <c r="T114" s="1"/>
      <c r="U114" s="1">
        <f t="shared" ref="U114:U121" si="73">(F114+N114+O114+R114)/P114</f>
        <v>11.477272727272727</v>
      </c>
      <c r="V114" s="1">
        <f t="shared" si="52"/>
        <v>11.477272727272727</v>
      </c>
      <c r="W114" s="1">
        <v>7.2</v>
      </c>
      <c r="X114" s="1">
        <v>12.2</v>
      </c>
      <c r="Y114" s="1">
        <v>11.6</v>
      </c>
      <c r="Z114" s="1">
        <v>11</v>
      </c>
      <c r="AA114" s="1">
        <v>10.6</v>
      </c>
      <c r="AB114" s="1">
        <v>15.6</v>
      </c>
      <c r="AC114" s="1"/>
      <c r="AD114" s="1">
        <f t="shared" ref="AD114:AD121" si="74">ROUND(R114*G114,0)</f>
        <v>0</v>
      </c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 t="s">
        <v>160</v>
      </c>
      <c r="B115" s="1" t="s">
        <v>39</v>
      </c>
      <c r="C115" s="1">
        <v>63</v>
      </c>
      <c r="D115" s="1">
        <v>108</v>
      </c>
      <c r="E115" s="1">
        <v>48</v>
      </c>
      <c r="F115" s="1">
        <v>100</v>
      </c>
      <c r="G115" s="6">
        <v>0.3</v>
      </c>
      <c r="H115" s="1">
        <v>40</v>
      </c>
      <c r="I115" s="1" t="s">
        <v>34</v>
      </c>
      <c r="J115" s="1">
        <v>54</v>
      </c>
      <c r="K115" s="1">
        <f t="shared" si="67"/>
        <v>-6</v>
      </c>
      <c r="L115" s="1">
        <f t="shared" si="50"/>
        <v>48</v>
      </c>
      <c r="M115" s="1"/>
      <c r="N115" s="1">
        <v>0</v>
      </c>
      <c r="O115" s="1"/>
      <c r="P115" s="1">
        <f t="shared" si="51"/>
        <v>9.6</v>
      </c>
      <c r="Q115" s="5">
        <f t="shared" ref="Q115:Q118" si="75">11*P115-O115-N115-F115</f>
        <v>5.5999999999999943</v>
      </c>
      <c r="R115" s="5">
        <f t="shared" si="72"/>
        <v>5.5999999999999943</v>
      </c>
      <c r="S115" s="5"/>
      <c r="T115" s="1"/>
      <c r="U115" s="1">
        <f t="shared" si="73"/>
        <v>11</v>
      </c>
      <c r="V115" s="1">
        <f t="shared" si="52"/>
        <v>10.416666666666668</v>
      </c>
      <c r="W115" s="1">
        <v>9.6</v>
      </c>
      <c r="X115" s="1">
        <v>12.6</v>
      </c>
      <c r="Y115" s="1">
        <v>11.8</v>
      </c>
      <c r="Z115" s="1">
        <v>10.199999999999999</v>
      </c>
      <c r="AA115" s="1">
        <v>8.8000000000000007</v>
      </c>
      <c r="AB115" s="1">
        <v>12.6</v>
      </c>
      <c r="AC115" s="1"/>
      <c r="AD115" s="1">
        <f t="shared" si="74"/>
        <v>2</v>
      </c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 t="s">
        <v>161</v>
      </c>
      <c r="B116" s="1" t="s">
        <v>33</v>
      </c>
      <c r="C116" s="1">
        <v>13.061</v>
      </c>
      <c r="D116" s="1">
        <v>16.399999999999999</v>
      </c>
      <c r="E116" s="1">
        <v>1.306</v>
      </c>
      <c r="F116" s="1">
        <v>26.853000000000002</v>
      </c>
      <c r="G116" s="6">
        <v>1</v>
      </c>
      <c r="H116" s="1">
        <v>45</v>
      </c>
      <c r="I116" s="1" t="s">
        <v>34</v>
      </c>
      <c r="J116" s="1">
        <v>1.3</v>
      </c>
      <c r="K116" s="1">
        <f t="shared" si="67"/>
        <v>6.0000000000000053E-3</v>
      </c>
      <c r="L116" s="1">
        <f t="shared" si="50"/>
        <v>1.306</v>
      </c>
      <c r="M116" s="1"/>
      <c r="N116" s="1">
        <v>0</v>
      </c>
      <c r="O116" s="1"/>
      <c r="P116" s="1">
        <f t="shared" si="51"/>
        <v>0.26119999999999999</v>
      </c>
      <c r="Q116" s="5"/>
      <c r="R116" s="5">
        <f t="shared" si="72"/>
        <v>0</v>
      </c>
      <c r="S116" s="5"/>
      <c r="T116" s="1"/>
      <c r="U116" s="1">
        <f t="shared" si="73"/>
        <v>102.80627871362941</v>
      </c>
      <c r="V116" s="1">
        <f t="shared" si="52"/>
        <v>102.80627871362941</v>
      </c>
      <c r="W116" s="1">
        <v>0.5212</v>
      </c>
      <c r="X116" s="1">
        <v>0.77859999999999996</v>
      </c>
      <c r="Y116" s="1">
        <v>1.0427999999999999</v>
      </c>
      <c r="Z116" s="1">
        <v>1.5708</v>
      </c>
      <c r="AA116" s="1">
        <v>1.0466</v>
      </c>
      <c r="AB116" s="1">
        <v>0.78820000000000001</v>
      </c>
      <c r="AC116" s="19" t="s">
        <v>94</v>
      </c>
      <c r="AD116" s="1">
        <f t="shared" si="74"/>
        <v>0</v>
      </c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 t="s">
        <v>162</v>
      </c>
      <c r="B117" s="1" t="s">
        <v>39</v>
      </c>
      <c r="C117" s="1">
        <v>23</v>
      </c>
      <c r="D117" s="1">
        <v>13</v>
      </c>
      <c r="E117" s="1">
        <v>15</v>
      </c>
      <c r="F117" s="1">
        <v>12</v>
      </c>
      <c r="G117" s="6">
        <v>0.33</v>
      </c>
      <c r="H117" s="1">
        <v>40</v>
      </c>
      <c r="I117" s="1" t="s">
        <v>34</v>
      </c>
      <c r="J117" s="1">
        <v>15</v>
      </c>
      <c r="K117" s="1">
        <f t="shared" si="67"/>
        <v>0</v>
      </c>
      <c r="L117" s="1">
        <f t="shared" si="50"/>
        <v>15</v>
      </c>
      <c r="M117" s="1"/>
      <c r="N117" s="1">
        <v>40</v>
      </c>
      <c r="O117" s="1"/>
      <c r="P117" s="1">
        <f t="shared" si="51"/>
        <v>3</v>
      </c>
      <c r="Q117" s="5"/>
      <c r="R117" s="5">
        <f t="shared" si="72"/>
        <v>0</v>
      </c>
      <c r="S117" s="5"/>
      <c r="T117" s="1"/>
      <c r="U117" s="1">
        <f t="shared" si="73"/>
        <v>17.333333333333332</v>
      </c>
      <c r="V117" s="1">
        <f t="shared" si="52"/>
        <v>17.333333333333332</v>
      </c>
      <c r="W117" s="1">
        <v>4.8</v>
      </c>
      <c r="X117" s="1">
        <v>2</v>
      </c>
      <c r="Y117" s="1">
        <v>0.2</v>
      </c>
      <c r="Z117" s="1">
        <v>0</v>
      </c>
      <c r="AA117" s="1">
        <v>0</v>
      </c>
      <c r="AB117" s="1">
        <v>0</v>
      </c>
      <c r="AC117" s="1" t="s">
        <v>163</v>
      </c>
      <c r="AD117" s="1">
        <f t="shared" si="74"/>
        <v>0</v>
      </c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 t="s">
        <v>164</v>
      </c>
      <c r="B118" s="1" t="s">
        <v>39</v>
      </c>
      <c r="C118" s="1">
        <v>24</v>
      </c>
      <c r="D118" s="1"/>
      <c r="E118" s="1">
        <v>13</v>
      </c>
      <c r="F118" s="1">
        <v>9</v>
      </c>
      <c r="G118" s="6">
        <v>0.33</v>
      </c>
      <c r="H118" s="1">
        <v>50</v>
      </c>
      <c r="I118" s="1" t="s">
        <v>34</v>
      </c>
      <c r="J118" s="1">
        <v>25</v>
      </c>
      <c r="K118" s="1">
        <f t="shared" si="67"/>
        <v>-12</v>
      </c>
      <c r="L118" s="1">
        <f t="shared" si="50"/>
        <v>13</v>
      </c>
      <c r="M118" s="1"/>
      <c r="N118" s="1">
        <v>14</v>
      </c>
      <c r="O118" s="1"/>
      <c r="P118" s="1">
        <f t="shared" si="51"/>
        <v>2.6</v>
      </c>
      <c r="Q118" s="5">
        <f t="shared" si="75"/>
        <v>5.6000000000000014</v>
      </c>
      <c r="R118" s="5">
        <f t="shared" si="72"/>
        <v>5.6000000000000014</v>
      </c>
      <c r="S118" s="5"/>
      <c r="T118" s="1"/>
      <c r="U118" s="1">
        <f t="shared" si="73"/>
        <v>11</v>
      </c>
      <c r="V118" s="1">
        <f t="shared" si="52"/>
        <v>8.8461538461538467</v>
      </c>
      <c r="W118" s="1">
        <v>2.4</v>
      </c>
      <c r="X118" s="1">
        <v>0</v>
      </c>
      <c r="Y118" s="1">
        <v>0</v>
      </c>
      <c r="Z118" s="1">
        <v>0</v>
      </c>
      <c r="AA118" s="1">
        <v>0</v>
      </c>
      <c r="AB118" s="1">
        <v>0</v>
      </c>
      <c r="AC118" s="1" t="s">
        <v>163</v>
      </c>
      <c r="AD118" s="1">
        <f t="shared" si="74"/>
        <v>2</v>
      </c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0" t="s">
        <v>165</v>
      </c>
      <c r="B119" s="1" t="s">
        <v>39</v>
      </c>
      <c r="C119" s="1"/>
      <c r="D119" s="1"/>
      <c r="E119" s="1"/>
      <c r="F119" s="1"/>
      <c r="G119" s="6">
        <v>0.3</v>
      </c>
      <c r="H119" s="1">
        <v>40</v>
      </c>
      <c r="I119" s="1" t="s">
        <v>34</v>
      </c>
      <c r="J119" s="1"/>
      <c r="K119" s="1">
        <f t="shared" si="67"/>
        <v>0</v>
      </c>
      <c r="L119" s="1">
        <f t="shared" si="50"/>
        <v>0</v>
      </c>
      <c r="M119" s="1"/>
      <c r="N119" s="1">
        <v>500</v>
      </c>
      <c r="O119" s="1"/>
      <c r="P119" s="1">
        <f t="shared" si="51"/>
        <v>0</v>
      </c>
      <c r="Q119" s="5"/>
      <c r="R119" s="5">
        <f t="shared" si="72"/>
        <v>0</v>
      </c>
      <c r="S119" s="5"/>
      <c r="T119" s="1"/>
      <c r="U119" s="1" t="e">
        <f t="shared" si="73"/>
        <v>#DIV/0!</v>
      </c>
      <c r="V119" s="1" t="e">
        <f t="shared" si="52"/>
        <v>#DIV/0!</v>
      </c>
      <c r="W119" s="1">
        <v>0</v>
      </c>
      <c r="X119" s="1">
        <v>0</v>
      </c>
      <c r="Y119" s="1">
        <v>0</v>
      </c>
      <c r="Z119" s="1">
        <v>0</v>
      </c>
      <c r="AA119" s="1">
        <v>0</v>
      </c>
      <c r="AB119" s="1">
        <v>0</v>
      </c>
      <c r="AC119" s="1" t="s">
        <v>163</v>
      </c>
      <c r="AD119" s="1">
        <f t="shared" si="74"/>
        <v>0</v>
      </c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0" t="s">
        <v>166</v>
      </c>
      <c r="B120" s="1" t="s">
        <v>39</v>
      </c>
      <c r="C120" s="1"/>
      <c r="D120" s="1"/>
      <c r="E120" s="1"/>
      <c r="F120" s="1"/>
      <c r="G120" s="6">
        <v>0.3</v>
      </c>
      <c r="H120" s="1">
        <v>40</v>
      </c>
      <c r="I120" s="1" t="s">
        <v>34</v>
      </c>
      <c r="J120" s="1"/>
      <c r="K120" s="1">
        <f t="shared" si="67"/>
        <v>0</v>
      </c>
      <c r="L120" s="1">
        <f t="shared" si="50"/>
        <v>0</v>
      </c>
      <c r="M120" s="1"/>
      <c r="N120" s="1">
        <v>500</v>
      </c>
      <c r="O120" s="1"/>
      <c r="P120" s="1">
        <f t="shared" si="51"/>
        <v>0</v>
      </c>
      <c r="Q120" s="5"/>
      <c r="R120" s="5">
        <f t="shared" si="72"/>
        <v>0</v>
      </c>
      <c r="S120" s="5"/>
      <c r="T120" s="1"/>
      <c r="U120" s="1" t="e">
        <f t="shared" si="73"/>
        <v>#DIV/0!</v>
      </c>
      <c r="V120" s="1" t="e">
        <f t="shared" si="52"/>
        <v>#DIV/0!</v>
      </c>
      <c r="W120" s="1">
        <v>0</v>
      </c>
      <c r="X120" s="1">
        <v>0</v>
      </c>
      <c r="Y120" s="1">
        <v>0</v>
      </c>
      <c r="Z120" s="1">
        <v>0</v>
      </c>
      <c r="AA120" s="1">
        <v>0</v>
      </c>
      <c r="AB120" s="1">
        <v>0</v>
      </c>
      <c r="AC120" s="1" t="s">
        <v>163</v>
      </c>
      <c r="AD120" s="1">
        <f t="shared" si="74"/>
        <v>0</v>
      </c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0" t="s">
        <v>167</v>
      </c>
      <c r="B121" s="1" t="s">
        <v>39</v>
      </c>
      <c r="C121" s="1"/>
      <c r="D121" s="1"/>
      <c r="E121" s="1"/>
      <c r="F121" s="1"/>
      <c r="G121" s="6">
        <v>0.3</v>
      </c>
      <c r="H121" s="1">
        <v>40</v>
      </c>
      <c r="I121" s="1" t="s">
        <v>34</v>
      </c>
      <c r="J121" s="1"/>
      <c r="K121" s="1">
        <f t="shared" si="67"/>
        <v>0</v>
      </c>
      <c r="L121" s="1">
        <f t="shared" si="50"/>
        <v>0</v>
      </c>
      <c r="M121" s="1"/>
      <c r="N121" s="1">
        <v>500</v>
      </c>
      <c r="O121" s="1"/>
      <c r="P121" s="1">
        <f t="shared" si="51"/>
        <v>0</v>
      </c>
      <c r="Q121" s="5"/>
      <c r="R121" s="5">
        <f t="shared" si="72"/>
        <v>0</v>
      </c>
      <c r="S121" s="5"/>
      <c r="T121" s="1"/>
      <c r="U121" s="1" t="e">
        <f t="shared" si="73"/>
        <v>#DIV/0!</v>
      </c>
      <c r="V121" s="1" t="e">
        <f t="shared" si="52"/>
        <v>#DIV/0!</v>
      </c>
      <c r="W121" s="1">
        <v>0</v>
      </c>
      <c r="X121" s="1">
        <v>0</v>
      </c>
      <c r="Y121" s="1">
        <v>0</v>
      </c>
      <c r="Z121" s="1">
        <v>0</v>
      </c>
      <c r="AA121" s="1">
        <v>0</v>
      </c>
      <c r="AB121" s="1">
        <v>0</v>
      </c>
      <c r="AC121" s="1" t="s">
        <v>163</v>
      </c>
      <c r="AD121" s="1">
        <f t="shared" si="74"/>
        <v>0</v>
      </c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6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6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D12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2024-11-21T13:31:11Z</dcterms:created>
  <dcterms:modified xsi:type="dcterms:W3CDTF">2024-11-22T07:23:11Z</dcterms:modified>
</cp:coreProperties>
</file>