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843D912-F21E-4E10-9BC2-0F8CAC5189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Y465" i="1" s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Y356" i="1" s="1"/>
  <c r="P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Y341" i="1" s="1"/>
  <c r="P339" i="1"/>
  <c r="X337" i="1"/>
  <c r="Y336" i="1"/>
  <c r="X336" i="1"/>
  <c r="BP335" i="1"/>
  <c r="BO335" i="1"/>
  <c r="BN335" i="1"/>
  <c r="BM335" i="1"/>
  <c r="Z335" i="1"/>
  <c r="Z336" i="1" s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P331" i="1"/>
  <c r="X328" i="1"/>
  <c r="Y327" i="1"/>
  <c r="X327" i="1"/>
  <c r="BP326" i="1"/>
  <c r="BO326" i="1"/>
  <c r="BN326" i="1"/>
  <c r="BM326" i="1"/>
  <c r="Z326" i="1"/>
  <c r="Z327" i="1" s="1"/>
  <c r="Y326" i="1"/>
  <c r="Y328" i="1" s="1"/>
  <c r="P326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Y320" i="1" s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2" i="1"/>
  <c r="X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Y227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BP157" i="1"/>
  <c r="BO157" i="1"/>
  <c r="BN157" i="1"/>
  <c r="BM157" i="1"/>
  <c r="Z157" i="1"/>
  <c r="Y157" i="1"/>
  <c r="P157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BP134" i="1"/>
  <c r="BO134" i="1"/>
  <c r="BN134" i="1"/>
  <c r="BM134" i="1"/>
  <c r="Z134" i="1"/>
  <c r="Y134" i="1"/>
  <c r="Y138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X114" i="1"/>
  <c r="Y113" i="1"/>
  <c r="X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P36" i="1"/>
  <c r="BP35" i="1"/>
  <c r="BO35" i="1"/>
  <c r="BN35" i="1"/>
  <c r="BM35" i="1"/>
  <c r="Z35" i="1"/>
  <c r="Y35" i="1"/>
  <c r="P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7" i="1" l="1"/>
  <c r="Y665" i="1" s="1"/>
  <c r="BN27" i="1"/>
  <c r="Y664" i="1" s="1"/>
  <c r="Z27" i="1"/>
  <c r="Z38" i="1" s="1"/>
  <c r="BP31" i="1"/>
  <c r="BN31" i="1"/>
  <c r="Z31" i="1"/>
  <c r="BP36" i="1"/>
  <c r="BN36" i="1"/>
  <c r="Z36" i="1"/>
  <c r="BP54" i="1"/>
  <c r="BN54" i="1"/>
  <c r="Z54" i="1"/>
  <c r="BP67" i="1"/>
  <c r="BN67" i="1"/>
  <c r="Z67" i="1"/>
  <c r="Z75" i="1" s="1"/>
  <c r="BP71" i="1"/>
  <c r="BN71" i="1"/>
  <c r="Z71" i="1"/>
  <c r="Y75" i="1"/>
  <c r="BP79" i="1"/>
  <c r="BN79" i="1"/>
  <c r="Z79" i="1"/>
  <c r="Z82" i="1" s="1"/>
  <c r="BP87" i="1"/>
  <c r="BN87" i="1"/>
  <c r="Z87" i="1"/>
  <c r="Y91" i="1"/>
  <c r="BP95" i="1"/>
  <c r="BN95" i="1"/>
  <c r="Z95" i="1"/>
  <c r="BP117" i="1"/>
  <c r="BN117" i="1"/>
  <c r="Z117" i="1"/>
  <c r="Y122" i="1"/>
  <c r="BP120" i="1"/>
  <c r="BN120" i="1"/>
  <c r="Z120" i="1"/>
  <c r="BP137" i="1"/>
  <c r="BN137" i="1"/>
  <c r="Z137" i="1"/>
  <c r="Y139" i="1"/>
  <c r="Y148" i="1"/>
  <c r="BP141" i="1"/>
  <c r="BN141" i="1"/>
  <c r="Z141" i="1"/>
  <c r="Y149" i="1"/>
  <c r="BP145" i="1"/>
  <c r="BN145" i="1"/>
  <c r="Z145" i="1"/>
  <c r="BP158" i="1"/>
  <c r="BN158" i="1"/>
  <c r="Z158" i="1"/>
  <c r="Z159" i="1" s="1"/>
  <c r="Y160" i="1"/>
  <c r="Y165" i="1"/>
  <c r="BP162" i="1"/>
  <c r="BN162" i="1"/>
  <c r="Z162" i="1"/>
  <c r="Z164" i="1" s="1"/>
  <c r="Y164" i="1"/>
  <c r="X663" i="1"/>
  <c r="Y39" i="1"/>
  <c r="BP30" i="1"/>
  <c r="BN30" i="1"/>
  <c r="Z30" i="1"/>
  <c r="BP34" i="1"/>
  <c r="BN34" i="1"/>
  <c r="Z34" i="1"/>
  <c r="Y38" i="1"/>
  <c r="Y667" i="1" s="1"/>
  <c r="BP52" i="1"/>
  <c r="BN52" i="1"/>
  <c r="Z52" i="1"/>
  <c r="Z57" i="1" s="1"/>
  <c r="BP56" i="1"/>
  <c r="BN56" i="1"/>
  <c r="Z56" i="1"/>
  <c r="Y58" i="1"/>
  <c r="Y63" i="1"/>
  <c r="BP60" i="1"/>
  <c r="BN60" i="1"/>
  <c r="Z60" i="1"/>
  <c r="Z62" i="1" s="1"/>
  <c r="BP69" i="1"/>
  <c r="BN69" i="1"/>
  <c r="Z69" i="1"/>
  <c r="BP73" i="1"/>
  <c r="BN73" i="1"/>
  <c r="Z73" i="1"/>
  <c r="Y82" i="1"/>
  <c r="BP81" i="1"/>
  <c r="BN81" i="1"/>
  <c r="Z81" i="1"/>
  <c r="Y83" i="1"/>
  <c r="Y92" i="1"/>
  <c r="BP85" i="1"/>
  <c r="BN85" i="1"/>
  <c r="Z85" i="1"/>
  <c r="Z91" i="1" s="1"/>
  <c r="BP89" i="1"/>
  <c r="BN89" i="1"/>
  <c r="Z89" i="1"/>
  <c r="Y100" i="1"/>
  <c r="BP104" i="1"/>
  <c r="BN104" i="1"/>
  <c r="Z104" i="1"/>
  <c r="Z106" i="1" s="1"/>
  <c r="Y106" i="1"/>
  <c r="BP129" i="1"/>
  <c r="BN129" i="1"/>
  <c r="Z129" i="1"/>
  <c r="BP179" i="1"/>
  <c r="BN179" i="1"/>
  <c r="Z179" i="1"/>
  <c r="BP187" i="1"/>
  <c r="BN187" i="1"/>
  <c r="Z187" i="1"/>
  <c r="Y189" i="1"/>
  <c r="I673" i="1"/>
  <c r="Y194" i="1"/>
  <c r="BP193" i="1"/>
  <c r="BN193" i="1"/>
  <c r="Z193" i="1"/>
  <c r="Z194" i="1" s="1"/>
  <c r="Y195" i="1"/>
  <c r="Y206" i="1"/>
  <c r="BP197" i="1"/>
  <c r="BN197" i="1"/>
  <c r="Z197" i="1"/>
  <c r="Y205" i="1"/>
  <c r="BP201" i="1"/>
  <c r="BN201" i="1"/>
  <c r="Z201" i="1"/>
  <c r="BP210" i="1"/>
  <c r="BN210" i="1"/>
  <c r="Z210" i="1"/>
  <c r="Z211" i="1" s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Y228" i="1"/>
  <c r="Y241" i="1"/>
  <c r="BP230" i="1"/>
  <c r="BN230" i="1"/>
  <c r="Z230" i="1"/>
  <c r="BP234" i="1"/>
  <c r="BN234" i="1"/>
  <c r="Z234" i="1"/>
  <c r="BP238" i="1"/>
  <c r="BN238" i="1"/>
  <c r="Z238" i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BP272" i="1"/>
  <c r="BN272" i="1"/>
  <c r="Z272" i="1"/>
  <c r="BP285" i="1"/>
  <c r="BN285" i="1"/>
  <c r="Z285" i="1"/>
  <c r="BP289" i="1"/>
  <c r="BN289" i="1"/>
  <c r="Z289" i="1"/>
  <c r="BP303" i="1"/>
  <c r="BN303" i="1"/>
  <c r="Z303" i="1"/>
  <c r="Y305" i="1"/>
  <c r="Q673" i="1"/>
  <c r="Y315" i="1"/>
  <c r="BP308" i="1"/>
  <c r="BN308" i="1"/>
  <c r="Z308" i="1"/>
  <c r="BP312" i="1"/>
  <c r="BN312" i="1"/>
  <c r="Z312" i="1"/>
  <c r="BP360" i="1"/>
  <c r="BN360" i="1"/>
  <c r="Z360" i="1"/>
  <c r="Z368" i="1" s="1"/>
  <c r="BP364" i="1"/>
  <c r="BN364" i="1"/>
  <c r="Z364" i="1"/>
  <c r="Y368" i="1"/>
  <c r="BP372" i="1"/>
  <c r="BN372" i="1"/>
  <c r="Z372" i="1"/>
  <c r="Z375" i="1" s="1"/>
  <c r="BP380" i="1"/>
  <c r="BN380" i="1"/>
  <c r="Z380" i="1"/>
  <c r="Y384" i="1"/>
  <c r="BP388" i="1"/>
  <c r="BN388" i="1"/>
  <c r="Z388" i="1"/>
  <c r="Z390" i="1" s="1"/>
  <c r="BP412" i="1"/>
  <c r="BN412" i="1"/>
  <c r="Z412" i="1"/>
  <c r="Z414" i="1" s="1"/>
  <c r="Y414" i="1"/>
  <c r="BP469" i="1"/>
  <c r="BN469" i="1"/>
  <c r="Z469" i="1"/>
  <c r="BP474" i="1"/>
  <c r="BN474" i="1"/>
  <c r="Z474" i="1"/>
  <c r="Y476" i="1"/>
  <c r="Y480" i="1"/>
  <c r="BP478" i="1"/>
  <c r="BN478" i="1"/>
  <c r="Z478" i="1"/>
  <c r="Y481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Y507" i="1"/>
  <c r="BP511" i="1"/>
  <c r="BN511" i="1"/>
  <c r="Z511" i="1"/>
  <c r="Z512" i="1" s="1"/>
  <c r="Y513" i="1"/>
  <c r="H9" i="1"/>
  <c r="B673" i="1"/>
  <c r="X664" i="1"/>
  <c r="X665" i="1"/>
  <c r="X667" i="1"/>
  <c r="Y24" i="1"/>
  <c r="C673" i="1"/>
  <c r="Y57" i="1"/>
  <c r="D673" i="1"/>
  <c r="Y76" i="1"/>
  <c r="Y101" i="1"/>
  <c r="BP96" i="1"/>
  <c r="BN96" i="1"/>
  <c r="BP98" i="1"/>
  <c r="BN98" i="1"/>
  <c r="Z98" i="1"/>
  <c r="Z100" i="1" s="1"/>
  <c r="Y107" i="1"/>
  <c r="Z113" i="1"/>
  <c r="BP111" i="1"/>
  <c r="BN111" i="1"/>
  <c r="Z111" i="1"/>
  <c r="Y123" i="1"/>
  <c r="BP119" i="1"/>
  <c r="BN119" i="1"/>
  <c r="Z119" i="1"/>
  <c r="Z122" i="1" s="1"/>
  <c r="Z131" i="1"/>
  <c r="BP127" i="1"/>
  <c r="BN127" i="1"/>
  <c r="Z127" i="1"/>
  <c r="Y131" i="1"/>
  <c r="BP135" i="1"/>
  <c r="BN135" i="1"/>
  <c r="Z135" i="1"/>
  <c r="Z138" i="1" s="1"/>
  <c r="BP143" i="1"/>
  <c r="BN143" i="1"/>
  <c r="Z143" i="1"/>
  <c r="BP147" i="1"/>
  <c r="BN147" i="1"/>
  <c r="Z147" i="1"/>
  <c r="Y154" i="1"/>
  <c r="BP151" i="1"/>
  <c r="BN151" i="1"/>
  <c r="Z151" i="1"/>
  <c r="Z153" i="1" s="1"/>
  <c r="BP168" i="1"/>
  <c r="BN168" i="1"/>
  <c r="Z168" i="1"/>
  <c r="Z169" i="1" s="1"/>
  <c r="Y170" i="1"/>
  <c r="H673" i="1"/>
  <c r="Y174" i="1"/>
  <c r="BP173" i="1"/>
  <c r="BN173" i="1"/>
  <c r="Z173" i="1"/>
  <c r="Z174" i="1" s="1"/>
  <c r="Y175" i="1"/>
  <c r="Y182" i="1"/>
  <c r="BP177" i="1"/>
  <c r="BN177" i="1"/>
  <c r="Z177" i="1"/>
  <c r="BP181" i="1"/>
  <c r="BN181" i="1"/>
  <c r="Z181" i="1"/>
  <c r="Y183" i="1"/>
  <c r="Y188" i="1"/>
  <c r="BP185" i="1"/>
  <c r="BN185" i="1"/>
  <c r="Z185" i="1"/>
  <c r="Z188" i="1" s="1"/>
  <c r="BP199" i="1"/>
  <c r="BN199" i="1"/>
  <c r="Z199" i="1"/>
  <c r="BP203" i="1"/>
  <c r="BN203" i="1"/>
  <c r="Z203" i="1"/>
  <c r="Y216" i="1"/>
  <c r="BP220" i="1"/>
  <c r="BN220" i="1"/>
  <c r="Z220" i="1"/>
  <c r="BP224" i="1"/>
  <c r="BN224" i="1"/>
  <c r="Z224" i="1"/>
  <c r="BP232" i="1"/>
  <c r="BN232" i="1"/>
  <c r="Z232" i="1"/>
  <c r="BP236" i="1"/>
  <c r="BN236" i="1"/>
  <c r="Z236" i="1"/>
  <c r="BP240" i="1"/>
  <c r="BN240" i="1"/>
  <c r="Z240" i="1"/>
  <c r="Y242" i="1"/>
  <c r="Y249" i="1"/>
  <c r="BP244" i="1"/>
  <c r="BN244" i="1"/>
  <c r="Z244" i="1"/>
  <c r="Z249" i="1" s="1"/>
  <c r="BP248" i="1"/>
  <c r="BN248" i="1"/>
  <c r="Z248" i="1"/>
  <c r="Y250" i="1"/>
  <c r="K673" i="1"/>
  <c r="Y262" i="1"/>
  <c r="BP253" i="1"/>
  <c r="BN253" i="1"/>
  <c r="Z253" i="1"/>
  <c r="BP257" i="1"/>
  <c r="BN257" i="1"/>
  <c r="Z257" i="1"/>
  <c r="Y261" i="1"/>
  <c r="BP266" i="1"/>
  <c r="BN266" i="1"/>
  <c r="Z266" i="1"/>
  <c r="Z274" i="1" s="1"/>
  <c r="BP270" i="1"/>
  <c r="BN270" i="1"/>
  <c r="Z270" i="1"/>
  <c r="Y274" i="1"/>
  <c r="BP283" i="1"/>
  <c r="BN283" i="1"/>
  <c r="Z283" i="1"/>
  <c r="Z292" i="1" s="1"/>
  <c r="BP287" i="1"/>
  <c r="BN287" i="1"/>
  <c r="Z287" i="1"/>
  <c r="BP291" i="1"/>
  <c r="BN291" i="1"/>
  <c r="Z291" i="1"/>
  <c r="Y293" i="1"/>
  <c r="O673" i="1"/>
  <c r="Y297" i="1"/>
  <c r="BP296" i="1"/>
  <c r="BN296" i="1"/>
  <c r="Z296" i="1"/>
  <c r="Z297" i="1" s="1"/>
  <c r="Y298" i="1"/>
  <c r="P673" i="1"/>
  <c r="Y304" i="1"/>
  <c r="BP301" i="1"/>
  <c r="BN301" i="1"/>
  <c r="Z301" i="1"/>
  <c r="Z304" i="1" s="1"/>
  <c r="BP310" i="1"/>
  <c r="BN310" i="1"/>
  <c r="Z310" i="1"/>
  <c r="Y314" i="1"/>
  <c r="BP340" i="1"/>
  <c r="BN340" i="1"/>
  <c r="Z340" i="1"/>
  <c r="Z341" i="1" s="1"/>
  <c r="Y342" i="1"/>
  <c r="T673" i="1"/>
  <c r="Y346" i="1"/>
  <c r="BP345" i="1"/>
  <c r="BN345" i="1"/>
  <c r="Z345" i="1"/>
  <c r="Z346" i="1" s="1"/>
  <c r="Y347" i="1"/>
  <c r="Y352" i="1"/>
  <c r="BP349" i="1"/>
  <c r="BN349" i="1"/>
  <c r="Z349" i="1"/>
  <c r="Z351" i="1" s="1"/>
  <c r="BP362" i="1"/>
  <c r="BN362" i="1"/>
  <c r="Z362" i="1"/>
  <c r="BP366" i="1"/>
  <c r="BN366" i="1"/>
  <c r="Z366" i="1"/>
  <c r="Y375" i="1"/>
  <c r="BP374" i="1"/>
  <c r="BN374" i="1"/>
  <c r="Z374" i="1"/>
  <c r="Y376" i="1"/>
  <c r="Y385" i="1"/>
  <c r="BP378" i="1"/>
  <c r="BN378" i="1"/>
  <c r="Z378" i="1"/>
  <c r="BP382" i="1"/>
  <c r="BN382" i="1"/>
  <c r="Z382" i="1"/>
  <c r="Y391" i="1"/>
  <c r="BP395" i="1"/>
  <c r="BN395" i="1"/>
  <c r="Z395" i="1"/>
  <c r="Z397" i="1" s="1"/>
  <c r="Y397" i="1"/>
  <c r="BP422" i="1"/>
  <c r="BN422" i="1"/>
  <c r="Z422" i="1"/>
  <c r="BP426" i="1"/>
  <c r="BN426" i="1"/>
  <c r="Z426" i="1"/>
  <c r="Y430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Y449" i="1"/>
  <c r="BP454" i="1"/>
  <c r="BN454" i="1"/>
  <c r="Z454" i="1"/>
  <c r="BP458" i="1"/>
  <c r="BN458" i="1"/>
  <c r="Z458" i="1"/>
  <c r="Y518" i="1"/>
  <c r="BP515" i="1"/>
  <c r="BN515" i="1"/>
  <c r="Z515" i="1"/>
  <c r="Z517" i="1" s="1"/>
  <c r="Y531" i="1"/>
  <c r="BP528" i="1"/>
  <c r="BN528" i="1"/>
  <c r="Z528" i="1"/>
  <c r="R673" i="1"/>
  <c r="E673" i="1"/>
  <c r="Y114" i="1"/>
  <c r="F673" i="1"/>
  <c r="Y132" i="1"/>
  <c r="G673" i="1"/>
  <c r="Y159" i="1"/>
  <c r="J673" i="1"/>
  <c r="Y211" i="1"/>
  <c r="L673" i="1"/>
  <c r="Y275" i="1"/>
  <c r="M673" i="1"/>
  <c r="Y292" i="1"/>
  <c r="S673" i="1"/>
  <c r="Y333" i="1"/>
  <c r="U673" i="1"/>
  <c r="Y369" i="1"/>
  <c r="Y390" i="1"/>
  <c r="BP389" i="1"/>
  <c r="BN389" i="1"/>
  <c r="Y398" i="1"/>
  <c r="Z403" i="1"/>
  <c r="BP401" i="1"/>
  <c r="BN401" i="1"/>
  <c r="Z401" i="1"/>
  <c r="V673" i="1"/>
  <c r="Y415" i="1"/>
  <c r="BP420" i="1"/>
  <c r="BN420" i="1"/>
  <c r="Z420" i="1"/>
  <c r="BP424" i="1"/>
  <c r="BN424" i="1"/>
  <c r="Z424" i="1"/>
  <c r="Z430" i="1" s="1"/>
  <c r="BP428" i="1"/>
  <c r="BN428" i="1"/>
  <c r="Z428" i="1"/>
  <c r="Y435" i="1"/>
  <c r="BP439" i="1"/>
  <c r="BN439" i="1"/>
  <c r="Z439" i="1"/>
  <c r="Y448" i="1"/>
  <c r="BP447" i="1"/>
  <c r="BN447" i="1"/>
  <c r="Z447" i="1"/>
  <c r="Z448" i="1" s="1"/>
  <c r="X673" i="1"/>
  <c r="Y461" i="1"/>
  <c r="BP452" i="1"/>
  <c r="BN452" i="1"/>
  <c r="Z452" i="1"/>
  <c r="Z460" i="1" s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Z475" i="1" s="1"/>
  <c r="BP472" i="1"/>
  <c r="BN472" i="1"/>
  <c r="Z472" i="1"/>
  <c r="BP479" i="1"/>
  <c r="BN479" i="1"/>
  <c r="Z479" i="1"/>
  <c r="Y673" i="1"/>
  <c r="Y486" i="1"/>
  <c r="BP485" i="1"/>
  <c r="BN485" i="1"/>
  <c r="Z485" i="1"/>
  <c r="Z486" i="1" s="1"/>
  <c r="Y487" i="1"/>
  <c r="Y508" i="1"/>
  <c r="BP489" i="1"/>
  <c r="BN489" i="1"/>
  <c r="Z489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Y512" i="1"/>
  <c r="Y517" i="1"/>
  <c r="BP526" i="1"/>
  <c r="BN526" i="1"/>
  <c r="Z526" i="1"/>
  <c r="Z530" i="1" s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Y409" i="1"/>
  <c r="W673" i="1"/>
  <c r="Y431" i="1"/>
  <c r="BP545" i="1"/>
  <c r="BN545" i="1"/>
  <c r="Z545" i="1"/>
  <c r="Z546" i="1" s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6" i="1" l="1"/>
  <c r="Z567" i="1"/>
  <c r="Z573" i="1"/>
  <c r="Z507" i="1"/>
  <c r="Y663" i="1"/>
  <c r="Z480" i="1"/>
  <c r="Z636" i="1"/>
  <c r="Z649" i="1"/>
  <c r="Z615" i="1"/>
  <c r="Z585" i="1"/>
  <c r="Z596" i="1"/>
  <c r="Z442" i="1"/>
  <c r="Z384" i="1"/>
  <c r="Z261" i="1"/>
  <c r="Z227" i="1"/>
  <c r="Z182" i="1"/>
  <c r="X666" i="1"/>
  <c r="Z314" i="1"/>
  <c r="Z241" i="1"/>
  <c r="Z205" i="1"/>
  <c r="Z148" i="1"/>
  <c r="Z668" i="1" s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<sst xmlns="http://schemas.openxmlformats.org/spreadsheetml/2006/main" count="3125" uniqueCount="1077">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</sst>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9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3</v>
      </c>
      <c r="Y73" s="778">
        <f t="shared" si="11"/>
        <v>4</v>
      </c>
      <c r="Z73" s="36">
        <f>IFERROR(IF(Y73=0,"",ROUNDUP(Y73/H73,0)*0.00902),"")</f>
        <v>9.0200000000000002E-3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3.1574999999999998</v>
      </c>
      <c r="BN73" s="64">
        <f t="shared" si="13"/>
        <v>4.21</v>
      </c>
      <c r="BO73" s="64">
        <f t="shared" si="14"/>
        <v>5.681818181818182E-3</v>
      </c>
      <c r="BP73" s="64">
        <f t="shared" si="15"/>
        <v>7.575757575757576E-3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0.75</v>
      </c>
      <c r="Y75" s="779">
        <f>IFERROR(Y66/H66,"0")+IFERROR(Y67/H67,"0")+IFERROR(Y68/H68,"0")+IFERROR(Y69/H69,"0")+IFERROR(Y70/H70,"0")+IFERROR(Y71/H71,"0")+IFERROR(Y72/H72,"0")+IFERROR(Y73/H73,"0")+IFERROR(Y74/H74,"0")</f>
        <v>1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9.0200000000000002E-3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3</v>
      </c>
      <c r="Y76" s="779">
        <f>IFERROR(SUM(Y66:Y74),"0")</f>
        <v>4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6</v>
      </c>
      <c r="Y90" s="778">
        <f t="shared" si="16"/>
        <v>7.2</v>
      </c>
      <c r="Z90" s="36">
        <f>IFERROR(IF(Y90=0,"",ROUNDUP(Y90/H90,0)*0.00502),"")</f>
        <v>2.0080000000000001E-2</v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6.3333333333333321</v>
      </c>
      <c r="BN90" s="64">
        <f t="shared" si="18"/>
        <v>7.6</v>
      </c>
      <c r="BO90" s="64">
        <f t="shared" si="19"/>
        <v>1.4245014245014245E-2</v>
      </c>
      <c r="BP90" s="64">
        <f t="shared" si="20"/>
        <v>1.7094017094017096E-2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3.333333333333333</v>
      </c>
      <c r="Y91" s="779">
        <f>IFERROR(Y85/H85,"0")+IFERROR(Y86/H86,"0")+IFERROR(Y87/H87,"0")+IFERROR(Y88/H88,"0")+IFERROR(Y89/H89,"0")+IFERROR(Y90/H90,"0")</f>
        <v>4</v>
      </c>
      <c r="Z91" s="779">
        <f>IFERROR(IF(Z85="",0,Z85),"0")+IFERROR(IF(Z86="",0,Z86),"0")+IFERROR(IF(Z87="",0,Z87),"0")+IFERROR(IF(Z88="",0,Z88),"0")+IFERROR(IF(Z89="",0,Z89),"0")+IFERROR(IF(Z90="",0,Z90),"0")</f>
        <v>2.0080000000000001E-2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6</v>
      </c>
      <c r="Y92" s="779">
        <f>IFERROR(SUM(Y85:Y90),"0")</f>
        <v>7.2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28</v>
      </c>
      <c r="Y112" s="778">
        <f>IFERROR(IF(X112="",0,CEILING((X112/$H112),1)*$H112),"")</f>
        <v>31.5</v>
      </c>
      <c r="Z112" s="36">
        <f>IFERROR(IF(Y112=0,"",ROUNDUP(Y112/H112,0)*0.00902),"")</f>
        <v>6.3140000000000002E-2</v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29.306666666666665</v>
      </c>
      <c r="BN112" s="64">
        <f>IFERROR(Y112*I112/H112,"0")</f>
        <v>32.97</v>
      </c>
      <c r="BO112" s="64">
        <f>IFERROR(1/J112*(X112/H112),"0")</f>
        <v>4.7138047138047139E-2</v>
      </c>
      <c r="BP112" s="64">
        <f>IFERROR(1/J112*(Y112/H112),"0")</f>
        <v>5.3030303030303032E-2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6.2222222222222223</v>
      </c>
      <c r="Y113" s="779">
        <f>IFERROR(Y110/H110,"0")+IFERROR(Y111/H111,"0")+IFERROR(Y112/H112,"0")</f>
        <v>7</v>
      </c>
      <c r="Z113" s="779">
        <f>IFERROR(IF(Z110="",0,Z110),"0")+IFERROR(IF(Z111="",0,Z111),"0")+IFERROR(IF(Z112="",0,Z112),"0")</f>
        <v>6.3140000000000002E-2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28</v>
      </c>
      <c r="Y114" s="779">
        <f>IFERROR(SUM(Y110:Y112),"0")</f>
        <v>31.5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25</v>
      </c>
      <c r="Y129" s="778">
        <f>IFERROR(IF(X129="",0,CEILING((X129/$H129),1)*$H129),"")</f>
        <v>27</v>
      </c>
      <c r="Z129" s="36">
        <f>IFERROR(IF(Y129=0,"",ROUNDUP(Y129/H129,0)*0.00902),"")</f>
        <v>5.4120000000000001E-2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26.166666666666668</v>
      </c>
      <c r="BN129" s="64">
        <f>IFERROR(Y129*I129/H129,"0")</f>
        <v>28.26</v>
      </c>
      <c r="BO129" s="64">
        <f>IFERROR(1/J129*(X129/H129),"0")</f>
        <v>4.208754208754209E-2</v>
      </c>
      <c r="BP129" s="64">
        <f>IFERROR(1/J129*(Y129/H129),"0")</f>
        <v>4.5454545454545456E-2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5.5555555555555554</v>
      </c>
      <c r="Y131" s="779">
        <f>IFERROR(Y126/H126,"0")+IFERROR(Y127/H127,"0")+IFERROR(Y128/H128,"0")+IFERROR(Y129/H129,"0")+IFERROR(Y130/H130,"0")</f>
        <v>6</v>
      </c>
      <c r="Z131" s="779">
        <f>IFERROR(IF(Z126="",0,Z126),"0")+IFERROR(IF(Z127="",0,Z127),"0")+IFERROR(IF(Z128="",0,Z128),"0")+IFERROR(IF(Z129="",0,Z129),"0")+IFERROR(IF(Z130="",0,Z130),"0")</f>
        <v>5.4120000000000001E-2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25</v>
      </c>
      <c r="Y132" s="779">
        <f>IFERROR(SUM(Y126:Y130),"0")</f>
        <v>27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15</v>
      </c>
      <c r="Y134" s="778">
        <f>IFERROR(IF(X134="",0,CEILING((X134/$H134),1)*$H134),"")</f>
        <v>21.6</v>
      </c>
      <c r="Z134" s="36">
        <f>IFERROR(IF(Y134=0,"",ROUNDUP(Y134/H134,0)*0.02175),"")</f>
        <v>4.3499999999999997E-2</v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15.666666666666664</v>
      </c>
      <c r="BN134" s="64">
        <f>IFERROR(Y134*I134/H134,"0")</f>
        <v>22.56</v>
      </c>
      <c r="BO134" s="64">
        <f>IFERROR(1/J134*(X134/H134),"0")</f>
        <v>2.48015873015873E-2</v>
      </c>
      <c r="BP134" s="64">
        <f>IFERROR(1/J134*(Y134/H134),"0")</f>
        <v>3.5714285714285712E-2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6</v>
      </c>
      <c r="Y137" s="778">
        <f>IFERROR(IF(X137="",0,CEILING((X137/$H137),1)*$H137),"")</f>
        <v>7.1999999999999993</v>
      </c>
      <c r="Z137" s="36">
        <f>IFERROR(IF(Y137=0,"",ROUNDUP(Y137/H137,0)*0.00651),"")</f>
        <v>1.9529999999999999E-2</v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6.45</v>
      </c>
      <c r="BN137" s="64">
        <f>IFERROR(Y137*I137/H137,"0")</f>
        <v>7.7399999999999993</v>
      </c>
      <c r="BO137" s="64">
        <f>IFERROR(1/J137*(X137/H137),"0")</f>
        <v>1.3736263736263738E-2</v>
      </c>
      <c r="BP137" s="64">
        <f>IFERROR(1/J137*(Y137/H137),"0")</f>
        <v>1.6483516483516484E-2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3.8888888888888888</v>
      </c>
      <c r="Y138" s="779">
        <f>IFERROR(Y134/H134,"0")+IFERROR(Y135/H135,"0")+IFERROR(Y136/H136,"0")+IFERROR(Y137/H137,"0")</f>
        <v>5</v>
      </c>
      <c r="Z138" s="779">
        <f>IFERROR(IF(Z134="",0,Z134),"0")+IFERROR(IF(Z135="",0,Z135),"0")+IFERROR(IF(Z136="",0,Z136),"0")+IFERROR(IF(Z137="",0,Z137),"0")</f>
        <v>6.3030000000000003E-2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21</v>
      </c>
      <c r="Y139" s="779">
        <f>IFERROR(SUM(Y134:Y137),"0")</f>
        <v>28.8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162</v>
      </c>
      <c r="Y141" s="778">
        <f t="shared" ref="Y141:Y147" si="31">IFERROR(IF(X141="",0,CEILING((X141/$H141),1)*$H141),"")</f>
        <v>168</v>
      </c>
      <c r="Z141" s="36">
        <f>IFERROR(IF(Y141=0,"",ROUNDUP(Y141/H141,0)*0.02175),"")</f>
        <v>0.43499999999999994</v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172.76142857142858</v>
      </c>
      <c r="BN141" s="64">
        <f t="shared" ref="BN141:BN147" si="33">IFERROR(Y141*I141/H141,"0")</f>
        <v>179.16</v>
      </c>
      <c r="BO141" s="64">
        <f t="shared" ref="BO141:BO147" si="34">IFERROR(1/J141*(X141/H141),"0")</f>
        <v>0.34438775510204078</v>
      </c>
      <c r="BP141" s="64">
        <f t="shared" ref="BP141:BP147" si="35">IFERROR(1/J141*(Y141/H141),"0")</f>
        <v>0.3571428571428571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5</v>
      </c>
      <c r="Y145" s="778">
        <f t="shared" si="31"/>
        <v>5.4</v>
      </c>
      <c r="Z145" s="36">
        <f>IFERROR(IF(Y145=0,"",ROUNDUP(Y145/H145,0)*0.00753),"")</f>
        <v>1.506E-2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5.5037037037037031</v>
      </c>
      <c r="BN145" s="64">
        <f t="shared" si="33"/>
        <v>5.944</v>
      </c>
      <c r="BO145" s="64">
        <f t="shared" si="34"/>
        <v>1.1870845204178537E-2</v>
      </c>
      <c r="BP145" s="64">
        <f t="shared" si="35"/>
        <v>1.282051282051282E-2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21.137566137566136</v>
      </c>
      <c r="Y148" s="779">
        <f>IFERROR(Y141/H141,"0")+IFERROR(Y142/H142,"0")+IFERROR(Y143/H143,"0")+IFERROR(Y144/H144,"0")+IFERROR(Y145/H145,"0")+IFERROR(Y146/H146,"0")+IFERROR(Y147/H147,"0")</f>
        <v>22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0.45005999999999996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167</v>
      </c>
      <c r="Y149" s="779">
        <f>IFERROR(SUM(Y141:Y147),"0")</f>
        <v>173.4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17</v>
      </c>
      <c r="Y197" s="778">
        <f t="shared" ref="Y197:Y204" si="36">IFERROR(IF(X197="",0,CEILING((X197/$H197),1)*$H197),"")</f>
        <v>21</v>
      </c>
      <c r="Z197" s="36">
        <f>IFERROR(IF(Y197=0,"",ROUNDUP(Y197/H197,0)*0.00753),"")</f>
        <v>3.7650000000000003E-2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18.05238095238095</v>
      </c>
      <c r="BN197" s="64">
        <f t="shared" ref="BN197:BN204" si="38">IFERROR(Y197*I197/H197,"0")</f>
        <v>22.299999999999997</v>
      </c>
      <c r="BO197" s="64">
        <f t="shared" ref="BO197:BO204" si="39">IFERROR(1/J197*(X197/H197),"0")</f>
        <v>2.5946275946275944E-2</v>
      </c>
      <c r="BP197" s="64">
        <f t="shared" ref="BP197:BP204" si="40">IFERROR(1/J197*(Y197/H197),"0")</f>
        <v>3.2051282051282048E-2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60</v>
      </c>
      <c r="Y199" s="778">
        <f t="shared" si="36"/>
        <v>63</v>
      </c>
      <c r="Z199" s="36">
        <f>IFERROR(IF(Y199=0,"",ROUNDUP(Y199/H199,0)*0.00753),"")</f>
        <v>0.11295000000000001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62.857142857142854</v>
      </c>
      <c r="BN199" s="64">
        <f t="shared" si="38"/>
        <v>66.000000000000014</v>
      </c>
      <c r="BO199" s="64">
        <f t="shared" si="39"/>
        <v>9.1575091575091569E-2</v>
      </c>
      <c r="BP199" s="64">
        <f t="shared" si="40"/>
        <v>9.6153846153846145E-2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2</v>
      </c>
      <c r="Y200" s="778">
        <f t="shared" si="36"/>
        <v>2.1</v>
      </c>
      <c r="Z200" s="36">
        <f>IFERROR(IF(Y200=0,"",ROUNDUP(Y200/H200,0)*0.00502),"")</f>
        <v>5.0200000000000002E-3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2.1238095238095238</v>
      </c>
      <c r="BN200" s="64">
        <f t="shared" si="38"/>
        <v>2.23</v>
      </c>
      <c r="BO200" s="64">
        <f t="shared" si="39"/>
        <v>4.0700040700040706E-3</v>
      </c>
      <c r="BP200" s="64">
        <f t="shared" si="40"/>
        <v>4.2735042735042739E-3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35</v>
      </c>
      <c r="Y202" s="778">
        <f t="shared" si="36"/>
        <v>35.700000000000003</v>
      </c>
      <c r="Z202" s="36">
        <f>IFERROR(IF(Y202=0,"",ROUNDUP(Y202/H202,0)*0.00502),"")</f>
        <v>8.5339999999999999E-2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36.666666666666664</v>
      </c>
      <c r="BN202" s="64">
        <f t="shared" si="38"/>
        <v>37.4</v>
      </c>
      <c r="BO202" s="64">
        <f t="shared" si="39"/>
        <v>7.1225071225071226E-2</v>
      </c>
      <c r="BP202" s="64">
        <f t="shared" si="40"/>
        <v>7.2649572649572655E-2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35.952380952380949</v>
      </c>
      <c r="Y205" s="779">
        <f>IFERROR(Y197/H197,"0")+IFERROR(Y198/H198,"0")+IFERROR(Y199/H199,"0")+IFERROR(Y200/H200,"0")+IFERROR(Y201/H201,"0")+IFERROR(Y202/H202,"0")+IFERROR(Y203/H203,"0")+IFERROR(Y204/H204,"0")</f>
        <v>38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0.24096000000000001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114</v>
      </c>
      <c r="Y206" s="779">
        <f>IFERROR(SUM(Y197:Y204),"0")</f>
        <v>121.8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50</v>
      </c>
      <c r="Y220" s="778">
        <f t="shared" si="41"/>
        <v>54</v>
      </c>
      <c r="Z220" s="36">
        <f>IFERROR(IF(Y220=0,"",ROUNDUP(Y220/H220,0)*0.00902),"")</f>
        <v>9.0200000000000002E-2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51.944444444444443</v>
      </c>
      <c r="BN220" s="64">
        <f t="shared" si="43"/>
        <v>56.099999999999994</v>
      </c>
      <c r="BO220" s="64">
        <f t="shared" si="44"/>
        <v>7.0145903479236812E-2</v>
      </c>
      <c r="BP220" s="64">
        <f t="shared" si="45"/>
        <v>7.575757575757576E-2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13</v>
      </c>
      <c r="Y222" s="778">
        <f t="shared" si="41"/>
        <v>16.200000000000003</v>
      </c>
      <c r="Z222" s="36">
        <f>IFERROR(IF(Y222=0,"",ROUNDUP(Y222/H222,0)*0.00902),"")</f>
        <v>2.7060000000000001E-2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13.505555555555556</v>
      </c>
      <c r="BN222" s="64">
        <f t="shared" si="43"/>
        <v>16.830000000000002</v>
      </c>
      <c r="BO222" s="64">
        <f t="shared" si="44"/>
        <v>1.8237934904601572E-2</v>
      </c>
      <c r="BP222" s="64">
        <f t="shared" si="45"/>
        <v>2.2727272727272731E-2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60</v>
      </c>
      <c r="Y224" s="778">
        <f t="shared" si="41"/>
        <v>61.2</v>
      </c>
      <c r="Z224" s="36">
        <f>IFERROR(IF(Y224=0,"",ROUNDUP(Y224/H224,0)*0.00502),"")</f>
        <v>0.17068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63.333333333333329</v>
      </c>
      <c r="BN224" s="64">
        <f t="shared" si="43"/>
        <v>64.599999999999994</v>
      </c>
      <c r="BO224" s="64">
        <f t="shared" si="44"/>
        <v>0.14245014245014248</v>
      </c>
      <c r="BP224" s="64">
        <f t="shared" si="45"/>
        <v>0.14529914529914531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45</v>
      </c>
      <c r="Y227" s="779">
        <f>IFERROR(Y219/H219,"0")+IFERROR(Y220/H220,"0")+IFERROR(Y221/H221,"0")+IFERROR(Y222/H222,"0")+IFERROR(Y223/H223,"0")+IFERROR(Y224/H224,"0")+IFERROR(Y225/H225,"0")+IFERROR(Y226/H226,"0")</f>
        <v>47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0.28793999999999997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123</v>
      </c>
      <c r="Y228" s="779">
        <f>IFERROR(SUM(Y219:Y226),"0")</f>
        <v>131.4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30</v>
      </c>
      <c r="Y231" s="778">
        <f t="shared" si="46"/>
        <v>31.2</v>
      </c>
      <c r="Z231" s="36">
        <f>IFERROR(IF(Y231=0,"",ROUNDUP(Y231/H231,0)*0.02175),"")</f>
        <v>8.6999999999999994E-2</v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32.169230769230772</v>
      </c>
      <c r="BN231" s="64">
        <f t="shared" si="48"/>
        <v>33.456000000000003</v>
      </c>
      <c r="BO231" s="64">
        <f t="shared" si="49"/>
        <v>6.8681318681318673E-2</v>
      </c>
      <c r="BP231" s="64">
        <f t="shared" si="50"/>
        <v>7.1428571428571425E-2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154</v>
      </c>
      <c r="Y234" s="778">
        <f t="shared" si="46"/>
        <v>156</v>
      </c>
      <c r="Z234" s="36">
        <f t="shared" ref="Z234:Z240" si="51">IFERROR(IF(Y234=0,"",ROUNDUP(Y234/H234,0)*0.00753),"")</f>
        <v>0.48945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172.60833333333335</v>
      </c>
      <c r="BN234" s="64">
        <f t="shared" si="48"/>
        <v>174.85</v>
      </c>
      <c r="BO234" s="64">
        <f t="shared" si="49"/>
        <v>0.41132478632478636</v>
      </c>
      <c r="BP234" s="64">
        <f t="shared" si="50"/>
        <v>0.41666666666666663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113</v>
      </c>
      <c r="Y236" s="778">
        <f t="shared" si="46"/>
        <v>115.19999999999999</v>
      </c>
      <c r="Z236" s="36">
        <f t="shared" si="51"/>
        <v>0.36143999999999998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125.80666666666669</v>
      </c>
      <c r="BN236" s="64">
        <f t="shared" si="48"/>
        <v>128.256</v>
      </c>
      <c r="BO236" s="64">
        <f t="shared" si="49"/>
        <v>0.3018162393162393</v>
      </c>
      <c r="BP236" s="64">
        <f t="shared" si="50"/>
        <v>0.30769230769230771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156</v>
      </c>
      <c r="Y237" s="778">
        <f t="shared" si="46"/>
        <v>156</v>
      </c>
      <c r="Z237" s="36">
        <f t="shared" si="51"/>
        <v>0.48945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173.68000000000004</v>
      </c>
      <c r="BN237" s="64">
        <f t="shared" si="48"/>
        <v>173.68000000000004</v>
      </c>
      <c r="BO237" s="64">
        <f t="shared" si="49"/>
        <v>0.41666666666666663</v>
      </c>
      <c r="BP237" s="64">
        <f t="shared" si="50"/>
        <v>0.41666666666666663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85</v>
      </c>
      <c r="Y239" s="778">
        <f t="shared" si="46"/>
        <v>86.399999999999991</v>
      </c>
      <c r="Z239" s="36">
        <f t="shared" si="51"/>
        <v>0.27107999999999999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94.63333333333334</v>
      </c>
      <c r="BN239" s="64">
        <f t="shared" si="48"/>
        <v>96.191999999999993</v>
      </c>
      <c r="BO239" s="64">
        <f t="shared" si="49"/>
        <v>0.22702991452991456</v>
      </c>
      <c r="BP239" s="64">
        <f t="shared" si="50"/>
        <v>0.23076923076923075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215.5128205128205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218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1.69842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538</v>
      </c>
      <c r="Y242" s="779">
        <f>IFERROR(SUM(Y230:Y240),"0")</f>
        <v>544.79999999999995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59</v>
      </c>
      <c r="Y247" s="778">
        <f>IFERROR(IF(X247="",0,CEILING((X247/$H247),1)*$H247),"")</f>
        <v>60</v>
      </c>
      <c r="Z247" s="36">
        <f>IFERROR(IF(Y247=0,"",ROUNDUP(Y247/H247,0)*0.00753),"")</f>
        <v>0.18825</v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65.686666666666667</v>
      </c>
      <c r="BN247" s="64">
        <f>IFERROR(Y247*I247/H247,"0")</f>
        <v>66.800000000000011</v>
      </c>
      <c r="BO247" s="64">
        <f>IFERROR(1/J247*(X247/H247),"0")</f>
        <v>0.15758547008547011</v>
      </c>
      <c r="BP247" s="64">
        <f>IFERROR(1/J247*(Y247/H247),"0")</f>
        <v>0.16025641025641024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12</v>
      </c>
      <c r="Y248" s="778">
        <f>IFERROR(IF(X248="",0,CEILING((X248/$H248),1)*$H248),"")</f>
        <v>12</v>
      </c>
      <c r="Z248" s="36">
        <f>IFERROR(IF(Y248=0,"",ROUNDUP(Y248/H248,0)*0.00753),"")</f>
        <v>3.7650000000000003E-2</v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13.360000000000001</v>
      </c>
      <c r="BN248" s="64">
        <f>IFERROR(Y248*I248/H248,"0")</f>
        <v>13.360000000000001</v>
      </c>
      <c r="BO248" s="64">
        <f>IFERROR(1/J248*(X248/H248),"0")</f>
        <v>3.2051282051282048E-2</v>
      </c>
      <c r="BP248" s="64">
        <f>IFERROR(1/J248*(Y248/H248),"0")</f>
        <v>3.2051282051282048E-2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29.583333333333336</v>
      </c>
      <c r="Y249" s="779">
        <f>IFERROR(Y244/H244,"0")+IFERROR(Y245/H245,"0")+IFERROR(Y246/H246,"0")+IFERROR(Y247/H247,"0")+IFERROR(Y248/H248,"0")</f>
        <v>30</v>
      </c>
      <c r="Z249" s="779">
        <f>IFERROR(IF(Z244="",0,Z244),"0")+IFERROR(IF(Z245="",0,Z245),"0")+IFERROR(IF(Z246="",0,Z246),"0")+IFERROR(IF(Z247="",0,Z247),"0")+IFERROR(IF(Z248="",0,Z248),"0")</f>
        <v>0.22589999999999999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71</v>
      </c>
      <c r="Y250" s="779">
        <f>IFERROR(SUM(Y244:Y248),"0")</f>
        <v>72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21</v>
      </c>
      <c r="Y266" s="778">
        <f t="shared" si="57"/>
        <v>23.2</v>
      </c>
      <c r="Z266" s="36">
        <f>IFERROR(IF(Y266=0,"",ROUNDUP(Y266/H266,0)*0.02175),"")</f>
        <v>4.3499999999999997E-2</v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21.868965517241381</v>
      </c>
      <c r="BN266" s="64">
        <f t="shared" si="59"/>
        <v>24.159999999999997</v>
      </c>
      <c r="BO266" s="64">
        <f t="shared" si="60"/>
        <v>3.2327586206896547E-2</v>
      </c>
      <c r="BP266" s="64">
        <f t="shared" si="61"/>
        <v>3.5714285714285712E-2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1.8103448275862069</v>
      </c>
      <c r="Y274" s="779">
        <f>IFERROR(Y265/H265,"0")+IFERROR(Y266/H266,"0")+IFERROR(Y267/H267,"0")+IFERROR(Y268/H268,"0")+IFERROR(Y269/H269,"0")+IFERROR(Y270/H270,"0")+IFERROR(Y271/H271,"0")+IFERROR(Y272/H272,"0")+IFERROR(Y273/H273,"0")</f>
        <v>2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4.3499999999999997E-2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21</v>
      </c>
      <c r="Y275" s="779">
        <f>IFERROR(SUM(Y265:Y273),"0")</f>
        <v>23.2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39</v>
      </c>
      <c r="Y311" s="778">
        <f t="shared" si="67"/>
        <v>40.799999999999997</v>
      </c>
      <c r="Z311" s="36">
        <f>IFERROR(IF(Y311=0,"",ROUNDUP(Y311/H311,0)*0.00753),"")</f>
        <v>0.12801000000000001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43.420000000000009</v>
      </c>
      <c r="BN311" s="64">
        <f t="shared" si="69"/>
        <v>45.423999999999999</v>
      </c>
      <c r="BO311" s="64">
        <f t="shared" si="70"/>
        <v>0.10416666666666666</v>
      </c>
      <c r="BP311" s="64">
        <f t="shared" si="71"/>
        <v>0.10897435897435898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16.25</v>
      </c>
      <c r="Y314" s="779">
        <f>IFERROR(Y308/H308,"0")+IFERROR(Y309/H309,"0")+IFERROR(Y310/H310,"0")+IFERROR(Y311/H311,"0")+IFERROR(Y312/H312,"0")+IFERROR(Y313/H313,"0")</f>
        <v>17</v>
      </c>
      <c r="Z314" s="779">
        <f>IFERROR(IF(Z308="",0,Z308),"0")+IFERROR(IF(Z309="",0,Z309),"0")+IFERROR(IF(Z310="",0,Z310),"0")+IFERROR(IF(Z311="",0,Z311),"0")+IFERROR(IF(Z312="",0,Z312),"0")+IFERROR(IF(Z313="",0,Z313),"0")</f>
        <v>0.12801000000000001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39</v>
      </c>
      <c r="Y315" s="779">
        <f>IFERROR(SUM(Y308:Y313),"0")</f>
        <v>40.799999999999997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179</v>
      </c>
      <c r="Y388" s="778">
        <f>IFERROR(IF(X388="",0,CEILING((X388/$H388),1)*$H388),"")</f>
        <v>179.4</v>
      </c>
      <c r="Z388" s="36">
        <f>IFERROR(IF(Y388=0,"",ROUNDUP(Y388/H388,0)*0.02175),"")</f>
        <v>0.50024999999999997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191.94307692307694</v>
      </c>
      <c r="BN388" s="64">
        <f>IFERROR(Y388*I388/H388,"0")</f>
        <v>192.37200000000004</v>
      </c>
      <c r="BO388" s="64">
        <f>IFERROR(1/J388*(X388/H388),"0")</f>
        <v>0.40979853479853479</v>
      </c>
      <c r="BP388" s="64">
        <f>IFERROR(1/J388*(Y388/H388),"0")</f>
        <v>0.4107142857142857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22.948717948717949</v>
      </c>
      <c r="Y390" s="779">
        <f>IFERROR(Y387/H387,"0")+IFERROR(Y388/H388,"0")+IFERROR(Y389/H389,"0")</f>
        <v>23</v>
      </c>
      <c r="Z390" s="779">
        <f>IFERROR(IF(Z387="",0,Z387),"0")+IFERROR(IF(Z388="",0,Z388),"0")+IFERROR(IF(Z389="",0,Z389),"0")</f>
        <v>0.50024999999999997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179</v>
      </c>
      <c r="Y391" s="779">
        <f>IFERROR(SUM(Y387:Y389),"0")</f>
        <v>179.4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2</v>
      </c>
      <c r="Y395" s="778">
        <f>IFERROR(IF(X395="",0,CEILING((X395/$H395),1)*$H395),"")</f>
        <v>2.5499999999999998</v>
      </c>
      <c r="Z395" s="36">
        <f>IFERROR(IF(Y395=0,"",ROUNDUP(Y395/H395,0)*0.00753),"")</f>
        <v>7.5300000000000002E-3</v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2.3333333333333335</v>
      </c>
      <c r="BN395" s="64">
        <f>IFERROR(Y395*I395/H395,"0")</f>
        <v>2.9750000000000001</v>
      </c>
      <c r="BO395" s="64">
        <f>IFERROR(1/J395*(X395/H395),"0")</f>
        <v>5.0276520864756162E-3</v>
      </c>
      <c r="BP395" s="64">
        <f>IFERROR(1/J395*(Y395/H395),"0")</f>
        <v>6.41025641025641E-3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13</v>
      </c>
      <c r="Y396" s="778">
        <f>IFERROR(IF(X396="",0,CEILING((X396/$H396),1)*$H396),"")</f>
        <v>15.299999999999999</v>
      </c>
      <c r="Z396" s="36">
        <f>IFERROR(IF(Y396=0,"",ROUNDUP(Y396/H396,0)*0.00753),"")</f>
        <v>4.5179999999999998E-2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14.784313725490195</v>
      </c>
      <c r="BN396" s="64">
        <f>IFERROR(Y396*I396/H396,"0")</f>
        <v>17.399999999999999</v>
      </c>
      <c r="BO396" s="64">
        <f>IFERROR(1/J396*(X396/H396),"0")</f>
        <v>3.2679738562091505E-2</v>
      </c>
      <c r="BP396" s="64">
        <f>IFERROR(1/J396*(Y396/H396),"0")</f>
        <v>3.8461538461538464E-2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5.882352941176471</v>
      </c>
      <c r="Y397" s="779">
        <f>IFERROR(Y393/H393,"0")+IFERROR(Y394/H394,"0")+IFERROR(Y395/H395,"0")+IFERROR(Y396/H396,"0")</f>
        <v>7</v>
      </c>
      <c r="Z397" s="779">
        <f>IFERROR(IF(Z393="",0,Z393),"0")+IFERROR(IF(Z394="",0,Z394),"0")+IFERROR(IF(Z395="",0,Z395),"0")+IFERROR(IF(Z396="",0,Z396),"0")</f>
        <v>5.271E-2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15</v>
      </c>
      <c r="Y398" s="779">
        <f>IFERROR(SUM(Y393:Y396),"0")</f>
        <v>17.849999999999998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1080</v>
      </c>
      <c r="Y420" s="778">
        <f t="shared" si="82"/>
        <v>1080</v>
      </c>
      <c r="Z420" s="36">
        <f>IFERROR(IF(Y420=0,"",ROUNDUP(Y420/H420,0)*0.02175),"")</f>
        <v>1.5659999999999998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1114.5600000000002</v>
      </c>
      <c r="BN420" s="64">
        <f t="shared" si="84"/>
        <v>1114.5600000000002</v>
      </c>
      <c r="BO420" s="64">
        <f t="shared" si="85"/>
        <v>1.5</v>
      </c>
      <c r="BP420" s="64">
        <f t="shared" si="86"/>
        <v>1.5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432</v>
      </c>
      <c r="Y422" s="778">
        <f t="shared" si="82"/>
        <v>435</v>
      </c>
      <c r="Z422" s="36">
        <f>IFERROR(IF(Y422=0,"",ROUNDUP(Y422/H422,0)*0.02175),"")</f>
        <v>0.63074999999999992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445.82400000000001</v>
      </c>
      <c r="BN422" s="64">
        <f t="shared" si="84"/>
        <v>448.92</v>
      </c>
      <c r="BO422" s="64">
        <f t="shared" si="85"/>
        <v>0.6</v>
      </c>
      <c r="BP422" s="64">
        <f t="shared" si="86"/>
        <v>0.60416666666666663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260</v>
      </c>
      <c r="Y425" s="778">
        <f t="shared" si="82"/>
        <v>270</v>
      </c>
      <c r="Z425" s="36">
        <f>IFERROR(IF(Y425=0,"",ROUNDUP(Y425/H425,0)*0.02175),"")</f>
        <v>0.39149999999999996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268.32</v>
      </c>
      <c r="BN425" s="64">
        <f t="shared" si="84"/>
        <v>278.64000000000004</v>
      </c>
      <c r="BO425" s="64">
        <f t="shared" si="85"/>
        <v>0.36111111111111105</v>
      </c>
      <c r="BP425" s="64">
        <f t="shared" si="86"/>
        <v>0.375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118.13333333333333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119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2.5882499999999995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1772</v>
      </c>
      <c r="Y431" s="779">
        <f>IFERROR(SUM(Y419:Y429),"0")</f>
        <v>1785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1415</v>
      </c>
      <c r="Y433" s="778">
        <f>IFERROR(IF(X433="",0,CEILING((X433/$H433),1)*$H433),"")</f>
        <v>1425</v>
      </c>
      <c r="Z433" s="36">
        <f>IFERROR(IF(Y433=0,"",ROUNDUP(Y433/H433,0)*0.02175),"")</f>
        <v>2.0662499999999997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1460.28</v>
      </c>
      <c r="BN433" s="64">
        <f>IFERROR(Y433*I433/H433,"0")</f>
        <v>1470.6</v>
      </c>
      <c r="BO433" s="64">
        <f>IFERROR(1/J433*(X433/H433),"0")</f>
        <v>1.9652777777777777</v>
      </c>
      <c r="BP433" s="64">
        <f>IFERROR(1/J433*(Y433/H433),"0")</f>
        <v>1.9791666666666665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94.333333333333329</v>
      </c>
      <c r="Y435" s="779">
        <f>IFERROR(Y433/H433,"0")+IFERROR(Y434/H434,"0")</f>
        <v>95</v>
      </c>
      <c r="Z435" s="779">
        <f>IFERROR(IF(Z433="",0,Z433),"0")+IFERROR(IF(Z434="",0,Z434),"0")</f>
        <v>2.0662499999999997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1415</v>
      </c>
      <c r="Y436" s="779">
        <f>IFERROR(SUM(Y433:Y434),"0")</f>
        <v>1425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87</v>
      </c>
      <c r="Y468" s="778">
        <f t="shared" ref="Y468:Y474" si="93">IFERROR(IF(X468="",0,CEILING((X468/$H468),1)*$H468),"")</f>
        <v>93.6</v>
      </c>
      <c r="Z468" s="36">
        <f>IFERROR(IF(Y468=0,"",ROUNDUP(Y468/H468,0)*0.02175),"")</f>
        <v>0.26100000000000001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93.290769230769243</v>
      </c>
      <c r="BN468" s="64">
        <f t="shared" ref="BN468:BN474" si="95">IFERROR(Y468*I468/H468,"0")</f>
        <v>100.36800000000001</v>
      </c>
      <c r="BO468" s="64">
        <f t="shared" ref="BO468:BO474" si="96">IFERROR(1/J468*(X468/H468),"0")</f>
        <v>0.19917582417582416</v>
      </c>
      <c r="BP468" s="64">
        <f t="shared" ref="BP468:BP474" si="97">IFERROR(1/J468*(Y468/H468),"0")</f>
        <v>0.21428571428571427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11.153846153846153</v>
      </c>
      <c r="Y475" s="779">
        <f>IFERROR(Y468/H468,"0")+IFERROR(Y469/H469,"0")+IFERROR(Y470/H470,"0")+IFERROR(Y471/H471,"0")+IFERROR(Y472/H472,"0")+IFERROR(Y473/H473,"0")+IFERROR(Y474/H474,"0")</f>
        <v>12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0.26100000000000001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87</v>
      </c>
      <c r="Y476" s="779">
        <f>IFERROR(SUM(Y468:Y474),"0")</f>
        <v>93.6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72</v>
      </c>
      <c r="Y490" s="778">
        <f t="shared" si="98"/>
        <v>75.600000000000009</v>
      </c>
      <c r="Z490" s="36">
        <f>IFERROR(IF(Y490=0,"",ROUNDUP(Y490/H490,0)*0.00753),"")</f>
        <v>0.13553999999999999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75.942857142857136</v>
      </c>
      <c r="BN490" s="64">
        <f t="shared" si="100"/>
        <v>79.739999999999995</v>
      </c>
      <c r="BO490" s="64">
        <f t="shared" si="101"/>
        <v>0.10989010989010989</v>
      </c>
      <c r="BP490" s="64">
        <f t="shared" si="102"/>
        <v>0.11538461538461538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2</v>
      </c>
      <c r="Y499" s="778">
        <f t="shared" si="98"/>
        <v>2.1</v>
      </c>
      <c r="Z499" s="36">
        <f t="shared" si="103"/>
        <v>5.0200000000000002E-3</v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2.1238095238095238</v>
      </c>
      <c r="BN499" s="64">
        <f t="shared" si="100"/>
        <v>2.23</v>
      </c>
      <c r="BO499" s="64">
        <f t="shared" si="101"/>
        <v>4.0700040700040706E-3</v>
      </c>
      <c r="BP499" s="64">
        <f t="shared" si="102"/>
        <v>4.2735042735042739E-3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18.095238095238095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19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0.14055999999999999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74</v>
      </c>
      <c r="Y508" s="779">
        <f>IFERROR(SUM(Y489:Y506),"0")</f>
        <v>77.7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3</v>
      </c>
      <c r="Y515" s="778">
        <f>IFERROR(IF(X515="",0,CEILING((X515/$H515),1)*$H515),"")</f>
        <v>3.5999999999999996</v>
      </c>
      <c r="Z515" s="36">
        <f>IFERROR(IF(Y515=0,"",ROUNDUP(Y515/H515,0)*0.00627),"")</f>
        <v>1.881E-2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4.5000000000000009</v>
      </c>
      <c r="BN515" s="64">
        <f>IFERROR(Y515*I515/H515,"0")</f>
        <v>5.3999999999999995</v>
      </c>
      <c r="BO515" s="64">
        <f>IFERROR(1/J515*(X515/H515),"0")</f>
        <v>1.2500000000000001E-2</v>
      </c>
      <c r="BP515" s="64">
        <f>IFERROR(1/J515*(Y515/H515),"0")</f>
        <v>1.4999999999999999E-2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2.5</v>
      </c>
      <c r="Y517" s="779">
        <f>IFERROR(Y515/H515,"0")+IFERROR(Y516/H516,"0")</f>
        <v>3</v>
      </c>
      <c r="Z517" s="779">
        <f>IFERROR(IF(Z515="",0,Z515),"0")+IFERROR(IF(Z516="",0,Z516),"0")</f>
        <v>1.881E-2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3</v>
      </c>
      <c r="Y518" s="779">
        <f>IFERROR(SUM(Y515:Y516),"0")</f>
        <v>3.5999999999999996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27</v>
      </c>
      <c r="Y525" s="778">
        <f>IFERROR(IF(X525="",0,CEILING((X525/$H525),1)*$H525),"")</f>
        <v>29.400000000000002</v>
      </c>
      <c r="Z525" s="36">
        <f>IFERROR(IF(Y525=0,"",ROUNDUP(Y525/H525,0)*0.00753),"")</f>
        <v>5.271E-2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28.478571428571424</v>
      </c>
      <c r="BN525" s="64">
        <f>IFERROR(Y525*I525/H525,"0")</f>
        <v>31.009999999999998</v>
      </c>
      <c r="BO525" s="64">
        <f>IFERROR(1/J525*(X525/H525),"0")</f>
        <v>4.1208791208791201E-2</v>
      </c>
      <c r="BP525" s="64">
        <f>IFERROR(1/J525*(Y525/H525),"0")</f>
        <v>4.4871794871794872E-2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6.4285714285714279</v>
      </c>
      <c r="Y530" s="779">
        <f>IFERROR(Y525/H525,"0")+IFERROR(Y526/H526,"0")+IFERROR(Y527/H527,"0")+IFERROR(Y528/H528,"0")+IFERROR(Y529/H529,"0")</f>
        <v>7</v>
      </c>
      <c r="Z530" s="779">
        <f>IFERROR(IF(Z525="",0,Z525),"0")+IFERROR(IF(Z526="",0,Z526),"0")+IFERROR(IF(Z527="",0,Z527),"0")+IFERROR(IF(Z528="",0,Z528),"0")+IFERROR(IF(Z529="",0,Z529),"0")</f>
        <v>5.271E-2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27</v>
      </c>
      <c r="Y531" s="779">
        <f>IFERROR(SUM(Y525:Y529),"0")</f>
        <v>29.400000000000002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8</v>
      </c>
      <c r="Y537" s="778">
        <f>IFERROR(IF(X537="",0,CEILING((X537/$H537),1)*$H537),"")</f>
        <v>9</v>
      </c>
      <c r="Z537" s="36">
        <f>IFERROR(IF(Y537=0,"",ROUNDUP(Y537/H537,0)*0.00627),"")</f>
        <v>1.881E-2</v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9.6</v>
      </c>
      <c r="BN537" s="64">
        <f>IFERROR(Y537*I537/H537,"0")</f>
        <v>10.799999999999999</v>
      </c>
      <c r="BO537" s="64">
        <f>IFERROR(1/J537*(X537/H537),"0")</f>
        <v>1.3333333333333332E-2</v>
      </c>
      <c r="BP537" s="64">
        <f>IFERROR(1/J537*(Y537/H537),"0")</f>
        <v>1.4999999999999999E-2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2.6666666666666665</v>
      </c>
      <c r="Y538" s="779">
        <f>IFERROR(Y537/H537,"0")</f>
        <v>3</v>
      </c>
      <c r="Z538" s="779">
        <f>IFERROR(IF(Z537="",0,Z537),"0")</f>
        <v>1.881E-2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8</v>
      </c>
      <c r="Y539" s="779">
        <f>IFERROR(SUM(Y537:Y537),"0")</f>
        <v>9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22</v>
      </c>
      <c r="Y542" s="778">
        <f>IFERROR(IF(X542="",0,CEILING((X542/$H542),1)*$H542),"")</f>
        <v>22.8</v>
      </c>
      <c r="Z542" s="36">
        <f>IFERROR(IF(Y542=0,"",ROUNDUP(Y542/H542,0)*0.00502),"")</f>
        <v>9.5380000000000006E-2</v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25.153333333333336</v>
      </c>
      <c r="BN542" s="64">
        <f>IFERROR(Y542*I542/H542,"0")</f>
        <v>26.068000000000005</v>
      </c>
      <c r="BO542" s="64">
        <f>IFERROR(1/J542*(X542/H542),"0")</f>
        <v>7.834757834757837E-2</v>
      </c>
      <c r="BP542" s="64">
        <f>IFERROR(1/J542*(Y542/H542),"0")</f>
        <v>8.11965811965812E-2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29</v>
      </c>
      <c r="Y544" s="778">
        <f>IFERROR(IF(X544="",0,CEILING((X544/$H544),1)*$H544),"")</f>
        <v>30</v>
      </c>
      <c r="Z544" s="36">
        <f>IFERROR(IF(Y544=0,"",ROUNDUP(Y544/H544,0)*0.00502),"")</f>
        <v>0.1255</v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48.81666666666667</v>
      </c>
      <c r="BN544" s="64">
        <f>IFERROR(Y544*I544/H544,"0")</f>
        <v>50.5</v>
      </c>
      <c r="BO544" s="64">
        <f>IFERROR(1/J544*(X544/H544),"0")</f>
        <v>0.10327635327635329</v>
      </c>
      <c r="BP544" s="64">
        <f>IFERROR(1/J544*(Y544/H544),"0")</f>
        <v>0.10683760683760685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42.5</v>
      </c>
      <c r="Y546" s="779">
        <f>IFERROR(Y542/H542,"0")+IFERROR(Y543/H543,"0")+IFERROR(Y544/H544,"0")+IFERROR(Y545/H545,"0")</f>
        <v>44</v>
      </c>
      <c r="Z546" s="779">
        <f>IFERROR(IF(Z542="",0,Z542),"0")+IFERROR(IF(Z543="",0,Z543),"0")+IFERROR(IF(Z544="",0,Z544),"0")+IFERROR(IF(Z545="",0,Z545),"0")</f>
        <v>0.22088000000000002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51</v>
      </c>
      <c r="Y547" s="779">
        <f>IFERROR(SUM(Y542:Y545),"0")</f>
        <v>52.8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14</v>
      </c>
      <c r="Y556" s="778">
        <f t="shared" ref="Y556:Y566" si="104">IFERROR(IF(X556="",0,CEILING((X556/$H556),1)*$H556),"")</f>
        <v>15.84</v>
      </c>
      <c r="Z556" s="36">
        <f t="shared" ref="Z556:Z561" si="105">IFERROR(IF(Y556=0,"",ROUNDUP(Y556/H556,0)*0.01196),"")</f>
        <v>3.5880000000000002E-2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14.954545454545453</v>
      </c>
      <c r="BN556" s="64">
        <f t="shared" ref="BN556:BN566" si="107">IFERROR(Y556*I556/H556,"0")</f>
        <v>16.919999999999998</v>
      </c>
      <c r="BO556" s="64">
        <f t="shared" ref="BO556:BO566" si="108">IFERROR(1/J556*(X556/H556),"0")</f>
        <v>2.5495337995337996E-2</v>
      </c>
      <c r="BP556" s="64">
        <f t="shared" ref="BP556:BP566" si="109">IFERROR(1/J556*(Y556/H556),"0")</f>
        <v>2.8846153846153848E-2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112</v>
      </c>
      <c r="Y561" s="778">
        <f t="shared" si="104"/>
        <v>116.16000000000001</v>
      </c>
      <c r="Z561" s="36">
        <f t="shared" si="105"/>
        <v>0.26312000000000002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119.63636363636363</v>
      </c>
      <c r="BN561" s="64">
        <f t="shared" si="107"/>
        <v>124.08000000000001</v>
      </c>
      <c r="BO561" s="64">
        <f t="shared" si="108"/>
        <v>0.20396270396270397</v>
      </c>
      <c r="BP561" s="64">
        <f t="shared" si="109"/>
        <v>0.21153846153846156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23.863636363636363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25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0.29900000000000004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126</v>
      </c>
      <c r="Y568" s="779">
        <f>IFERROR(SUM(Y556:Y566),"0")</f>
        <v>132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111</v>
      </c>
      <c r="Y570" s="778">
        <f>IFERROR(IF(X570="",0,CEILING((X570/$H570),1)*$H570),"")</f>
        <v>116.16000000000001</v>
      </c>
      <c r="Z570" s="36">
        <f>IFERROR(IF(Y570=0,"",ROUNDUP(Y570/H570,0)*0.01196),"")</f>
        <v>0.26312000000000002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118.5681818181818</v>
      </c>
      <c r="BN570" s="64">
        <f>IFERROR(Y570*I570/H570,"0")</f>
        <v>124.08000000000001</v>
      </c>
      <c r="BO570" s="64">
        <f>IFERROR(1/J570*(X570/H570),"0")</f>
        <v>0.20214160839160841</v>
      </c>
      <c r="BP570" s="64">
        <f>IFERROR(1/J570*(Y570/H570),"0")</f>
        <v>0.21153846153846156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21.022727272727273</v>
      </c>
      <c r="Y573" s="779">
        <f>IFERROR(Y570/H570,"0")+IFERROR(Y571/H571,"0")+IFERROR(Y572/H572,"0")</f>
        <v>22</v>
      </c>
      <c r="Z573" s="779">
        <f>IFERROR(IF(Z570="",0,Z570),"0")+IFERROR(IF(Z571="",0,Z571),"0")+IFERROR(IF(Z572="",0,Z572),"0")</f>
        <v>0.26312000000000002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111</v>
      </c>
      <c r="Y574" s="779">
        <f>IFERROR(SUM(Y570:Y572),"0")</f>
        <v>116.16000000000001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17</v>
      </c>
      <c r="Y576" s="778">
        <f t="shared" ref="Y576:Y584" si="110">IFERROR(IF(X576="",0,CEILING((X576/$H576),1)*$H576),"")</f>
        <v>21.12</v>
      </c>
      <c r="Z576" s="36">
        <f>IFERROR(IF(Y576=0,"",ROUNDUP(Y576/H576,0)*0.01196),"")</f>
        <v>4.7840000000000001E-2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18.159090909090907</v>
      </c>
      <c r="BN576" s="64">
        <f t="shared" ref="BN576:BN584" si="112">IFERROR(Y576*I576/H576,"0")</f>
        <v>22.56</v>
      </c>
      <c r="BO576" s="64">
        <f t="shared" ref="BO576:BO584" si="113">IFERROR(1/J576*(X576/H576),"0")</f>
        <v>3.0958624708624712E-2</v>
      </c>
      <c r="BP576" s="64">
        <f t="shared" ref="BP576:BP584" si="114">IFERROR(1/J576*(Y576/H576),"0")</f>
        <v>3.8461538461538464E-2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33</v>
      </c>
      <c r="Y577" s="778">
        <f t="shared" si="110"/>
        <v>36.96</v>
      </c>
      <c r="Z577" s="36">
        <f>IFERROR(IF(Y577=0,"",ROUNDUP(Y577/H577,0)*0.01196),"")</f>
        <v>8.3720000000000003E-2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35.249999999999993</v>
      </c>
      <c r="BN577" s="64">
        <f t="shared" si="112"/>
        <v>39.479999999999997</v>
      </c>
      <c r="BO577" s="64">
        <f t="shared" si="113"/>
        <v>6.0096153846153848E-2</v>
      </c>
      <c r="BP577" s="64">
        <f t="shared" si="114"/>
        <v>6.7307692307692318E-2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48</v>
      </c>
      <c r="Y578" s="778">
        <f t="shared" si="110"/>
        <v>52.800000000000004</v>
      </c>
      <c r="Z578" s="36">
        <f>IFERROR(IF(Y578=0,"",ROUNDUP(Y578/H578,0)*0.01196),"")</f>
        <v>0.1196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51.272727272727266</v>
      </c>
      <c r="BN578" s="64">
        <f t="shared" si="112"/>
        <v>56.400000000000006</v>
      </c>
      <c r="BO578" s="64">
        <f t="shared" si="113"/>
        <v>8.7412587412587409E-2</v>
      </c>
      <c r="BP578" s="64">
        <f t="shared" si="114"/>
        <v>9.6153846153846159E-2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18.560606060606059</v>
      </c>
      <c r="Y585" s="779">
        <f>IFERROR(Y576/H576,"0")+IFERROR(Y577/H577,"0")+IFERROR(Y578/H578,"0")+IFERROR(Y579/H579,"0")+IFERROR(Y580/H580,"0")+IFERROR(Y581/H581,"0")+IFERROR(Y582/H582,"0")+IFERROR(Y583/H583,"0")+IFERROR(Y584/H584,"0")</f>
        <v>21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0.25115999999999999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98</v>
      </c>
      <c r="Y586" s="779">
        <f>IFERROR(SUM(Y576:Y584),"0")</f>
        <v>110.88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20</v>
      </c>
      <c r="Y628" s="778">
        <f t="shared" ref="Y628:Y635" si="125">IFERROR(IF(X628="",0,CEILING((X628/$H628),1)*$H628),"")</f>
        <v>23.4</v>
      </c>
      <c r="Z628" s="36">
        <f>IFERROR(IF(Y628=0,"",ROUNDUP(Y628/H628,0)*0.02175),"")</f>
        <v>6.5250000000000002E-2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21.446153846153852</v>
      </c>
      <c r="BN628" s="64">
        <f t="shared" ref="BN628:BN635" si="127">IFERROR(Y628*I628/H628,"0")</f>
        <v>25.092000000000002</v>
      </c>
      <c r="BO628" s="64">
        <f t="shared" ref="BO628:BO635" si="128">IFERROR(1/J628*(X628/H628),"0")</f>
        <v>4.5787545787545791E-2</v>
      </c>
      <c r="BP628" s="64">
        <f t="shared" ref="BP628:BP635" si="129">IFERROR(1/J628*(Y628/H628),"0")</f>
        <v>5.3571428571428568E-2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2.5641025641025643</v>
      </c>
      <c r="Y636" s="779">
        <f>IFERROR(Y628/H628,"0")+IFERROR(Y629/H629,"0")+IFERROR(Y630/H630,"0")+IFERROR(Y631/H631,"0")+IFERROR(Y632/H632,"0")+IFERROR(Y633/H633,"0")+IFERROR(Y634/H634,"0")+IFERROR(Y635/H635,"0")</f>
        <v>3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6.5250000000000002E-2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20</v>
      </c>
      <c r="Y637" s="779">
        <f>IFERROR(SUM(Y628:Y635),"0")</f>
        <v>23.4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5142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5261.69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5422.3002894732426</v>
      </c>
      <c r="Y664" s="779">
        <f>IFERROR(SUM(BN22:BN660),"0")</f>
        <v>5550.2769999999991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9</v>
      </c>
      <c r="Y665" s="38">
        <f>ROUNDUP(SUM(BP22:BP660),0)</f>
        <v>9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5647.3002894732426</v>
      </c>
      <c r="Y666" s="779">
        <f>GrossWeightTotalR+PalletQtyTotalR*25</f>
        <v>5775.2769999999991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775.64957792564269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800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10.082939999999999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11.2</v>
      </c>
      <c r="E673" s="46">
        <f>IFERROR(Y110*1,"0")+IFERROR(Y111*1,"0")+IFERROR(Y112*1,"0")+IFERROR(Y116*1,"0")+IFERROR(Y117*1,"0")+IFERROR(Y118*1,"0")+IFERROR(Y119*1,"0")+IFERROR(Y120*1,"0")+IFERROR(Y121*1,"0")</f>
        <v>31.5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229.20000000000002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121.8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748.19999999999993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23.2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40.799999999999997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197.25000000000003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3210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93.6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81.3</v>
      </c>
      <c r="Z673" s="46">
        <f>IFERROR(Y521*1,"0")+IFERROR(Y525*1,"0")+IFERROR(Y526*1,"0")+IFERROR(Y527*1,"0")+IFERROR(Y528*1,"0")+IFERROR(Y529*1,"0")+IFERROR(Y533*1,"0")+IFERROR(Y537*1,"0")</f>
        <v>38.400000000000006</v>
      </c>
      <c r="AA673" s="46">
        <f>IFERROR(Y542*1,"0")+IFERROR(Y543*1,"0")+IFERROR(Y544*1,"0")+IFERROR(Y545*1,"0")</f>
        <v>52.8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359.04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23.4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2024-11-28T08:56:05Z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