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4D87A4-D26E-4665-B495-492A2BBB8D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O578" i="1"/>
  <c r="BM578" i="1"/>
  <c r="Y578" i="1"/>
  <c r="BP578" i="1" s="1"/>
  <c r="P578" i="1"/>
  <c r="BO577" i="1"/>
  <c r="BM577" i="1"/>
  <c r="Y577" i="1"/>
  <c r="BP577" i="1" s="1"/>
  <c r="P577" i="1"/>
  <c r="BO576" i="1"/>
  <c r="BM576" i="1"/>
  <c r="Y576" i="1"/>
  <c r="Y586" i="1" s="1"/>
  <c r="P576" i="1"/>
  <c r="X574" i="1"/>
  <c r="X573" i="1"/>
  <c r="BO572" i="1"/>
  <c r="BM572" i="1"/>
  <c r="Y572" i="1"/>
  <c r="BP572" i="1" s="1"/>
  <c r="P572" i="1"/>
  <c r="BO571" i="1"/>
  <c r="BM571" i="1"/>
  <c r="Y571" i="1"/>
  <c r="BP571" i="1" s="1"/>
  <c r="P571" i="1"/>
  <c r="BO570" i="1"/>
  <c r="BM570" i="1"/>
  <c r="Y570" i="1"/>
  <c r="Y574" i="1" s="1"/>
  <c r="P570" i="1"/>
  <c r="X568" i="1"/>
  <c r="X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AC673" i="1" s="1"/>
  <c r="P556" i="1"/>
  <c r="X552" i="1"/>
  <c r="X551" i="1"/>
  <c r="BO550" i="1"/>
  <c r="BM550" i="1"/>
  <c r="Y550" i="1"/>
  <c r="Y552" i="1" s="1"/>
  <c r="P550" i="1"/>
  <c r="X547" i="1"/>
  <c r="X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Y547" i="1" s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31" i="1" s="1"/>
  <c r="P525" i="1"/>
  <c r="X523" i="1"/>
  <c r="Y522" i="1"/>
  <c r="X522" i="1"/>
  <c r="BP521" i="1"/>
  <c r="BO521" i="1"/>
  <c r="BN521" i="1"/>
  <c r="BM521" i="1"/>
  <c r="Z521" i="1"/>
  <c r="Z522" i="1" s="1"/>
  <c r="Y521" i="1"/>
  <c r="Z67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Y461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Y449" i="1" s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7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5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Y375" i="1" s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Z193" i="1"/>
  <c r="Z194" i="1" s="1"/>
  <c r="Y193" i="1"/>
  <c r="Y195" i="1" s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70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9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2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2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Y83" i="1"/>
  <c r="Z86" i="1"/>
  <c r="Z91" i="1" s="1"/>
  <c r="BN86" i="1"/>
  <c r="Z88" i="1"/>
  <c r="BN88" i="1"/>
  <c r="Z90" i="1"/>
  <c r="BN90" i="1"/>
  <c r="Y91" i="1"/>
  <c r="Z94" i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Y123" i="1"/>
  <c r="F673" i="1"/>
  <c r="Z127" i="1"/>
  <c r="Z131" i="1" s="1"/>
  <c r="BN127" i="1"/>
  <c r="Z129" i="1"/>
  <c r="BN129" i="1"/>
  <c r="Y132" i="1"/>
  <c r="Z135" i="1"/>
  <c r="Z138" i="1" s="1"/>
  <c r="BN135" i="1"/>
  <c r="Z137" i="1"/>
  <c r="BN137" i="1"/>
  <c r="Y138" i="1"/>
  <c r="Z141" i="1"/>
  <c r="Z148" i="1" s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Y169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Y206" i="1"/>
  <c r="BP197" i="1"/>
  <c r="BN197" i="1"/>
  <c r="Z197" i="1"/>
  <c r="BP201" i="1"/>
  <c r="BN201" i="1"/>
  <c r="Z201" i="1"/>
  <c r="Y205" i="1"/>
  <c r="Y212" i="1"/>
  <c r="BP210" i="1"/>
  <c r="BN210" i="1"/>
  <c r="Z210" i="1"/>
  <c r="Z211" i="1" s="1"/>
  <c r="H9" i="1"/>
  <c r="Y24" i="1"/>
  <c r="Y57" i="1"/>
  <c r="Y76" i="1"/>
  <c r="Y113" i="1"/>
  <c r="Y131" i="1"/>
  <c r="Y175" i="1"/>
  <c r="Z178" i="1"/>
  <c r="BN178" i="1"/>
  <c r="Z180" i="1"/>
  <c r="BN180" i="1"/>
  <c r="Z186" i="1"/>
  <c r="BN186" i="1"/>
  <c r="I673" i="1"/>
  <c r="Y194" i="1"/>
  <c r="BP193" i="1"/>
  <c r="BN193" i="1"/>
  <c r="BP199" i="1"/>
  <c r="BN199" i="1"/>
  <c r="Z199" i="1"/>
  <c r="BP203" i="1"/>
  <c r="BN203" i="1"/>
  <c r="Z203" i="1"/>
  <c r="J673" i="1"/>
  <c r="Y211" i="1"/>
  <c r="Z214" i="1"/>
  <c r="Z216" i="1" s="1"/>
  <c r="BN214" i="1"/>
  <c r="BP214" i="1"/>
  <c r="Y217" i="1"/>
  <c r="Z220" i="1"/>
  <c r="Z227" i="1" s="1"/>
  <c r="BN220" i="1"/>
  <c r="BP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BN244" i="1"/>
  <c r="BP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Z274" i="1" s="1"/>
  <c r="BN266" i="1"/>
  <c r="Z268" i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Y368" i="1"/>
  <c r="BP362" i="1"/>
  <c r="BN362" i="1"/>
  <c r="Z362" i="1"/>
  <c r="Y261" i="1"/>
  <c r="Y274" i="1"/>
  <c r="Y293" i="1"/>
  <c r="Y298" i="1"/>
  <c r="Y305" i="1"/>
  <c r="Y314" i="1"/>
  <c r="Y347" i="1"/>
  <c r="BP360" i="1"/>
  <c r="BN360" i="1"/>
  <c r="Z360" i="1"/>
  <c r="BP364" i="1"/>
  <c r="BN364" i="1"/>
  <c r="Z364" i="1"/>
  <c r="Z368" i="1" s="1"/>
  <c r="Y376" i="1"/>
  <c r="Y384" i="1"/>
  <c r="Y390" i="1"/>
  <c r="Y398" i="1"/>
  <c r="Y404" i="1"/>
  <c r="Y409" i="1"/>
  <c r="Y415" i="1"/>
  <c r="Y431" i="1"/>
  <c r="Y435" i="1"/>
  <c r="Y443" i="1"/>
  <c r="Y448" i="1"/>
  <c r="Y465" i="1"/>
  <c r="Y475" i="1"/>
  <c r="Y508" i="1"/>
  <c r="Y513" i="1"/>
  <c r="Y518" i="1"/>
  <c r="BP515" i="1"/>
  <c r="BN515" i="1"/>
  <c r="Z515" i="1"/>
  <c r="Z517" i="1" s="1"/>
  <c r="U673" i="1"/>
  <c r="Z366" i="1"/>
  <c r="BN366" i="1"/>
  <c r="Y369" i="1"/>
  <c r="Z372" i="1"/>
  <c r="Z375" i="1" s="1"/>
  <c r="BN372" i="1"/>
  <c r="Z374" i="1"/>
  <c r="BN374" i="1"/>
  <c r="Z378" i="1"/>
  <c r="BN378" i="1"/>
  <c r="BP378" i="1"/>
  <c r="Z380" i="1"/>
  <c r="BN380" i="1"/>
  <c r="Z382" i="1"/>
  <c r="BN382" i="1"/>
  <c r="Z388" i="1"/>
  <c r="Z390" i="1" s="1"/>
  <c r="BN388" i="1"/>
  <c r="Z393" i="1"/>
  <c r="Z397" i="1" s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Z414" i="1" s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40" i="1"/>
  <c r="Z442" i="1" s="1"/>
  <c r="BN440" i="1"/>
  <c r="Z441" i="1"/>
  <c r="BN441" i="1"/>
  <c r="Z445" i="1"/>
  <c r="Z448" i="1" s="1"/>
  <c r="BN445" i="1"/>
  <c r="BP445" i="1"/>
  <c r="X673" i="1"/>
  <c r="Z453" i="1"/>
  <c r="Z460" i="1" s="1"/>
  <c r="BN453" i="1"/>
  <c r="Z455" i="1"/>
  <c r="BN455" i="1"/>
  <c r="Z457" i="1"/>
  <c r="BN457" i="1"/>
  <c r="Z459" i="1"/>
  <c r="BN459" i="1"/>
  <c r="Y460" i="1"/>
  <c r="Z463" i="1"/>
  <c r="Z465" i="1" s="1"/>
  <c r="BN463" i="1"/>
  <c r="BP463" i="1"/>
  <c r="Z470" i="1"/>
  <c r="Z475" i="1" s="1"/>
  <c r="BN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Y517" i="1"/>
  <c r="Y530" i="1"/>
  <c r="BP526" i="1"/>
  <c r="BN526" i="1"/>
  <c r="Z526" i="1"/>
  <c r="Z530" i="1" s="1"/>
  <c r="Y523" i="1"/>
  <c r="Z528" i="1"/>
  <c r="BN528" i="1"/>
  <c r="AA673" i="1"/>
  <c r="Z543" i="1"/>
  <c r="Z546" i="1" s="1"/>
  <c r="BN543" i="1"/>
  <c r="BP543" i="1"/>
  <c r="Z545" i="1"/>
  <c r="BN545" i="1"/>
  <c r="Y546" i="1"/>
  <c r="Z550" i="1"/>
  <c r="Z551" i="1" s="1"/>
  <c r="BN550" i="1"/>
  <c r="BP550" i="1"/>
  <c r="Y551" i="1"/>
  <c r="Z556" i="1"/>
  <c r="Z567" i="1" s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7" i="1"/>
  <c r="Z570" i="1"/>
  <c r="BN570" i="1"/>
  <c r="BP570" i="1"/>
  <c r="Z572" i="1"/>
  <c r="BN572" i="1"/>
  <c r="Y573" i="1"/>
  <c r="Z576" i="1"/>
  <c r="BN576" i="1"/>
  <c r="BP576" i="1"/>
  <c r="Z578" i="1"/>
  <c r="BN578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36" i="1" l="1"/>
  <c r="Y663" i="1"/>
  <c r="Z188" i="1"/>
  <c r="Z182" i="1"/>
  <c r="Y667" i="1"/>
  <c r="Y664" i="1"/>
  <c r="Z585" i="1"/>
  <c r="Z573" i="1"/>
  <c r="Z430" i="1"/>
  <c r="Z403" i="1"/>
  <c r="Z384" i="1"/>
  <c r="Z314" i="1"/>
  <c r="Z304" i="1"/>
  <c r="Z261" i="1"/>
  <c r="Z249" i="1"/>
  <c r="Z241" i="1"/>
  <c r="Z205" i="1"/>
  <c r="Z100" i="1"/>
  <c r="Z57" i="1"/>
  <c r="Z38" i="1"/>
  <c r="Y665" i="1"/>
  <c r="Z668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<sst xmlns="http://schemas.openxmlformats.org/spreadsheetml/2006/main" count="3125" uniqueCount="1077">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</sst>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450</v>
      </c>
      <c r="Y420" s="778">
        <f t="shared" si="82"/>
        <v>450</v>
      </c>
      <c r="Z420" s="36">
        <f>IFERROR(IF(Y420=0,"",ROUNDUP(Y420/H420,0)*0.02175),"")</f>
        <v>0.65249999999999997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464.4</v>
      </c>
      <c r="BN420" s="64">
        <f t="shared" si="84"/>
        <v>464.4</v>
      </c>
      <c r="BO420" s="64">
        <f t="shared" si="85"/>
        <v>0.625</v>
      </c>
      <c r="BP420" s="64">
        <f t="shared" si="86"/>
        <v>0.625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0.65249999999999997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450</v>
      </c>
      <c r="Y431" s="779">
        <f>IFERROR(SUM(Y419:Y429),"0")</f>
        <v>450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2000</v>
      </c>
      <c r="Y433" s="778">
        <f>IFERROR(IF(X433="",0,CEILING((X433/$H433),1)*$H433),"")</f>
        <v>2010</v>
      </c>
      <c r="Z433" s="36">
        <f>IFERROR(IF(Y433=0,"",ROUNDUP(Y433/H433,0)*0.02175),"")</f>
        <v>2.9144999999999999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2064</v>
      </c>
      <c r="BN433" s="64">
        <f>IFERROR(Y433*I433/H433,"0")</f>
        <v>2074.3200000000002</v>
      </c>
      <c r="BO433" s="64">
        <f>IFERROR(1/J433*(X433/H433),"0")</f>
        <v>2.7777777777777777</v>
      </c>
      <c r="BP433" s="64">
        <f>IFERROR(1/J433*(Y433/H433),"0")</f>
        <v>2.7916666666666665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133.33333333333334</v>
      </c>
      <c r="Y435" s="779">
        <f>IFERROR(Y433/H433,"0")+IFERROR(Y434/H434,"0")</f>
        <v>134</v>
      </c>
      <c r="Z435" s="779">
        <f>IFERROR(IF(Z433="",0,Z433),"0")+IFERROR(IF(Z434="",0,Z434),"0")</f>
        <v>2.9144999999999999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2000</v>
      </c>
      <c r="Y436" s="779">
        <f>IFERROR(SUM(Y433:Y434),"0")</f>
        <v>2010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1000</v>
      </c>
      <c r="Y468" s="778">
        <f t="shared" ref="Y468:Y474" si="93">IFERROR(IF(X468="",0,CEILING((X468/$H468),1)*$H468),"")</f>
        <v>1006.1999999999999</v>
      </c>
      <c r="Z468" s="36">
        <f>IFERROR(IF(Y468=0,"",ROUNDUP(Y468/H468,0)*0.02175),"")</f>
        <v>2.8057499999999997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1072.3076923076924</v>
      </c>
      <c r="BN468" s="64">
        <f t="shared" ref="BN468:BN474" si="95">IFERROR(Y468*I468/H468,"0")</f>
        <v>1078.9559999999999</v>
      </c>
      <c r="BO468" s="64">
        <f t="shared" ref="BO468:BO474" si="96">IFERROR(1/J468*(X468/H468),"0")</f>
        <v>2.2893772893772892</v>
      </c>
      <c r="BP468" s="64">
        <f t="shared" ref="BP468:BP474" si="97">IFERROR(1/J468*(Y468/H468),"0")</f>
        <v>2.3035714285714284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128.2051282051282</v>
      </c>
      <c r="Y475" s="779">
        <f>IFERROR(Y468/H468,"0")+IFERROR(Y469/H469,"0")+IFERROR(Y470/H470,"0")+IFERROR(Y471/H471,"0")+IFERROR(Y472/H472,"0")+IFERROR(Y473/H473,"0")+IFERROR(Y474/H474,"0")</f>
        <v>129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2.8057499999999997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1000</v>
      </c>
      <c r="Y476" s="779">
        <f>IFERROR(SUM(Y468:Y474),"0")</f>
        <v>1006.1999999999999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1000</v>
      </c>
      <c r="Y568" s="779">
        <f>IFERROR(SUM(Y556:Y566),"0")</f>
        <v>1003.2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400</v>
      </c>
      <c r="Y578" s="778">
        <f t="shared" si="110"/>
        <v>401.28000000000003</v>
      </c>
      <c r="Z578" s="36">
        <f>IFERROR(IF(Y578=0,"",ROUNDUP(Y578/H578,0)*0.01196),"")</f>
        <v>0.90895999999999999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427.27272727272725</v>
      </c>
      <c r="BN578" s="64">
        <f t="shared" si="112"/>
        <v>428.64</v>
      </c>
      <c r="BO578" s="64">
        <f t="shared" si="113"/>
        <v>0.72843822843822836</v>
      </c>
      <c r="BP578" s="64">
        <f t="shared" si="114"/>
        <v>0.73076923076923084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75.757575757575751</v>
      </c>
      <c r="Y585" s="779">
        <f>IFERROR(Y576/H576,"0")+IFERROR(Y577/H577,"0")+IFERROR(Y578/H578,"0")+IFERROR(Y579/H579,"0")+IFERROR(Y580/H580,"0")+IFERROR(Y581/H581,"0")+IFERROR(Y582/H582,"0")+IFERROR(Y583/H583,"0")+IFERROR(Y584/H584,"0")</f>
        <v>76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0.90895999999999999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400</v>
      </c>
      <c r="Y586" s="779">
        <f>IFERROR(SUM(Y576:Y584),"0")</f>
        <v>401.28000000000003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5350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5372.28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5630.253146853147</v>
      </c>
      <c r="Y664" s="779">
        <f>IFERROR(SUM(BN22:BN660),"0")</f>
        <v>5653.7160000000003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10</v>
      </c>
      <c r="Y665" s="38">
        <f>ROUNDUP(SUM(BP22:BP660),0)</f>
        <v>10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5880.253146853147</v>
      </c>
      <c r="Y666" s="779">
        <f>GrossWeightTotalR+PalletQtyTotalR*25</f>
        <v>5903.7160000000003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651.38694638694642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654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10.690310000000002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2460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1006.1999999999999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1906.0800000000002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