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11,24 ПОКОМ КИ филиалы\"/>
    </mc:Choice>
  </mc:AlternateContent>
  <xr:revisionPtr revIDLastSave="0" documentId="13_ncr:1_{88269CC3-68FE-4A71-A3DB-45B35668DEF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Sheet!$A$3:$AF$119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6" i="1"/>
  <c r="AF10" i="1" l="1"/>
  <c r="AF14" i="1"/>
  <c r="AF17" i="1"/>
  <c r="AF18" i="1"/>
  <c r="AF19" i="1"/>
  <c r="AF20" i="1"/>
  <c r="AF25" i="1"/>
  <c r="AF30" i="1"/>
  <c r="AF31" i="1"/>
  <c r="AF33" i="1"/>
  <c r="AF35" i="1"/>
  <c r="AF36" i="1"/>
  <c r="AF37" i="1"/>
  <c r="AF38" i="1"/>
  <c r="AF43" i="1"/>
  <c r="AF45" i="1"/>
  <c r="AF46" i="1"/>
  <c r="AF53" i="1"/>
  <c r="AF57" i="1"/>
  <c r="AF59" i="1"/>
  <c r="AF60" i="1"/>
  <c r="AF66" i="1"/>
  <c r="AF73" i="1"/>
  <c r="AF74" i="1"/>
  <c r="AF75" i="1"/>
  <c r="AF78" i="1"/>
  <c r="AF79" i="1"/>
  <c r="AF80" i="1"/>
  <c r="AF81" i="1"/>
  <c r="AF82" i="1"/>
  <c r="AF84" i="1"/>
  <c r="AF86" i="1"/>
  <c r="AF87" i="1"/>
  <c r="AF91" i="1"/>
  <c r="AF92" i="1"/>
  <c r="AF95" i="1"/>
  <c r="AF99" i="1"/>
  <c r="AF101" i="1"/>
  <c r="AF102" i="1"/>
  <c r="AF109" i="1"/>
  <c r="AF110" i="1"/>
  <c r="AF111" i="1"/>
  <c r="G7" i="1"/>
  <c r="H7" i="1" s="1"/>
  <c r="X7" i="1" s="1"/>
  <c r="G8" i="1"/>
  <c r="H8" i="1" s="1"/>
  <c r="T8" i="1" s="1"/>
  <c r="G9" i="1"/>
  <c r="H9" i="1" s="1"/>
  <c r="X9" i="1" s="1"/>
  <c r="G10" i="1"/>
  <c r="H10" i="1" s="1"/>
  <c r="W10" i="1" s="1"/>
  <c r="G11" i="1"/>
  <c r="H11" i="1" s="1"/>
  <c r="X11" i="1" s="1"/>
  <c r="G12" i="1"/>
  <c r="H12" i="1" s="1"/>
  <c r="G13" i="1"/>
  <c r="H13" i="1" s="1"/>
  <c r="X13" i="1" s="1"/>
  <c r="G14" i="1"/>
  <c r="H14" i="1" s="1"/>
  <c r="W14" i="1" s="1"/>
  <c r="G15" i="1"/>
  <c r="H15" i="1" s="1"/>
  <c r="X15" i="1" s="1"/>
  <c r="G16" i="1"/>
  <c r="H16" i="1" s="1"/>
  <c r="G17" i="1"/>
  <c r="H17" i="1" s="1"/>
  <c r="X17" i="1" s="1"/>
  <c r="G18" i="1"/>
  <c r="H18" i="1" s="1"/>
  <c r="W18" i="1" s="1"/>
  <c r="G19" i="1"/>
  <c r="H19" i="1" s="1"/>
  <c r="X19" i="1" s="1"/>
  <c r="G20" i="1"/>
  <c r="H20" i="1" s="1"/>
  <c r="W20" i="1" s="1"/>
  <c r="G21" i="1"/>
  <c r="H21" i="1" s="1"/>
  <c r="X21" i="1" s="1"/>
  <c r="G22" i="1"/>
  <c r="H22" i="1" s="1"/>
  <c r="T22" i="1" s="1"/>
  <c r="G23" i="1"/>
  <c r="H23" i="1" s="1"/>
  <c r="X23" i="1" s="1"/>
  <c r="G24" i="1"/>
  <c r="H24" i="1" s="1"/>
  <c r="T24" i="1" s="1"/>
  <c r="G25" i="1"/>
  <c r="H25" i="1" s="1"/>
  <c r="X25" i="1" s="1"/>
  <c r="G26" i="1"/>
  <c r="H26" i="1" s="1"/>
  <c r="T26" i="1" s="1"/>
  <c r="G27" i="1"/>
  <c r="H27" i="1" s="1"/>
  <c r="X27" i="1" s="1"/>
  <c r="G28" i="1"/>
  <c r="H28" i="1" s="1"/>
  <c r="G29" i="1"/>
  <c r="H29" i="1" s="1"/>
  <c r="X29" i="1" s="1"/>
  <c r="G30" i="1"/>
  <c r="H30" i="1" s="1"/>
  <c r="W30" i="1" s="1"/>
  <c r="G31" i="1"/>
  <c r="H31" i="1" s="1"/>
  <c r="X31" i="1" s="1"/>
  <c r="G32" i="1"/>
  <c r="H32" i="1" s="1"/>
  <c r="T32" i="1" s="1"/>
  <c r="G33" i="1"/>
  <c r="H33" i="1" s="1"/>
  <c r="X33" i="1" s="1"/>
  <c r="G34" i="1"/>
  <c r="H34" i="1" s="1"/>
  <c r="T34" i="1" s="1"/>
  <c r="G35" i="1"/>
  <c r="H35" i="1" s="1"/>
  <c r="X35" i="1" s="1"/>
  <c r="G36" i="1"/>
  <c r="H36" i="1" s="1"/>
  <c r="W36" i="1" s="1"/>
  <c r="G37" i="1"/>
  <c r="H37" i="1" s="1"/>
  <c r="X37" i="1" s="1"/>
  <c r="G38" i="1"/>
  <c r="H38" i="1" s="1"/>
  <c r="W38" i="1" s="1"/>
  <c r="G39" i="1"/>
  <c r="H39" i="1" s="1"/>
  <c r="X39" i="1" s="1"/>
  <c r="G40" i="1"/>
  <c r="H40" i="1" s="1"/>
  <c r="G41" i="1"/>
  <c r="H41" i="1" s="1"/>
  <c r="X41" i="1" s="1"/>
  <c r="G42" i="1"/>
  <c r="H42" i="1" s="1"/>
  <c r="T42" i="1" s="1"/>
  <c r="G43" i="1"/>
  <c r="H43" i="1" s="1"/>
  <c r="X43" i="1" s="1"/>
  <c r="G44" i="1"/>
  <c r="H44" i="1" s="1"/>
  <c r="G45" i="1"/>
  <c r="H45" i="1" s="1"/>
  <c r="X45" i="1" s="1"/>
  <c r="G46" i="1"/>
  <c r="H46" i="1" s="1"/>
  <c r="W46" i="1" s="1"/>
  <c r="G47" i="1"/>
  <c r="H47" i="1" s="1"/>
  <c r="X47" i="1" s="1"/>
  <c r="G48" i="1"/>
  <c r="H48" i="1" s="1"/>
  <c r="G49" i="1"/>
  <c r="H49" i="1" s="1"/>
  <c r="X49" i="1" s="1"/>
  <c r="G50" i="1"/>
  <c r="H50" i="1" s="1"/>
  <c r="T50" i="1" s="1"/>
  <c r="G51" i="1"/>
  <c r="H51" i="1" s="1"/>
  <c r="X51" i="1" s="1"/>
  <c r="G52" i="1"/>
  <c r="H52" i="1" s="1"/>
  <c r="G53" i="1"/>
  <c r="H53" i="1" s="1"/>
  <c r="X53" i="1" s="1"/>
  <c r="G54" i="1"/>
  <c r="H54" i="1" s="1"/>
  <c r="T54" i="1" s="1"/>
  <c r="G55" i="1"/>
  <c r="H55" i="1" s="1"/>
  <c r="X55" i="1" s="1"/>
  <c r="G56" i="1"/>
  <c r="H56" i="1" s="1"/>
  <c r="G57" i="1"/>
  <c r="H57" i="1" s="1"/>
  <c r="X57" i="1" s="1"/>
  <c r="G58" i="1"/>
  <c r="H58" i="1" s="1"/>
  <c r="G59" i="1"/>
  <c r="H59" i="1" s="1"/>
  <c r="X59" i="1" s="1"/>
  <c r="G60" i="1"/>
  <c r="H60" i="1" s="1"/>
  <c r="W60" i="1" s="1"/>
  <c r="G61" i="1"/>
  <c r="H61" i="1" s="1"/>
  <c r="X61" i="1" s="1"/>
  <c r="G62" i="1"/>
  <c r="H62" i="1" s="1"/>
  <c r="G63" i="1"/>
  <c r="H63" i="1" s="1"/>
  <c r="X63" i="1" s="1"/>
  <c r="G64" i="1"/>
  <c r="H64" i="1" s="1"/>
  <c r="G65" i="1"/>
  <c r="H65" i="1" s="1"/>
  <c r="X65" i="1" s="1"/>
  <c r="G66" i="1"/>
  <c r="H66" i="1" s="1"/>
  <c r="X66" i="1" s="1"/>
  <c r="G67" i="1"/>
  <c r="H67" i="1" s="1"/>
  <c r="X67" i="1" s="1"/>
  <c r="G68" i="1"/>
  <c r="H68" i="1" s="1"/>
  <c r="G69" i="1"/>
  <c r="H69" i="1" s="1"/>
  <c r="X69" i="1" s="1"/>
  <c r="G70" i="1"/>
  <c r="H70" i="1" s="1"/>
  <c r="G71" i="1"/>
  <c r="H71" i="1" s="1"/>
  <c r="X71" i="1" s="1"/>
  <c r="G72" i="1"/>
  <c r="H72" i="1" s="1"/>
  <c r="G73" i="1"/>
  <c r="H73" i="1" s="1"/>
  <c r="X73" i="1" s="1"/>
  <c r="G74" i="1"/>
  <c r="H74" i="1" s="1"/>
  <c r="X74" i="1" s="1"/>
  <c r="G75" i="1"/>
  <c r="H75" i="1" s="1"/>
  <c r="X75" i="1" s="1"/>
  <c r="G76" i="1"/>
  <c r="H76" i="1" s="1"/>
  <c r="X76" i="1" s="1"/>
  <c r="G77" i="1"/>
  <c r="H77" i="1" s="1"/>
  <c r="X77" i="1" s="1"/>
  <c r="G78" i="1"/>
  <c r="H78" i="1" s="1"/>
  <c r="X78" i="1" s="1"/>
  <c r="G79" i="1"/>
  <c r="H79" i="1" s="1"/>
  <c r="X79" i="1" s="1"/>
  <c r="G80" i="1"/>
  <c r="H80" i="1" s="1"/>
  <c r="X80" i="1" s="1"/>
  <c r="G81" i="1"/>
  <c r="H81" i="1" s="1"/>
  <c r="X81" i="1" s="1"/>
  <c r="G82" i="1"/>
  <c r="H82" i="1" s="1"/>
  <c r="X82" i="1" s="1"/>
  <c r="G83" i="1"/>
  <c r="H83" i="1" s="1"/>
  <c r="X83" i="1" s="1"/>
  <c r="G84" i="1"/>
  <c r="H84" i="1" s="1"/>
  <c r="X84" i="1" s="1"/>
  <c r="G85" i="1"/>
  <c r="H85" i="1" s="1"/>
  <c r="X85" i="1" s="1"/>
  <c r="G86" i="1"/>
  <c r="H86" i="1" s="1"/>
  <c r="X86" i="1" s="1"/>
  <c r="G87" i="1"/>
  <c r="H87" i="1" s="1"/>
  <c r="X87" i="1" s="1"/>
  <c r="G88" i="1"/>
  <c r="H88" i="1" s="1"/>
  <c r="X88" i="1" s="1"/>
  <c r="G89" i="1"/>
  <c r="H89" i="1" s="1"/>
  <c r="X89" i="1" s="1"/>
  <c r="G90" i="1"/>
  <c r="H90" i="1" s="1"/>
  <c r="X90" i="1" s="1"/>
  <c r="G91" i="1"/>
  <c r="H91" i="1" s="1"/>
  <c r="X91" i="1" s="1"/>
  <c r="G92" i="1"/>
  <c r="H92" i="1" s="1"/>
  <c r="X92" i="1" s="1"/>
  <c r="G93" i="1"/>
  <c r="H93" i="1" s="1"/>
  <c r="X93" i="1" s="1"/>
  <c r="G94" i="1"/>
  <c r="H94" i="1" s="1"/>
  <c r="X94" i="1" s="1"/>
  <c r="G95" i="1"/>
  <c r="H95" i="1" s="1"/>
  <c r="X95" i="1" s="1"/>
  <c r="G96" i="1"/>
  <c r="H96" i="1" s="1"/>
  <c r="G97" i="1"/>
  <c r="H97" i="1" s="1"/>
  <c r="X97" i="1" s="1"/>
  <c r="G98" i="1"/>
  <c r="H98" i="1" s="1"/>
  <c r="G99" i="1"/>
  <c r="H99" i="1" s="1"/>
  <c r="X99" i="1" s="1"/>
  <c r="G100" i="1"/>
  <c r="H100" i="1" s="1"/>
  <c r="X100" i="1" s="1"/>
  <c r="G101" i="1"/>
  <c r="H101" i="1" s="1"/>
  <c r="X101" i="1" s="1"/>
  <c r="G102" i="1"/>
  <c r="H102" i="1" s="1"/>
  <c r="X102" i="1" s="1"/>
  <c r="G103" i="1"/>
  <c r="H103" i="1" s="1"/>
  <c r="X103" i="1" s="1"/>
  <c r="G104" i="1"/>
  <c r="H104" i="1" s="1"/>
  <c r="X104" i="1" s="1"/>
  <c r="G105" i="1"/>
  <c r="H105" i="1" s="1"/>
  <c r="X105" i="1" s="1"/>
  <c r="G106" i="1"/>
  <c r="H106" i="1" s="1"/>
  <c r="X106" i="1" s="1"/>
  <c r="G107" i="1"/>
  <c r="H107" i="1" s="1"/>
  <c r="X107" i="1" s="1"/>
  <c r="G108" i="1"/>
  <c r="H108" i="1" s="1"/>
  <c r="X108" i="1" s="1"/>
  <c r="G109" i="1"/>
  <c r="H109" i="1" s="1"/>
  <c r="X109" i="1" s="1"/>
  <c r="G110" i="1"/>
  <c r="H110" i="1" s="1"/>
  <c r="X110" i="1" s="1"/>
  <c r="G111" i="1"/>
  <c r="H111" i="1" s="1"/>
  <c r="X111" i="1" s="1"/>
  <c r="G112" i="1"/>
  <c r="H112" i="1" s="1"/>
  <c r="G113" i="1"/>
  <c r="H113" i="1" s="1"/>
  <c r="X113" i="1" s="1"/>
  <c r="G114" i="1"/>
  <c r="H114" i="1" s="1"/>
  <c r="G115" i="1"/>
  <c r="H115" i="1" s="1"/>
  <c r="X115" i="1" s="1"/>
  <c r="G116" i="1"/>
  <c r="H116" i="1" s="1"/>
  <c r="G117" i="1"/>
  <c r="H117" i="1" s="1"/>
  <c r="X117" i="1" s="1"/>
  <c r="G118" i="1"/>
  <c r="H118" i="1" s="1"/>
  <c r="G119" i="1"/>
  <c r="H119" i="1" s="1"/>
  <c r="X119" i="1" s="1"/>
  <c r="G6" i="1"/>
  <c r="H6" i="1" s="1"/>
  <c r="T29" i="1" l="1"/>
  <c r="X64" i="1"/>
  <c r="T64" i="1"/>
  <c r="AF64" i="1" s="1"/>
  <c r="T100" i="1"/>
  <c r="X118" i="1"/>
  <c r="X116" i="1"/>
  <c r="X114" i="1"/>
  <c r="X112" i="1"/>
  <c r="X98" i="1"/>
  <c r="X96" i="1"/>
  <c r="T96" i="1"/>
  <c r="X72" i="1"/>
  <c r="X70" i="1"/>
  <c r="X68" i="1"/>
  <c r="T68" i="1"/>
  <c r="AF76" i="1"/>
  <c r="AF106" i="1"/>
  <c r="T7" i="1"/>
  <c r="T15" i="1"/>
  <c r="T41" i="1"/>
  <c r="T49" i="1"/>
  <c r="T55" i="1"/>
  <c r="AF55" i="1" s="1"/>
  <c r="T63" i="1"/>
  <c r="T67" i="1"/>
  <c r="AF67" i="1" s="1"/>
  <c r="T71" i="1"/>
  <c r="T83" i="1"/>
  <c r="AF83" i="1" s="1"/>
  <c r="T89" i="1"/>
  <c r="AF97" i="1"/>
  <c r="AF113" i="1"/>
  <c r="AF9" i="1"/>
  <c r="T13" i="1"/>
  <c r="AF21" i="1"/>
  <c r="T27" i="1"/>
  <c r="T39" i="1"/>
  <c r="T47" i="1"/>
  <c r="T65" i="1"/>
  <c r="T69" i="1"/>
  <c r="AF52" i="1"/>
  <c r="W105" i="1"/>
  <c r="AF29" i="1"/>
  <c r="W100" i="1"/>
  <c r="T6" i="1"/>
  <c r="AF6" i="1" s="1"/>
  <c r="AF118" i="1"/>
  <c r="AF116" i="1"/>
  <c r="AF114" i="1"/>
  <c r="AF112" i="1"/>
  <c r="AF108" i="1"/>
  <c r="AF104" i="1"/>
  <c r="AF100" i="1"/>
  <c r="AF98" i="1"/>
  <c r="AF96" i="1"/>
  <c r="AF94" i="1"/>
  <c r="AF90" i="1"/>
  <c r="AF88" i="1"/>
  <c r="AF72" i="1"/>
  <c r="AF70" i="1"/>
  <c r="AF68" i="1"/>
  <c r="AF62" i="1"/>
  <c r="AF58" i="1"/>
  <c r="AF56" i="1"/>
  <c r="AF54" i="1"/>
  <c r="AF50" i="1"/>
  <c r="AF48" i="1"/>
  <c r="AF44" i="1"/>
  <c r="AF42" i="1"/>
  <c r="AF40" i="1"/>
  <c r="AF34" i="1"/>
  <c r="AF32" i="1"/>
  <c r="AF28" i="1"/>
  <c r="AF26" i="1"/>
  <c r="AF24" i="1"/>
  <c r="AF22" i="1"/>
  <c r="AF16" i="1"/>
  <c r="AF12" i="1"/>
  <c r="AF8" i="1"/>
  <c r="AF119" i="1"/>
  <c r="AF117" i="1"/>
  <c r="AF115" i="1"/>
  <c r="AF107" i="1"/>
  <c r="AF105" i="1"/>
  <c r="AF103" i="1"/>
  <c r="AF93" i="1"/>
  <c r="AF89" i="1"/>
  <c r="AF85" i="1"/>
  <c r="AF77" i="1"/>
  <c r="AF71" i="1"/>
  <c r="AF69" i="1"/>
  <c r="AF65" i="1"/>
  <c r="AF63" i="1"/>
  <c r="AF61" i="1"/>
  <c r="AF51" i="1"/>
  <c r="AF49" i="1"/>
  <c r="AF47" i="1"/>
  <c r="AF41" i="1"/>
  <c r="AF39" i="1"/>
  <c r="AF27" i="1"/>
  <c r="AF23" i="1"/>
  <c r="AF15" i="1"/>
  <c r="AF13" i="1"/>
  <c r="AF11" i="1"/>
  <c r="AF7" i="1"/>
  <c r="X6" i="1"/>
  <c r="W118" i="1"/>
  <c r="W116" i="1"/>
  <c r="W114" i="1"/>
  <c r="W112" i="1"/>
  <c r="W110" i="1"/>
  <c r="W108" i="1"/>
  <c r="W104" i="1"/>
  <c r="W102" i="1"/>
  <c r="W98" i="1"/>
  <c r="W94" i="1"/>
  <c r="W92" i="1"/>
  <c r="W86" i="1"/>
  <c r="W84" i="1"/>
  <c r="W82" i="1"/>
  <c r="W80" i="1"/>
  <c r="W78" i="1"/>
  <c r="W74" i="1"/>
  <c r="W68" i="1"/>
  <c r="W66" i="1"/>
  <c r="W64" i="1"/>
  <c r="W57" i="1"/>
  <c r="W53" i="1"/>
  <c r="W45" i="1"/>
  <c r="W37" i="1"/>
  <c r="W33" i="1"/>
  <c r="W25" i="1"/>
  <c r="W17" i="1"/>
  <c r="X62" i="1"/>
  <c r="X58" i="1"/>
  <c r="X54" i="1"/>
  <c r="X50" i="1"/>
  <c r="X46" i="1"/>
  <c r="X42" i="1"/>
  <c r="X38" i="1"/>
  <c r="X34" i="1"/>
  <c r="X30" i="1"/>
  <c r="X26" i="1"/>
  <c r="X22" i="1"/>
  <c r="X18" i="1"/>
  <c r="X14" i="1"/>
  <c r="X10" i="1"/>
  <c r="W117" i="1"/>
  <c r="W111" i="1"/>
  <c r="W109" i="1"/>
  <c r="W101" i="1"/>
  <c r="W99" i="1"/>
  <c r="W97" i="1"/>
  <c r="W95" i="1"/>
  <c r="W93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59" i="1"/>
  <c r="W55" i="1"/>
  <c r="W51" i="1"/>
  <c r="W43" i="1"/>
  <c r="W35" i="1"/>
  <c r="W31" i="1"/>
  <c r="W23" i="1"/>
  <c r="W19" i="1"/>
  <c r="W11" i="1"/>
  <c r="X60" i="1"/>
  <c r="X56" i="1"/>
  <c r="X52" i="1"/>
  <c r="X48" i="1"/>
  <c r="X44" i="1"/>
  <c r="X40" i="1"/>
  <c r="X36" i="1"/>
  <c r="X32" i="1"/>
  <c r="X28" i="1"/>
  <c r="X24" i="1"/>
  <c r="X20" i="1"/>
  <c r="X16" i="1"/>
  <c r="X12" i="1"/>
  <c r="X8" i="1"/>
  <c r="H5" i="1"/>
  <c r="G5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AD5" i="1"/>
  <c r="AC5" i="1"/>
  <c r="AB5" i="1"/>
  <c r="AA5" i="1"/>
  <c r="Z5" i="1"/>
  <c r="Y5" i="1"/>
  <c r="U5" i="1"/>
  <c r="S5" i="1"/>
  <c r="R5" i="1"/>
  <c r="Q5" i="1"/>
  <c r="P5" i="1"/>
  <c r="O5" i="1"/>
  <c r="N5" i="1"/>
  <c r="L5" i="1"/>
  <c r="F5" i="1"/>
  <c r="E5" i="1"/>
  <c r="W41" i="1" l="1"/>
  <c r="W49" i="1"/>
  <c r="W27" i="1"/>
  <c r="W113" i="1"/>
  <c r="W9" i="1"/>
  <c r="W76" i="1"/>
  <c r="W6" i="1"/>
  <c r="T5" i="1"/>
  <c r="W7" i="1"/>
  <c r="W15" i="1"/>
  <c r="W72" i="1"/>
  <c r="W88" i="1"/>
  <c r="AF5" i="1"/>
  <c r="W29" i="1"/>
  <c r="W96" i="1"/>
  <c r="W39" i="1"/>
  <c r="W47" i="1"/>
  <c r="W103" i="1"/>
  <c r="W107" i="1"/>
  <c r="W115" i="1"/>
  <c r="W119" i="1"/>
  <c r="W13" i="1"/>
  <c r="W21" i="1"/>
  <c r="W61" i="1"/>
  <c r="W70" i="1"/>
  <c r="W90" i="1"/>
  <c r="W106" i="1"/>
  <c r="W8" i="1"/>
  <c r="W16" i="1"/>
  <c r="W24" i="1"/>
  <c r="W28" i="1"/>
  <c r="W34" i="1"/>
  <c r="W42" i="1"/>
  <c r="W48" i="1"/>
  <c r="W52" i="1"/>
  <c r="W56" i="1"/>
  <c r="W62" i="1"/>
  <c r="W12" i="1"/>
  <c r="W22" i="1"/>
  <c r="W26" i="1"/>
  <c r="W32" i="1"/>
  <c r="W40" i="1"/>
  <c r="W44" i="1"/>
  <c r="W50" i="1"/>
  <c r="W54" i="1"/>
  <c r="W58" i="1"/>
  <c r="M5" i="1"/>
</calcChain>
</file>

<file path=xl/sharedStrings.xml><?xml version="1.0" encoding="utf-8"?>
<sst xmlns="http://schemas.openxmlformats.org/spreadsheetml/2006/main" count="448" uniqueCount="174">
  <si>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</si>
  <si>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</si>
  <si>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</si>
  <si>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</si>
  <si>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</si>
  <si>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</si>
  <si>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</si>
  <si>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</si>
  <si>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</si>
  <si>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</si>
  <si>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</si>
  <si>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</si>
  <si>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</si>
  <si>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</si>
  <si>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</si>
  <si>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</si>
  <si>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</si>
  <si>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</si>
  <si>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</si>
  <si>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</si>
  <si>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</si>
  <si>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</si>
  <si>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</si>
  <si>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30,11,(1)</t>
  </si>
  <si>
    <t>30,11,(2)</t>
  </si>
  <si>
    <t>30,11,(3)</t>
  </si>
  <si>
    <t>28,11,</t>
  </si>
  <si>
    <t>27,11,</t>
  </si>
  <si>
    <t>21,11,</t>
  </si>
  <si>
    <t>20,11,</t>
  </si>
  <si>
    <t>14,11,</t>
  </si>
  <si>
    <t>13,11,</t>
  </si>
  <si>
    <t>07,11,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</si>
  <si>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</si>
  <si>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</si>
  <si>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</si>
  <si>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</si>
  <si>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</si>
  <si>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</si>
  <si>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нужно увеличить продажи</t>
  </si>
  <si>
    <t xml:space="preserve"> 029  Сосиски Венские, Вязанка NDX МГС, 0.5кг, ПОКОМ</t>
  </si>
  <si>
    <t>шт</t>
  </si>
  <si>
    <t xml:space="preserve"> 030  Сосиски Вязанка Молочные, Вязанка вискофан МГС, 0.45кг, ПОКОМ</t>
  </si>
  <si>
    <t>ТС Обжора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</si>
  <si>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</si>
  <si>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</si>
  <si>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</si>
  <si>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</si>
  <si>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</si>
  <si>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100  Сосиски Баварушки, 0.6кг, БАВАРУШКА 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</si>
  <si>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</si>
  <si>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</si>
  <si>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</si>
  <si>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</si>
  <si>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</si>
  <si>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</si>
  <si>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</si>
  <si>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</si>
  <si>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</si>
  <si>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</si>
  <si>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</si>
  <si>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</si>
  <si>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</si>
  <si>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</si>
  <si>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</si>
  <si>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нужно продавать / нет потребности / товар Луганска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</si>
  <si>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</si>
  <si>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</si>
  <si>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</si>
  <si>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</si>
  <si>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</si>
  <si>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</si>
  <si>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</si>
  <si>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</si>
  <si>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>не в матрице</t>
  </si>
  <si>
    <t>вывод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</si>
  <si>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</si>
  <si>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</si>
  <si>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</si>
  <si>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с 10,10,24 заказываем / ТС Обжора</t>
  </si>
  <si>
    <t xml:space="preserve"> 278  Сосиски Сочинки с сочным окороком, МГС 0.4кг, 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</si>
  <si>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</si>
  <si>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</si>
  <si>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</si>
  <si>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</si>
  <si>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</si>
  <si>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</si>
  <si>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</si>
  <si>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</si>
  <si>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</si>
  <si>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</si>
  <si>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308  Сосиски Сочинки по-баварски 0,84 кг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</si>
  <si>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</si>
  <si>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</si>
  <si>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</si>
  <si>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</si>
  <si>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</si>
  <si>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нужно увеличить продажи / ТС Обжора</t>
  </si>
  <si>
    <t xml:space="preserve"> 324  Ветчина Филейская ТМ Вязанка Столичная 0,45 кг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</si>
  <si>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</si>
  <si>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</si>
  <si>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</si>
  <si>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</si>
  <si>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</si>
  <si>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</si>
  <si>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</si>
  <si>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</si>
  <si>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</si>
  <si>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</si>
  <si>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</si>
  <si>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</si>
  <si>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</si>
  <si>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>с 21,11,24 заказывают</t>
  </si>
  <si>
    <t xml:space="preserve"> 348  Колбаса Молочная оригинальная ТМ Особый рецепт. большой батон, ВЕС ПОКОМ</t>
  </si>
  <si>
    <t xml:space="preserve"> 356  Сосиски Филейбургские с грудкой ТМ Баварушка 0,33 кг.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</si>
  <si>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</si>
  <si>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</si>
  <si>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</si>
  <si>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</si>
  <si>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382  Сосиски Сочинки по-баварски с сыром ТМ Стародворье  0,84 кг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</si>
  <si>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</si>
  <si>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</si>
  <si>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</si>
  <si>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</si>
  <si>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</si>
  <si>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</si>
  <si>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</si>
  <si>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</si>
  <si>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415  Колбаса Балыкбургская с мраморным балыком 0,11 кг ТМ Баварушка  ПОКОМ</t>
  </si>
  <si>
    <t>нет в бланке</t>
  </si>
  <si>
    <t xml:space="preserve"> 419  Колбаса Филейбургская зернистая 0,06 кг нарезка ТМ Баварушка  ПОКОМ</t>
  </si>
  <si>
    <t>нужно увеличить продажи!!!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</si>
  <si>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</si>
  <si>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</si>
  <si>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>ротация на новинку</t>
  </si>
  <si>
    <t xml:space="preserve"> 430  Колбаса Стародворская с окороком 0,4 кг. ТМ Стародворье в оболочке полиамид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</si>
  <si>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</si>
  <si>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</si>
  <si>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</si>
  <si>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</si>
  <si>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</si>
  <si>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</si>
  <si>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</si>
  <si>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</si>
  <si>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</si>
  <si>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</si>
  <si>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</si>
  <si>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</si>
  <si>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</si>
  <si>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</si>
  <si>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</si>
  <si>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</si>
  <si>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</si>
  <si>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</si>
  <si>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487  Колбаса Стародворская Мясная 0,37кг ТМ Стародворье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</si>
  <si>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</si>
  <si>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</si>
  <si>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новинка</t>
  </si>
  <si>
    <t xml:space="preserve"> 498  Колбаса Сочинка рубленая с сочным окороком 0,3кг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</si>
  <si>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</si>
  <si>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</si>
  <si>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</si>
  <si>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</si>
  <si>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</si>
  <si>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Гермес</t>
  </si>
  <si>
    <t>ИТОГО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</si>
  <si>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дубль на 394 / продукция Луганска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</si>
  <si>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ротация на новинку</t>
    </r>
  </si>
  <si>
    <t>ТМА на декабрь</t>
  </si>
  <si>
    <t>ТМА ноябрь_декабрь</t>
  </si>
  <si>
    <t>ТС Обжора / ТМА декабрь</t>
  </si>
  <si>
    <t>ТМА декабрь</t>
  </si>
  <si>
    <t>новинка / ТМА декабрь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</si>
  <si>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ТС Обжора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</si>
</sst>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6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5" fillId="10" borderId="1" xfId="1" applyNumberFormat="1" applyFont="1" applyFill="1"/>
    <xf numFmtId="164" fontId="1" fillId="10" borderId="1" xfId="1" applyNumberForma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86;&#1085;&#1077;&#1094;&#1082;/&#1043;&#1077;&#1088;&#1084;&#1077;&#1089;%2028,1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Номенклатура</v>
          </cell>
          <cell r="B1" t="str">
            <v>Количество</v>
          </cell>
        </row>
        <row r="2">
          <cell r="A2" t="str">
            <v xml:space="preserve"> 108  Сосиски С сыром,  0.42кг,ядрена копоть ПОКОМ</v>
          </cell>
          <cell r="B2">
            <v>228</v>
          </cell>
        </row>
        <row r="3">
          <cell r="A3" t="str">
            <v xml:space="preserve"> 450  Сосиски Молочные ТМ Вязанка в оболочке целлофан. 0,3 кг ПОКОМ</v>
          </cell>
          <cell r="B3">
            <v>90</v>
          </cell>
        </row>
        <row r="4">
          <cell r="A4" t="str">
            <v xml:space="preserve"> 324  Ветчина Филейская ТМ Вязанка Столичная 0,45 кг ПОКОМ</v>
          </cell>
          <cell r="B4">
            <v>180</v>
          </cell>
        </row>
        <row r="5">
          <cell r="A5" t="str">
            <v xml:space="preserve"> 451 Сосиски Филейские ТМ Вязанка в оболочке целлофан 0,3 кг. ПОКОМ</v>
          </cell>
          <cell r="B5">
            <v>90</v>
          </cell>
        </row>
        <row r="6">
          <cell r="A6" t="str">
            <v xml:space="preserve"> 396  Сардельки Филейские Вязанка ТМ Вязанка в оболочке NDX  0,4 кг. ПОКОМ</v>
          </cell>
          <cell r="B6">
            <v>204</v>
          </cell>
        </row>
        <row r="7">
          <cell r="A7" t="str">
            <v xml:space="preserve"> 284  Сосиски Молокуши миникушай ТМ Вязанка, 0.45кг, ПОКОМ</v>
          </cell>
          <cell r="B7">
            <v>144</v>
          </cell>
        </row>
        <row r="8">
          <cell r="A8" t="str">
            <v xml:space="preserve"> 448  Сосиски Сливушки по-венски ТМ Вязанка. 0,3 кг ПОКОМ</v>
          </cell>
          <cell r="B8">
            <v>90</v>
          </cell>
        </row>
        <row r="9">
          <cell r="A9" t="str">
            <v xml:space="preserve"> 029  Сосиски Венские, Вязанка NDX МГС, 0.5кг, ПОКОМ</v>
          </cell>
          <cell r="B9">
            <v>246</v>
          </cell>
        </row>
        <row r="10">
          <cell r="A10" t="str">
            <v xml:space="preserve"> 273  Сосиски Сочинки с сочной грудинкой, МГС 0.4кг,   ПОКОМ</v>
          </cell>
          <cell r="B10">
            <v>318</v>
          </cell>
        </row>
        <row r="11">
          <cell r="A11" t="str">
            <v xml:space="preserve"> 278  Сосиски Сочинки с сочным окороком, МГС 0.4кг,   ПОКОМ</v>
          </cell>
          <cell r="B11">
            <v>228</v>
          </cell>
        </row>
        <row r="12">
          <cell r="A12" t="str">
            <v xml:space="preserve"> 309  Сосиски Сочинки с сыром 0,4 кг ТМ Стародворье  ПОКОМ</v>
          </cell>
          <cell r="B12">
            <v>246</v>
          </cell>
        </row>
        <row r="13">
          <cell r="A13" t="str">
            <v xml:space="preserve"> 435  Колбаса Молочная Стародворская  с молоком в оболочке полиамид 0,4 кг.ТМ Стародворье ПОКОМ</v>
          </cell>
          <cell r="B13">
            <v>260</v>
          </cell>
        </row>
        <row r="14">
          <cell r="A14" t="str">
            <v xml:space="preserve"> 487  Колбаса Стародворская Мясная 0,37кг ТМ Стародворье  ПОКОМ</v>
          </cell>
          <cell r="B14">
            <v>200</v>
          </cell>
        </row>
        <row r="15">
          <cell r="A15" t="str">
            <v xml:space="preserve"> 430  Колбаса Стародворская с окороком 0,4 кг. ТМ Стародворье в оболочке полиамид  ПОКОМ</v>
          </cell>
          <cell r="B15">
            <v>280</v>
          </cell>
        </row>
        <row r="16">
          <cell r="A16" t="str">
            <v xml:space="preserve"> 382  Сосиски Сочинки по-баварски с сыром ТМ Стародворье  0,84 кг ПОКОМ</v>
          </cell>
          <cell r="B16">
            <v>224</v>
          </cell>
        </row>
        <row r="17">
          <cell r="A17" t="str">
            <v xml:space="preserve"> 301  Сосиски Сочинки по-баварски с сыром,  0.4кг, ТМ Стародворье  ПОКОМ</v>
          </cell>
          <cell r="B17">
            <v>252</v>
          </cell>
        </row>
        <row r="18">
          <cell r="A18" t="str">
            <v xml:space="preserve"> 302  Сосиски Сочинки по-баварски,  0.4кг, ТМ Стародворье  ПОКОМ</v>
          </cell>
          <cell r="B18">
            <v>366</v>
          </cell>
        </row>
        <row r="19">
          <cell r="A19" t="str">
            <v xml:space="preserve"> 308  Сосиски Сочинки по-баварски 0,84 кг ТМ Стародворье  Поком</v>
          </cell>
          <cell r="B19">
            <v>220</v>
          </cell>
        </row>
        <row r="20">
          <cell r="A20" t="str">
            <v xml:space="preserve"> 285  Паштет печеночный со слив.маслом ТМ Стародворье ламистер 0,1 кг  ПОКОМ</v>
          </cell>
          <cell r="B20">
            <v>100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>
            <v>120</v>
          </cell>
        </row>
        <row r="22">
          <cell r="A22" t="str">
            <v xml:space="preserve"> 412  Сосиски Баварские ТМ Стародворье 0,35 кг ПОКОМ</v>
          </cell>
          <cell r="B22">
            <v>300</v>
          </cell>
        </row>
        <row r="23">
          <cell r="A23" t="str">
            <v xml:space="preserve"> 410  Сосиски Баварские с сыром ТМ Стародворье 0,35 кг. ПОКОМ</v>
          </cell>
          <cell r="B23">
            <v>600</v>
          </cell>
        </row>
        <row r="24">
          <cell r="A24" t="str">
            <v xml:space="preserve"> 467  Колбаса Филейная 0,5кг ТМ Особый рецепт  ПОКОМ</v>
          </cell>
          <cell r="B24">
            <v>300</v>
          </cell>
        </row>
        <row r="25">
          <cell r="A25" t="str">
            <v xml:space="preserve"> 281  Сосиски Молочные для завтрака ТМ Особый рецепт, 0,4кг  ПОКОМ</v>
          </cell>
          <cell r="B25">
            <v>360</v>
          </cell>
        </row>
        <row r="26">
          <cell r="A26" t="str">
            <v xml:space="preserve"> 281  Сосиски Молочные для завтрака ТМ Особый рецепт, 0,4кг  ПОКОМ</v>
          </cell>
          <cell r="B26">
            <v>246</v>
          </cell>
        </row>
        <row r="27">
          <cell r="A27" t="str">
            <v xml:space="preserve"> 054  Колбаса вареная Филейбургская с филе сочного окорока, 0,45 кг, БАВАРУШКА ПОКОМ</v>
          </cell>
          <cell r="B27">
            <v>132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B28">
            <v>90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>
            <v>90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>
            <v>120</v>
          </cell>
        </row>
        <row r="31">
          <cell r="A31" t="str">
            <v xml:space="preserve"> 361  Колбаса Сервелат Филейбургский с копченой грудинкой, в/у 0,35 кг срез, БАВАРУШКА ПОКОМ</v>
          </cell>
          <cell r="B31">
            <v>90</v>
          </cell>
        </row>
        <row r="32">
          <cell r="A32" t="str">
            <v xml:space="preserve"> 100  Сосиски Баварушки, 0.6кг, БАВАРУШКА ПОКОМ</v>
          </cell>
          <cell r="B32">
            <v>152</v>
          </cell>
        </row>
        <row r="33">
          <cell r="A33" t="str">
            <v xml:space="preserve"> 356  Сосиски Филейбургские с грудкой ТМ Баварушка 0,33 кг. ПОКОМ</v>
          </cell>
          <cell r="B33">
            <v>90</v>
          </cell>
        </row>
        <row r="34">
          <cell r="A34" t="str">
            <v xml:space="preserve"> 377  Колбаса Молочная Дугушка 0,6кг ТМ Стародворье  ПОКОМ</v>
          </cell>
          <cell r="B34">
            <v>624</v>
          </cell>
        </row>
        <row r="35">
          <cell r="A35" t="str">
            <v>Европоддон (невозвратный)</v>
          </cell>
          <cell r="B35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7" sqref="V7"/>
    </sheetView>
  </sheetViews>
  <sheetFormatPr defaultRowHeight="15" x14ac:dyDescent="0.25"/>
  <cols>
    <col min="1" max="1" width="60" customWidth="1"/>
    <col min="2" max="2" width="3.42578125" customWidth="1"/>
    <col min="3" max="8" width="6.85546875" customWidth="1"/>
    <col min="9" max="9" width="5.28515625" style="8" customWidth="1"/>
    <col min="10" max="10" width="5.28515625" customWidth="1"/>
    <col min="11" max="11" width="12.7109375" bestFit="1" customWidth="1"/>
    <col min="12" max="13" width="6.42578125" customWidth="1"/>
    <col min="14" max="15" width="0.7109375" customWidth="1"/>
    <col min="16" max="21" width="6.42578125" customWidth="1"/>
    <col min="22" max="22" width="21.7109375" customWidth="1"/>
    <col min="23" max="24" width="5.42578125" customWidth="1"/>
    <col min="25" max="30" width="6.140625" customWidth="1"/>
    <col min="31" max="31" width="33.85546875" customWidth="1"/>
    <col min="32" max="51" width="8" customWidth="1"/>
  </cols>
  <sheetData>
    <row r="1" spans="1:51" x14ac:dyDescent="0.25">
      <c r="A1" s="1"/>
      <c r="B1" s="1"/>
      <c r="C1" s="1"/>
      <c r="D1" s="1"/>
      <c r="E1" s="1"/>
      <c r="F1" s="1"/>
      <c r="G1" s="1"/>
      <c r="H1" s="1"/>
      <c r="I1" s="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1"/>
      <c r="H2" s="1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164</v>
      </c>
      <c r="H3" s="2" t="s">
        <v>165</v>
      </c>
      <c r="I3" s="7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13</v>
      </c>
      <c r="R3" s="2" t="s">
        <v>13</v>
      </c>
      <c r="S3" s="2" t="s">
        <v>14</v>
      </c>
      <c r="T3" s="3" t="s">
        <v>15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1"/>
      <c r="H4" s="1"/>
      <c r="I4" s="6"/>
      <c r="J4" s="1"/>
      <c r="K4" s="1"/>
      <c r="L4" s="1"/>
      <c r="M4" s="1"/>
      <c r="N4" s="1"/>
      <c r="O4" s="1"/>
      <c r="P4" s="1" t="s">
        <v>23</v>
      </c>
      <c r="Q4" s="1" t="s">
        <v>24</v>
      </c>
      <c r="R4" s="1" t="s">
        <v>25</v>
      </c>
      <c r="S4" s="1" t="s">
        <v>26</v>
      </c>
      <c r="T4" s="1"/>
      <c r="U4" s="1"/>
      <c r="V4" s="1"/>
      <c r="W4" s="1"/>
      <c r="X4" s="1"/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41020.770000000004</v>
      </c>
      <c r="F5" s="4">
        <f>SUM(F6:F498)</f>
        <v>60961.790000000008</v>
      </c>
      <c r="G5" s="4">
        <f>SUM(G6:G498)</f>
        <v>7034</v>
      </c>
      <c r="H5" s="4">
        <f>SUM(H6:H498)</f>
        <v>53927.790000000008</v>
      </c>
      <c r="I5" s="6"/>
      <c r="J5" s="1"/>
      <c r="K5" s="1"/>
      <c r="L5" s="4">
        <f t="shared" ref="L5:U5" si="0">SUM(L6:L498)</f>
        <v>40831.078000000009</v>
      </c>
      <c r="M5" s="4">
        <f t="shared" si="0"/>
        <v>189.69200000000043</v>
      </c>
      <c r="N5" s="4">
        <f t="shared" si="0"/>
        <v>0</v>
      </c>
      <c r="O5" s="4">
        <f t="shared" si="0"/>
        <v>0</v>
      </c>
      <c r="P5" s="4">
        <f t="shared" si="0"/>
        <v>20867.999100000001</v>
      </c>
      <c r="Q5" s="4">
        <f t="shared" si="0"/>
        <v>9300</v>
      </c>
      <c r="R5" s="4">
        <f t="shared" si="0"/>
        <v>5350</v>
      </c>
      <c r="S5" s="4">
        <f t="shared" si="0"/>
        <v>8204.1539999999986</v>
      </c>
      <c r="T5" s="4">
        <f t="shared" si="0"/>
        <v>11258.522900000002</v>
      </c>
      <c r="U5" s="4">
        <f t="shared" si="0"/>
        <v>0</v>
      </c>
      <c r="V5" s="1"/>
      <c r="W5" s="1"/>
      <c r="X5" s="1"/>
      <c r="Y5" s="4">
        <f t="shared" ref="Y5:AD5" si="1">SUM(Y6:Y498)</f>
        <v>8729.075200000003</v>
      </c>
      <c r="Z5" s="4">
        <f t="shared" si="1"/>
        <v>8034.2774000000009</v>
      </c>
      <c r="AA5" s="4">
        <f t="shared" si="1"/>
        <v>8224.8907999999974</v>
      </c>
      <c r="AB5" s="4">
        <f t="shared" si="1"/>
        <v>7621.2833999999984</v>
      </c>
      <c r="AC5" s="4">
        <f t="shared" si="1"/>
        <v>6818.6561999999976</v>
      </c>
      <c r="AD5" s="4">
        <f t="shared" si="1"/>
        <v>7155.5626000000029</v>
      </c>
      <c r="AE5" s="1"/>
      <c r="AF5" s="4">
        <f>SUM(AF6:AF498)</f>
        <v>10505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314.63499999999999</v>
      </c>
      <c r="D6" s="1">
        <v>944.65599999999995</v>
      </c>
      <c r="E6" s="1">
        <v>540.55100000000004</v>
      </c>
      <c r="F6" s="1">
        <v>612.22799999999995</v>
      </c>
      <c r="G6" s="1">
        <f>IFERROR(VLOOKUP(A6,[1]TDSheet!$A:$B,2,0),0)</f>
        <v>0</v>
      </c>
      <c r="H6" s="1">
        <f>F6-G6</f>
        <v>612.22799999999995</v>
      </c>
      <c r="I6" s="6">
        <v>1</v>
      </c>
      <c r="J6" s="1">
        <v>50</v>
      </c>
      <c r="K6" s="1" t="s">
        <v>35</v>
      </c>
      <c r="L6" s="1">
        <v>523.16099999999994</v>
      </c>
      <c r="M6" s="1">
        <f t="shared" ref="M6:M37" si="2">E6-L6</f>
        <v>17.3900000000001</v>
      </c>
      <c r="N6" s="1"/>
      <c r="O6" s="1"/>
      <c r="P6" s="1">
        <v>569.91039999999975</v>
      </c>
      <c r="Q6" s="1"/>
      <c r="R6" s="1"/>
      <c r="S6" s="1">
        <f>E6/5</f>
        <v>108.11020000000001</v>
      </c>
      <c r="T6" s="5">
        <f>11*S6-R6-Q6-P6-H6</f>
        <v>7.0738000000004604</v>
      </c>
      <c r="U6" s="5"/>
      <c r="V6" s="1"/>
      <c r="W6" s="1">
        <f>(H6+P6+Q6+R6+T6)/S6</f>
        <v>11.000000000000004</v>
      </c>
      <c r="X6" s="1">
        <f>(H6+P6+Q6+R6)/S6</f>
        <v>10.934568616097277</v>
      </c>
      <c r="Y6" s="1">
        <v>121.2212</v>
      </c>
      <c r="Z6" s="1">
        <v>103.24979999999999</v>
      </c>
      <c r="AA6" s="1">
        <v>113.14279999999999</v>
      </c>
      <c r="AB6" s="1">
        <v>87.757800000000003</v>
      </c>
      <c r="AC6" s="1">
        <v>84.516999999999996</v>
      </c>
      <c r="AD6" s="1">
        <v>89.822199999999995</v>
      </c>
      <c r="AE6" s="1"/>
      <c r="AF6" s="1">
        <f>ROUND(T6*I6,0)</f>
        <v>7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34</v>
      </c>
      <c r="C7" s="1">
        <v>195.36699999999999</v>
      </c>
      <c r="D7" s="1">
        <v>545.63199999999995</v>
      </c>
      <c r="E7" s="1">
        <v>290.464</v>
      </c>
      <c r="F7" s="1">
        <v>419.44499999999999</v>
      </c>
      <c r="G7" s="1">
        <f>IFERROR(VLOOKUP(A7,[1]TDSheet!$A:$B,2,0),0)</f>
        <v>0</v>
      </c>
      <c r="H7" s="1">
        <f t="shared" ref="H7:H70" si="3">F7-G7</f>
        <v>419.44499999999999</v>
      </c>
      <c r="I7" s="6">
        <v>1</v>
      </c>
      <c r="J7" s="1">
        <v>45</v>
      </c>
      <c r="K7" s="1" t="s">
        <v>35</v>
      </c>
      <c r="L7" s="1">
        <v>269.89999999999998</v>
      </c>
      <c r="M7" s="1">
        <f t="shared" si="2"/>
        <v>20.564000000000021</v>
      </c>
      <c r="N7" s="1"/>
      <c r="O7" s="1"/>
      <c r="P7" s="1">
        <v>144.80199999999999</v>
      </c>
      <c r="Q7" s="1"/>
      <c r="R7" s="1"/>
      <c r="S7" s="1">
        <f t="shared" ref="S7:S70" si="4">E7/5</f>
        <v>58.092799999999997</v>
      </c>
      <c r="T7" s="5">
        <f t="shared" ref="T7:T8" si="5">11*S7-R7-Q7-P7-H7</f>
        <v>74.773799999999994</v>
      </c>
      <c r="U7" s="5"/>
      <c r="V7" s="1"/>
      <c r="W7" s="1">
        <f t="shared" ref="W7:W70" si="6">(H7+P7+Q7+R7+T7)/S7</f>
        <v>11</v>
      </c>
      <c r="X7" s="1">
        <f t="shared" ref="X7:X70" si="7">(H7+P7+Q7+R7)/S7</f>
        <v>9.7128559821526927</v>
      </c>
      <c r="Y7" s="1">
        <v>58.819399999999987</v>
      </c>
      <c r="Z7" s="1">
        <v>57.506399999999999</v>
      </c>
      <c r="AA7" s="1">
        <v>72.272799999999989</v>
      </c>
      <c r="AB7" s="1">
        <v>66.365800000000007</v>
      </c>
      <c r="AC7" s="1">
        <v>53.313599999999987</v>
      </c>
      <c r="AD7" s="1">
        <v>45.754399999999997</v>
      </c>
      <c r="AE7" s="1"/>
      <c r="AF7" s="1">
        <f t="shared" ref="AF7:AF70" si="8">ROUND(T7*I7,0)</f>
        <v>75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>
        <v>1256.6859999999999</v>
      </c>
      <c r="D8" s="1">
        <v>1174.6199999999999</v>
      </c>
      <c r="E8" s="1">
        <v>867.78300000000002</v>
      </c>
      <c r="F8" s="1">
        <v>1454.403</v>
      </c>
      <c r="G8" s="1">
        <f>IFERROR(VLOOKUP(A8,[1]TDSheet!$A:$B,2,0),0)</f>
        <v>0</v>
      </c>
      <c r="H8" s="1">
        <f t="shared" si="3"/>
        <v>1454.403</v>
      </c>
      <c r="I8" s="6">
        <v>1</v>
      </c>
      <c r="J8" s="1">
        <v>45</v>
      </c>
      <c r="K8" s="1" t="s">
        <v>35</v>
      </c>
      <c r="L8" s="1">
        <v>783.57799999999997</v>
      </c>
      <c r="M8" s="1">
        <f t="shared" si="2"/>
        <v>84.205000000000041</v>
      </c>
      <c r="N8" s="1"/>
      <c r="O8" s="1"/>
      <c r="P8" s="1">
        <v>127.4871999999995</v>
      </c>
      <c r="Q8" s="1"/>
      <c r="R8" s="1"/>
      <c r="S8" s="1">
        <f t="shared" si="4"/>
        <v>173.5566</v>
      </c>
      <c r="T8" s="5">
        <f t="shared" si="5"/>
        <v>327.23240000000055</v>
      </c>
      <c r="U8" s="5"/>
      <c r="V8" s="1"/>
      <c r="W8" s="1">
        <f t="shared" si="6"/>
        <v>11</v>
      </c>
      <c r="X8" s="1">
        <f t="shared" si="7"/>
        <v>9.1145493746708546</v>
      </c>
      <c r="Y8" s="1">
        <v>169.7148</v>
      </c>
      <c r="Z8" s="1">
        <v>209.851</v>
      </c>
      <c r="AA8" s="1">
        <v>207.45480000000001</v>
      </c>
      <c r="AB8" s="1">
        <v>118.8352</v>
      </c>
      <c r="AC8" s="1">
        <v>110.9546</v>
      </c>
      <c r="AD8" s="1">
        <v>121.8528</v>
      </c>
      <c r="AE8" s="1"/>
      <c r="AF8" s="1">
        <f t="shared" si="8"/>
        <v>327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34</v>
      </c>
      <c r="C9" s="1">
        <v>11.208</v>
      </c>
      <c r="D9" s="1">
        <v>85.524000000000001</v>
      </c>
      <c r="E9" s="1">
        <v>7.9779999999999998</v>
      </c>
      <c r="F9" s="1">
        <v>81.742000000000004</v>
      </c>
      <c r="G9" s="1">
        <f>IFERROR(VLOOKUP(A9,[1]TDSheet!$A:$B,2,0),0)</f>
        <v>0</v>
      </c>
      <c r="H9" s="1">
        <f t="shared" si="3"/>
        <v>81.742000000000004</v>
      </c>
      <c r="I9" s="6">
        <v>1</v>
      </c>
      <c r="J9" s="1">
        <v>40</v>
      </c>
      <c r="K9" s="1" t="s">
        <v>35</v>
      </c>
      <c r="L9" s="1">
        <v>10.7</v>
      </c>
      <c r="M9" s="1">
        <f t="shared" si="2"/>
        <v>-2.7219999999999995</v>
      </c>
      <c r="N9" s="1"/>
      <c r="O9" s="1"/>
      <c r="P9" s="1">
        <v>0</v>
      </c>
      <c r="Q9" s="1"/>
      <c r="R9" s="1"/>
      <c r="S9" s="1">
        <f t="shared" si="4"/>
        <v>1.5955999999999999</v>
      </c>
      <c r="T9" s="5"/>
      <c r="U9" s="5"/>
      <c r="V9" s="1"/>
      <c r="W9" s="1">
        <f t="shared" si="6"/>
        <v>51.229631486588126</v>
      </c>
      <c r="X9" s="1">
        <f t="shared" si="7"/>
        <v>51.229631486588126</v>
      </c>
      <c r="Y9" s="1">
        <v>1.1204000000000001</v>
      </c>
      <c r="Z9" s="1">
        <v>6.5224000000000002</v>
      </c>
      <c r="AA9" s="1">
        <v>6.4426000000000014</v>
      </c>
      <c r="AB9" s="1">
        <v>3.0085999999999999</v>
      </c>
      <c r="AC9" s="1">
        <v>3.7846000000000002</v>
      </c>
      <c r="AD9" s="1">
        <v>2.5238</v>
      </c>
      <c r="AE9" s="14" t="s">
        <v>39</v>
      </c>
      <c r="AF9" s="1">
        <f t="shared" si="8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1" t="s">
        <v>40</v>
      </c>
      <c r="B10" s="11" t="s">
        <v>41</v>
      </c>
      <c r="C10" s="11"/>
      <c r="D10" s="11">
        <v>246</v>
      </c>
      <c r="E10" s="11"/>
      <c r="F10" s="11">
        <v>246</v>
      </c>
      <c r="G10" s="11">
        <f>IFERROR(VLOOKUP(A10,[1]TDSheet!$A:$B,2,0),0)</f>
        <v>246</v>
      </c>
      <c r="H10" s="11">
        <f t="shared" si="3"/>
        <v>0</v>
      </c>
      <c r="I10" s="12">
        <v>0</v>
      </c>
      <c r="J10" s="11" t="e">
        <v>#N/A</v>
      </c>
      <c r="K10" s="11" t="s">
        <v>74</v>
      </c>
      <c r="L10" s="11"/>
      <c r="M10" s="11">
        <f t="shared" si="2"/>
        <v>0</v>
      </c>
      <c r="N10" s="11"/>
      <c r="O10" s="11"/>
      <c r="P10" s="11"/>
      <c r="Q10" s="11"/>
      <c r="R10" s="11"/>
      <c r="S10" s="11">
        <f t="shared" si="4"/>
        <v>0</v>
      </c>
      <c r="T10" s="13"/>
      <c r="U10" s="13"/>
      <c r="V10" s="11"/>
      <c r="W10" s="11" t="e">
        <f t="shared" si="6"/>
        <v>#DIV/0!</v>
      </c>
      <c r="X10" s="11" t="e">
        <f t="shared" si="7"/>
        <v>#DIV/0!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/>
      <c r="AF10" s="11">
        <f t="shared" si="8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41</v>
      </c>
      <c r="C11" s="1">
        <v>778</v>
      </c>
      <c r="D11" s="1">
        <v>1038</v>
      </c>
      <c r="E11" s="1">
        <v>717</v>
      </c>
      <c r="F11" s="1">
        <v>990</v>
      </c>
      <c r="G11" s="1">
        <f>IFERROR(VLOOKUP(A11,[1]TDSheet!$A:$B,2,0),0)</f>
        <v>0</v>
      </c>
      <c r="H11" s="1">
        <f t="shared" si="3"/>
        <v>990</v>
      </c>
      <c r="I11" s="6">
        <v>0.45</v>
      </c>
      <c r="J11" s="1">
        <v>45</v>
      </c>
      <c r="K11" s="1" t="s">
        <v>35</v>
      </c>
      <c r="L11" s="1">
        <v>722</v>
      </c>
      <c r="M11" s="1">
        <f t="shared" si="2"/>
        <v>-5</v>
      </c>
      <c r="N11" s="1"/>
      <c r="O11" s="1"/>
      <c r="P11" s="1">
        <v>1003</v>
      </c>
      <c r="Q11" s="1">
        <v>1400</v>
      </c>
      <c r="R11" s="1"/>
      <c r="S11" s="1">
        <f t="shared" si="4"/>
        <v>143.4</v>
      </c>
      <c r="T11" s="5"/>
      <c r="U11" s="5"/>
      <c r="V11" s="1"/>
      <c r="W11" s="1">
        <f t="shared" si="6"/>
        <v>23.661087866108787</v>
      </c>
      <c r="X11" s="1">
        <f t="shared" si="7"/>
        <v>23.661087866108787</v>
      </c>
      <c r="Y11" s="1">
        <v>147.6</v>
      </c>
      <c r="Z11" s="1">
        <v>154.80000000000001</v>
      </c>
      <c r="AA11" s="1">
        <v>167.4</v>
      </c>
      <c r="AB11" s="1">
        <v>154.19999999999999</v>
      </c>
      <c r="AC11" s="1">
        <v>158.19999999999999</v>
      </c>
      <c r="AD11" s="1">
        <v>164.6</v>
      </c>
      <c r="AE11" s="14" t="s">
        <v>97</v>
      </c>
      <c r="AF11" s="1">
        <f t="shared" si="8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44</v>
      </c>
      <c r="B12" s="1" t="s">
        <v>41</v>
      </c>
      <c r="C12" s="1">
        <v>1111.5239999999999</v>
      </c>
      <c r="D12" s="1">
        <v>1500</v>
      </c>
      <c r="E12" s="1">
        <v>1153</v>
      </c>
      <c r="F12" s="1">
        <v>1318.5239999999999</v>
      </c>
      <c r="G12" s="1">
        <f>IFERROR(VLOOKUP(A12,[1]TDSheet!$A:$B,2,0),0)</f>
        <v>0</v>
      </c>
      <c r="H12" s="1">
        <f t="shared" si="3"/>
        <v>1318.5239999999999</v>
      </c>
      <c r="I12" s="6">
        <v>0.45</v>
      </c>
      <c r="J12" s="1">
        <v>45</v>
      </c>
      <c r="K12" s="1" t="s">
        <v>35</v>
      </c>
      <c r="L12" s="1">
        <v>1166</v>
      </c>
      <c r="M12" s="1">
        <f t="shared" si="2"/>
        <v>-13</v>
      </c>
      <c r="N12" s="1"/>
      <c r="O12" s="1"/>
      <c r="P12" s="1">
        <v>700</v>
      </c>
      <c r="Q12" s="1">
        <v>600</v>
      </c>
      <c r="R12" s="1"/>
      <c r="S12" s="1">
        <f t="shared" si="4"/>
        <v>230.6</v>
      </c>
      <c r="T12" s="5"/>
      <c r="U12" s="5"/>
      <c r="V12" s="1"/>
      <c r="W12" s="1">
        <f t="shared" si="6"/>
        <v>11.355264527320035</v>
      </c>
      <c r="X12" s="1">
        <f t="shared" si="7"/>
        <v>11.355264527320035</v>
      </c>
      <c r="Y12" s="1">
        <v>226.8</v>
      </c>
      <c r="Z12" s="1">
        <v>225</v>
      </c>
      <c r="AA12" s="1">
        <v>242</v>
      </c>
      <c r="AB12" s="1">
        <v>227.8</v>
      </c>
      <c r="AC12" s="1">
        <v>229</v>
      </c>
      <c r="AD12" s="1">
        <v>223.4</v>
      </c>
      <c r="AE12" s="1" t="s">
        <v>43</v>
      </c>
      <c r="AF12" s="1">
        <f t="shared" si="8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41</v>
      </c>
      <c r="C13" s="1">
        <v>150</v>
      </c>
      <c r="D13" s="1"/>
      <c r="E13" s="1">
        <v>102</v>
      </c>
      <c r="F13" s="1">
        <v>32</v>
      </c>
      <c r="G13" s="1">
        <f>IFERROR(VLOOKUP(A13,[1]TDSheet!$A:$B,2,0),0)</f>
        <v>0</v>
      </c>
      <c r="H13" s="1">
        <f t="shared" si="3"/>
        <v>32</v>
      </c>
      <c r="I13" s="6">
        <v>0.17</v>
      </c>
      <c r="J13" s="1">
        <v>180</v>
      </c>
      <c r="K13" s="1" t="s">
        <v>35</v>
      </c>
      <c r="L13" s="1">
        <v>102</v>
      </c>
      <c r="M13" s="1">
        <f t="shared" si="2"/>
        <v>0</v>
      </c>
      <c r="N13" s="1"/>
      <c r="O13" s="1"/>
      <c r="P13" s="1">
        <v>66.399999999999977</v>
      </c>
      <c r="Q13" s="1"/>
      <c r="R13" s="1"/>
      <c r="S13" s="1">
        <f t="shared" si="4"/>
        <v>20.399999999999999</v>
      </c>
      <c r="T13" s="5">
        <f t="shared" ref="T13" si="9">11*S13-R13-Q13-P13-H13</f>
        <v>126</v>
      </c>
      <c r="U13" s="5"/>
      <c r="V13" s="1"/>
      <c r="W13" s="1">
        <f t="shared" si="6"/>
        <v>11</v>
      </c>
      <c r="X13" s="1">
        <f t="shared" si="7"/>
        <v>4.8235294117647047</v>
      </c>
      <c r="Y13" s="1">
        <v>17.2</v>
      </c>
      <c r="Z13" s="1">
        <v>19.600000000000001</v>
      </c>
      <c r="AA13" s="1">
        <v>19</v>
      </c>
      <c r="AB13" s="1">
        <v>17.600000000000001</v>
      </c>
      <c r="AC13" s="1">
        <v>18.600000000000001</v>
      </c>
      <c r="AD13" s="1">
        <v>22.8</v>
      </c>
      <c r="AE13" s="18" t="s">
        <v>97</v>
      </c>
      <c r="AF13" s="1">
        <f t="shared" si="8"/>
        <v>21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1" t="s">
        <v>46</v>
      </c>
      <c r="B14" s="11" t="s">
        <v>41</v>
      </c>
      <c r="C14" s="11"/>
      <c r="D14" s="11">
        <v>132</v>
      </c>
      <c r="E14" s="11"/>
      <c r="F14" s="11">
        <v>132</v>
      </c>
      <c r="G14" s="11">
        <f>IFERROR(VLOOKUP(A14,[1]TDSheet!$A:$B,2,0),0)</f>
        <v>132</v>
      </c>
      <c r="H14" s="11">
        <f t="shared" si="3"/>
        <v>0</v>
      </c>
      <c r="I14" s="12">
        <v>0</v>
      </c>
      <c r="J14" s="11" t="e">
        <v>#N/A</v>
      </c>
      <c r="K14" s="11" t="s">
        <v>74</v>
      </c>
      <c r="L14" s="11"/>
      <c r="M14" s="11">
        <f t="shared" si="2"/>
        <v>0</v>
      </c>
      <c r="N14" s="11"/>
      <c r="O14" s="11"/>
      <c r="P14" s="11"/>
      <c r="Q14" s="11"/>
      <c r="R14" s="11"/>
      <c r="S14" s="11">
        <f t="shared" si="4"/>
        <v>0</v>
      </c>
      <c r="T14" s="13"/>
      <c r="U14" s="13"/>
      <c r="V14" s="11"/>
      <c r="W14" s="11" t="e">
        <f t="shared" si="6"/>
        <v>#DIV/0!</v>
      </c>
      <c r="X14" s="11" t="e">
        <f t="shared" si="7"/>
        <v>#DIV/0!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/>
      <c r="AF14" s="11">
        <f t="shared" si="8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47</v>
      </c>
      <c r="B15" s="1" t="s">
        <v>41</v>
      </c>
      <c r="C15" s="1">
        <v>33</v>
      </c>
      <c r="D15" s="1">
        <v>162</v>
      </c>
      <c r="E15" s="1">
        <v>30</v>
      </c>
      <c r="F15" s="1">
        <v>159</v>
      </c>
      <c r="G15" s="1">
        <f>IFERROR(VLOOKUP(A15,[1]TDSheet!$A:$B,2,0),0)</f>
        <v>120</v>
      </c>
      <c r="H15" s="1">
        <f t="shared" si="3"/>
        <v>39</v>
      </c>
      <c r="I15" s="6">
        <v>0.3</v>
      </c>
      <c r="J15" s="1">
        <v>40</v>
      </c>
      <c r="K15" s="1" t="s">
        <v>35</v>
      </c>
      <c r="L15" s="1">
        <v>33</v>
      </c>
      <c r="M15" s="1">
        <f t="shared" si="2"/>
        <v>-3</v>
      </c>
      <c r="N15" s="1"/>
      <c r="O15" s="1"/>
      <c r="P15" s="1">
        <v>12</v>
      </c>
      <c r="Q15" s="1"/>
      <c r="R15" s="1"/>
      <c r="S15" s="1">
        <f t="shared" si="4"/>
        <v>6</v>
      </c>
      <c r="T15" s="5">
        <f t="shared" ref="T15" si="10">11*S15-R15-Q15-P15-H15</f>
        <v>15</v>
      </c>
      <c r="U15" s="5"/>
      <c r="V15" s="1"/>
      <c r="W15" s="1">
        <f t="shared" si="6"/>
        <v>11</v>
      </c>
      <c r="X15" s="1">
        <f t="shared" si="7"/>
        <v>8.5</v>
      </c>
      <c r="Y15" s="1">
        <v>5.6</v>
      </c>
      <c r="Z15" s="1">
        <v>5.8</v>
      </c>
      <c r="AA15" s="1">
        <v>6.8</v>
      </c>
      <c r="AB15" s="1">
        <v>6</v>
      </c>
      <c r="AC15" s="1">
        <v>4.8</v>
      </c>
      <c r="AD15" s="1">
        <v>2.8</v>
      </c>
      <c r="AE15" s="1"/>
      <c r="AF15" s="1">
        <f t="shared" si="8"/>
        <v>5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41</v>
      </c>
      <c r="C16" s="1">
        <v>48</v>
      </c>
      <c r="D16" s="1">
        <v>3</v>
      </c>
      <c r="E16" s="1"/>
      <c r="F16" s="1"/>
      <c r="G16" s="1">
        <f>IFERROR(VLOOKUP(A16,[1]TDSheet!$A:$B,2,0),0)</f>
        <v>0</v>
      </c>
      <c r="H16" s="1">
        <f t="shared" si="3"/>
        <v>0</v>
      </c>
      <c r="I16" s="6">
        <v>0.17</v>
      </c>
      <c r="J16" s="1">
        <v>180</v>
      </c>
      <c r="K16" s="1" t="s">
        <v>35</v>
      </c>
      <c r="L16" s="1">
        <v>152</v>
      </c>
      <c r="M16" s="1">
        <f t="shared" si="2"/>
        <v>-152</v>
      </c>
      <c r="N16" s="1"/>
      <c r="O16" s="1"/>
      <c r="P16" s="1">
        <v>140</v>
      </c>
      <c r="Q16" s="1"/>
      <c r="R16" s="1"/>
      <c r="S16" s="1">
        <f t="shared" si="4"/>
        <v>0</v>
      </c>
      <c r="T16" s="5"/>
      <c r="U16" s="5"/>
      <c r="V16" s="1"/>
      <c r="W16" s="1" t="e">
        <f t="shared" si="6"/>
        <v>#DIV/0!</v>
      </c>
      <c r="X16" s="1" t="e">
        <f t="shared" si="7"/>
        <v>#DIV/0!</v>
      </c>
      <c r="Y16" s="1">
        <v>10.199999999999999</v>
      </c>
      <c r="Z16" s="1">
        <v>37.6</v>
      </c>
      <c r="AA16" s="1">
        <v>29.6</v>
      </c>
      <c r="AB16" s="1">
        <v>14.8</v>
      </c>
      <c r="AC16" s="1">
        <v>16.8</v>
      </c>
      <c r="AD16" s="1">
        <v>20.6</v>
      </c>
      <c r="AE16" s="1"/>
      <c r="AF16" s="1">
        <f t="shared" si="8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1" t="s">
        <v>49</v>
      </c>
      <c r="B17" s="11" t="s">
        <v>41</v>
      </c>
      <c r="C17" s="11"/>
      <c r="D17" s="11">
        <v>152</v>
      </c>
      <c r="E17" s="11"/>
      <c r="F17" s="11">
        <v>152</v>
      </c>
      <c r="G17" s="11">
        <f>IFERROR(VLOOKUP(A17,[1]TDSheet!$A:$B,2,0),0)</f>
        <v>152</v>
      </c>
      <c r="H17" s="11">
        <f t="shared" si="3"/>
        <v>0</v>
      </c>
      <c r="I17" s="12">
        <v>0</v>
      </c>
      <c r="J17" s="11" t="e">
        <v>#N/A</v>
      </c>
      <c r="K17" s="11" t="s">
        <v>74</v>
      </c>
      <c r="L17" s="11"/>
      <c r="M17" s="11">
        <f t="shared" si="2"/>
        <v>0</v>
      </c>
      <c r="N17" s="11"/>
      <c r="O17" s="11"/>
      <c r="P17" s="11"/>
      <c r="Q17" s="11"/>
      <c r="R17" s="11"/>
      <c r="S17" s="11">
        <f t="shared" si="4"/>
        <v>0</v>
      </c>
      <c r="T17" s="13"/>
      <c r="U17" s="13"/>
      <c r="V17" s="11"/>
      <c r="W17" s="11" t="e">
        <f t="shared" si="6"/>
        <v>#DIV/0!</v>
      </c>
      <c r="X17" s="11" t="e">
        <f t="shared" si="7"/>
        <v>#DIV/0!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/>
      <c r="AF17" s="11">
        <f t="shared" si="8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1" t="s">
        <v>50</v>
      </c>
      <c r="B18" s="11" t="s">
        <v>41</v>
      </c>
      <c r="C18" s="11"/>
      <c r="D18" s="11">
        <v>228</v>
      </c>
      <c r="E18" s="11"/>
      <c r="F18" s="11">
        <v>228</v>
      </c>
      <c r="G18" s="11">
        <f>IFERROR(VLOOKUP(A18,[1]TDSheet!$A:$B,2,0),0)</f>
        <v>228</v>
      </c>
      <c r="H18" s="11">
        <f t="shared" si="3"/>
        <v>0</v>
      </c>
      <c r="I18" s="12">
        <v>0</v>
      </c>
      <c r="J18" s="11" t="e">
        <v>#N/A</v>
      </c>
      <c r="K18" s="11" t="s">
        <v>74</v>
      </c>
      <c r="L18" s="11"/>
      <c r="M18" s="11">
        <f t="shared" si="2"/>
        <v>0</v>
      </c>
      <c r="N18" s="11"/>
      <c r="O18" s="11"/>
      <c r="P18" s="11"/>
      <c r="Q18" s="11"/>
      <c r="R18" s="11"/>
      <c r="S18" s="11">
        <f t="shared" si="4"/>
        <v>0</v>
      </c>
      <c r="T18" s="13"/>
      <c r="U18" s="13"/>
      <c r="V18" s="11"/>
      <c r="W18" s="11" t="e">
        <f t="shared" si="6"/>
        <v>#DIV/0!</v>
      </c>
      <c r="X18" s="11" t="e">
        <f t="shared" si="7"/>
        <v>#DIV/0!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/>
      <c r="AF18" s="11">
        <f t="shared" si="8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1" t="s">
        <v>51</v>
      </c>
      <c r="B19" s="11" t="s">
        <v>41</v>
      </c>
      <c r="C19" s="11"/>
      <c r="D19" s="11">
        <v>90</v>
      </c>
      <c r="E19" s="11"/>
      <c r="F19" s="11">
        <v>90</v>
      </c>
      <c r="G19" s="11">
        <f>IFERROR(VLOOKUP(A19,[1]TDSheet!$A:$B,2,0),0)</f>
        <v>90</v>
      </c>
      <c r="H19" s="11">
        <f t="shared" si="3"/>
        <v>0</v>
      </c>
      <c r="I19" s="12">
        <v>0</v>
      </c>
      <c r="J19" s="11" t="e">
        <v>#N/A</v>
      </c>
      <c r="K19" s="11" t="s">
        <v>74</v>
      </c>
      <c r="L19" s="11"/>
      <c r="M19" s="11">
        <f t="shared" si="2"/>
        <v>0</v>
      </c>
      <c r="N19" s="11"/>
      <c r="O19" s="11"/>
      <c r="P19" s="11"/>
      <c r="Q19" s="11"/>
      <c r="R19" s="11"/>
      <c r="S19" s="11">
        <f t="shared" si="4"/>
        <v>0</v>
      </c>
      <c r="T19" s="13"/>
      <c r="U19" s="13"/>
      <c r="V19" s="11"/>
      <c r="W19" s="11" t="e">
        <f t="shared" si="6"/>
        <v>#DIV/0!</v>
      </c>
      <c r="X19" s="11" t="e">
        <f t="shared" si="7"/>
        <v>#DIV/0!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/>
      <c r="AF19" s="11">
        <f t="shared" si="8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5" t="s">
        <v>52</v>
      </c>
      <c r="B20" s="15" t="s">
        <v>41</v>
      </c>
      <c r="C20" s="15"/>
      <c r="D20" s="15">
        <v>90</v>
      </c>
      <c r="E20" s="15"/>
      <c r="F20" s="15">
        <v>90</v>
      </c>
      <c r="G20" s="15">
        <f>IFERROR(VLOOKUP(A20,[1]TDSheet!$A:$B,2,0),0)</f>
        <v>90</v>
      </c>
      <c r="H20" s="15">
        <f t="shared" si="3"/>
        <v>0</v>
      </c>
      <c r="I20" s="16">
        <v>0</v>
      </c>
      <c r="J20" s="15">
        <v>50</v>
      </c>
      <c r="K20" s="15" t="s">
        <v>35</v>
      </c>
      <c r="L20" s="15"/>
      <c r="M20" s="15">
        <f t="shared" si="2"/>
        <v>0</v>
      </c>
      <c r="N20" s="15"/>
      <c r="O20" s="15"/>
      <c r="P20" s="15"/>
      <c r="Q20" s="15"/>
      <c r="R20" s="15"/>
      <c r="S20" s="15">
        <f t="shared" si="4"/>
        <v>0</v>
      </c>
      <c r="T20" s="17"/>
      <c r="U20" s="17"/>
      <c r="V20" s="15"/>
      <c r="W20" s="15" t="e">
        <f t="shared" si="6"/>
        <v>#DIV/0!</v>
      </c>
      <c r="X20" s="15" t="e">
        <f t="shared" si="7"/>
        <v>#DIV/0!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 t="s">
        <v>53</v>
      </c>
      <c r="AF20" s="15">
        <f t="shared" si="8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54</v>
      </c>
      <c r="B21" s="1" t="s">
        <v>41</v>
      </c>
      <c r="C21" s="1">
        <v>187</v>
      </c>
      <c r="D21" s="1">
        <v>120</v>
      </c>
      <c r="E21" s="1">
        <v>84</v>
      </c>
      <c r="F21" s="1">
        <v>215</v>
      </c>
      <c r="G21" s="1">
        <f>IFERROR(VLOOKUP(A21,[1]TDSheet!$A:$B,2,0),0)</f>
        <v>120</v>
      </c>
      <c r="H21" s="1">
        <f t="shared" si="3"/>
        <v>95</v>
      </c>
      <c r="I21" s="6">
        <v>0.35</v>
      </c>
      <c r="J21" s="1">
        <v>50</v>
      </c>
      <c r="K21" s="1" t="s">
        <v>35</v>
      </c>
      <c r="L21" s="1">
        <v>85</v>
      </c>
      <c r="M21" s="1">
        <f t="shared" si="2"/>
        <v>-1</v>
      </c>
      <c r="N21" s="1"/>
      <c r="O21" s="1"/>
      <c r="P21" s="1">
        <v>150</v>
      </c>
      <c r="Q21" s="1"/>
      <c r="R21" s="1"/>
      <c r="S21" s="1">
        <f t="shared" si="4"/>
        <v>16.8</v>
      </c>
      <c r="T21" s="5"/>
      <c r="U21" s="5"/>
      <c r="V21" s="1"/>
      <c r="W21" s="1">
        <f t="shared" si="6"/>
        <v>14.583333333333332</v>
      </c>
      <c r="X21" s="1">
        <f t="shared" si="7"/>
        <v>14.583333333333332</v>
      </c>
      <c r="Y21" s="1">
        <v>15.2</v>
      </c>
      <c r="Z21" s="1">
        <v>13</v>
      </c>
      <c r="AA21" s="1">
        <v>15.6</v>
      </c>
      <c r="AB21" s="1">
        <v>14.2</v>
      </c>
      <c r="AC21" s="1">
        <v>15</v>
      </c>
      <c r="AD21" s="1">
        <v>22.2</v>
      </c>
      <c r="AE21" s="1" t="s">
        <v>43</v>
      </c>
      <c r="AF21" s="1">
        <f t="shared" si="8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34</v>
      </c>
      <c r="C22" s="1">
        <v>1834.817</v>
      </c>
      <c r="D22" s="1">
        <v>2805.5329999999999</v>
      </c>
      <c r="E22" s="1">
        <v>2325.6289999999999</v>
      </c>
      <c r="F22" s="1">
        <v>1971.393</v>
      </c>
      <c r="G22" s="1">
        <f>IFERROR(VLOOKUP(A22,[1]TDSheet!$A:$B,2,0),0)</f>
        <v>0</v>
      </c>
      <c r="H22" s="1">
        <f t="shared" si="3"/>
        <v>1971.393</v>
      </c>
      <c r="I22" s="6">
        <v>1</v>
      </c>
      <c r="J22" s="1">
        <v>55</v>
      </c>
      <c r="K22" s="1" t="s">
        <v>35</v>
      </c>
      <c r="L22" s="1">
        <v>2441.7280000000001</v>
      </c>
      <c r="M22" s="1">
        <f t="shared" si="2"/>
        <v>-116.09900000000016</v>
      </c>
      <c r="N22" s="1"/>
      <c r="O22" s="1"/>
      <c r="P22" s="1">
        <v>599.6617999999994</v>
      </c>
      <c r="Q22" s="1">
        <v>500</v>
      </c>
      <c r="R22" s="1">
        <v>500</v>
      </c>
      <c r="S22" s="1">
        <f t="shared" si="4"/>
        <v>465.12579999999997</v>
      </c>
      <c r="T22" s="5">
        <f>8*S22-R22-Q22-P22-H22</f>
        <v>149.95160000000033</v>
      </c>
      <c r="U22" s="5"/>
      <c r="V22" s="1"/>
      <c r="W22" s="1">
        <f t="shared" si="6"/>
        <v>8</v>
      </c>
      <c r="X22" s="1">
        <f t="shared" si="7"/>
        <v>7.6776106593098028</v>
      </c>
      <c r="Y22" s="1">
        <v>479.73459999999989</v>
      </c>
      <c r="Z22" s="1">
        <v>416.9932</v>
      </c>
      <c r="AA22" s="1">
        <v>439.90339999999998</v>
      </c>
      <c r="AB22" s="1">
        <v>295.24619999999999</v>
      </c>
      <c r="AC22" s="1">
        <v>274.19639999999998</v>
      </c>
      <c r="AD22" s="1">
        <v>337.6216</v>
      </c>
      <c r="AE22" s="21" t="s">
        <v>56</v>
      </c>
      <c r="AF22" s="1">
        <f t="shared" si="8"/>
        <v>150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57</v>
      </c>
      <c r="B23" s="1" t="s">
        <v>34</v>
      </c>
      <c r="C23" s="1">
        <v>2912.1089999999999</v>
      </c>
      <c r="D23" s="1">
        <v>1797.73</v>
      </c>
      <c r="E23" s="1">
        <v>3118.2710000000002</v>
      </c>
      <c r="F23" s="1">
        <v>1413.8530000000001</v>
      </c>
      <c r="G23" s="1">
        <f>IFERROR(VLOOKUP(A23,[1]TDSheet!$A:$B,2,0),0)</f>
        <v>0</v>
      </c>
      <c r="H23" s="1">
        <f t="shared" si="3"/>
        <v>1413.8530000000001</v>
      </c>
      <c r="I23" s="6">
        <v>1</v>
      </c>
      <c r="J23" s="1">
        <v>50</v>
      </c>
      <c r="K23" s="1" t="s">
        <v>35</v>
      </c>
      <c r="L23" s="1">
        <v>3157.66</v>
      </c>
      <c r="M23" s="1">
        <f t="shared" si="2"/>
        <v>-39.388999999999669</v>
      </c>
      <c r="N23" s="1"/>
      <c r="O23" s="1"/>
      <c r="P23" s="1">
        <v>2500</v>
      </c>
      <c r="Q23" s="1">
        <v>2500</v>
      </c>
      <c r="R23" s="1">
        <v>2000</v>
      </c>
      <c r="S23" s="1">
        <f t="shared" si="4"/>
        <v>623.65420000000006</v>
      </c>
      <c r="T23" s="5"/>
      <c r="U23" s="5"/>
      <c r="V23" s="1"/>
      <c r="W23" s="1">
        <f t="shared" si="6"/>
        <v>13.491215163787878</v>
      </c>
      <c r="X23" s="1">
        <f t="shared" si="7"/>
        <v>13.491215163787878</v>
      </c>
      <c r="Y23" s="1">
        <v>746.73180000000002</v>
      </c>
      <c r="Z23" s="1">
        <v>406.92099999999999</v>
      </c>
      <c r="AA23" s="1">
        <v>428.27159999999998</v>
      </c>
      <c r="AB23" s="1">
        <v>460.41359999999997</v>
      </c>
      <c r="AC23" s="1">
        <v>435.99700000000001</v>
      </c>
      <c r="AD23" s="1">
        <v>369.15539999999999</v>
      </c>
      <c r="AE23" s="22" t="s">
        <v>168</v>
      </c>
      <c r="AF23" s="1">
        <f t="shared" si="8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58</v>
      </c>
      <c r="B24" s="1" t="s">
        <v>34</v>
      </c>
      <c r="C24" s="1">
        <v>119.476</v>
      </c>
      <c r="D24" s="1">
        <v>296.45</v>
      </c>
      <c r="E24" s="1">
        <v>170.29900000000001</v>
      </c>
      <c r="F24" s="1">
        <v>226.00800000000001</v>
      </c>
      <c r="G24" s="1">
        <f>IFERROR(VLOOKUP(A24,[1]TDSheet!$A:$B,2,0),0)</f>
        <v>0</v>
      </c>
      <c r="H24" s="1">
        <f t="shared" si="3"/>
        <v>226.00800000000001</v>
      </c>
      <c r="I24" s="6">
        <v>1</v>
      </c>
      <c r="J24" s="1">
        <v>60</v>
      </c>
      <c r="K24" s="1" t="s">
        <v>35</v>
      </c>
      <c r="L24" s="1">
        <v>157.25</v>
      </c>
      <c r="M24" s="1">
        <f t="shared" si="2"/>
        <v>13.049000000000007</v>
      </c>
      <c r="N24" s="1"/>
      <c r="O24" s="1"/>
      <c r="P24" s="1">
        <v>66.411000000000001</v>
      </c>
      <c r="Q24" s="1"/>
      <c r="R24" s="1"/>
      <c r="S24" s="1">
        <f t="shared" si="4"/>
        <v>34.059800000000003</v>
      </c>
      <c r="T24" s="5">
        <f t="shared" ref="T24" si="11">11*S24-R24-Q24-P24-H24</f>
        <v>82.238799999999998</v>
      </c>
      <c r="U24" s="5"/>
      <c r="V24" s="1"/>
      <c r="W24" s="1">
        <f t="shared" si="6"/>
        <v>10.999999999999998</v>
      </c>
      <c r="X24" s="1">
        <f t="shared" si="7"/>
        <v>8.5854585170787843</v>
      </c>
      <c r="Y24" s="1">
        <v>32.155799999999999</v>
      </c>
      <c r="Z24" s="1">
        <v>33.8384</v>
      </c>
      <c r="AA24" s="1">
        <v>40.127400000000002</v>
      </c>
      <c r="AB24" s="1">
        <v>35.052599999999998</v>
      </c>
      <c r="AC24" s="1">
        <v>30.411000000000001</v>
      </c>
      <c r="AD24" s="1">
        <v>37.622199999999999</v>
      </c>
      <c r="AE24" s="1"/>
      <c r="AF24" s="1">
        <f t="shared" si="8"/>
        <v>82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5" t="s">
        <v>59</v>
      </c>
      <c r="B25" s="15" t="s">
        <v>34</v>
      </c>
      <c r="C25" s="15"/>
      <c r="D25" s="15"/>
      <c r="E25" s="15"/>
      <c r="F25" s="15"/>
      <c r="G25" s="15">
        <f>IFERROR(VLOOKUP(A25,[1]TDSheet!$A:$B,2,0),0)</f>
        <v>0</v>
      </c>
      <c r="H25" s="15">
        <f t="shared" si="3"/>
        <v>0</v>
      </c>
      <c r="I25" s="16">
        <v>0</v>
      </c>
      <c r="J25" s="15">
        <v>60</v>
      </c>
      <c r="K25" s="15" t="s">
        <v>35</v>
      </c>
      <c r="L25" s="15"/>
      <c r="M25" s="15">
        <f t="shared" si="2"/>
        <v>0</v>
      </c>
      <c r="N25" s="15"/>
      <c r="O25" s="15"/>
      <c r="P25" s="15"/>
      <c r="Q25" s="15"/>
      <c r="R25" s="15"/>
      <c r="S25" s="15">
        <f t="shared" si="4"/>
        <v>0</v>
      </c>
      <c r="T25" s="17"/>
      <c r="U25" s="17"/>
      <c r="V25" s="15"/>
      <c r="W25" s="15" t="e">
        <f t="shared" si="6"/>
        <v>#DIV/0!</v>
      </c>
      <c r="X25" s="15" t="e">
        <f t="shared" si="7"/>
        <v>#DIV/0!</v>
      </c>
      <c r="Y25" s="15">
        <v>0</v>
      </c>
      <c r="Z25" s="15">
        <v>0</v>
      </c>
      <c r="AA25" s="15">
        <v>0</v>
      </c>
      <c r="AB25" s="15">
        <v>6.2690000000000001</v>
      </c>
      <c r="AC25" s="15">
        <v>8.779399999999999</v>
      </c>
      <c r="AD25" s="15">
        <v>16.682600000000001</v>
      </c>
      <c r="AE25" s="15" t="s">
        <v>53</v>
      </c>
      <c r="AF25" s="15">
        <f t="shared" si="8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60</v>
      </c>
      <c r="B26" s="1" t="s">
        <v>34</v>
      </c>
      <c r="C26" s="1">
        <v>2385.739</v>
      </c>
      <c r="D26" s="1">
        <v>3837.31</v>
      </c>
      <c r="E26" s="1">
        <v>3272.268</v>
      </c>
      <c r="F26" s="1">
        <v>2484.0140000000001</v>
      </c>
      <c r="G26" s="1">
        <f>IFERROR(VLOOKUP(A26,[1]TDSheet!$A:$B,2,0),0)</f>
        <v>0</v>
      </c>
      <c r="H26" s="1">
        <f t="shared" si="3"/>
        <v>2484.0140000000001</v>
      </c>
      <c r="I26" s="6">
        <v>1</v>
      </c>
      <c r="J26" s="1">
        <v>60</v>
      </c>
      <c r="K26" s="1" t="s">
        <v>35</v>
      </c>
      <c r="L26" s="1">
        <v>3079.35</v>
      </c>
      <c r="M26" s="1">
        <f t="shared" si="2"/>
        <v>192.91800000000012</v>
      </c>
      <c r="N26" s="1"/>
      <c r="O26" s="1"/>
      <c r="P26" s="1">
        <v>1000</v>
      </c>
      <c r="Q26" s="1">
        <v>1000</v>
      </c>
      <c r="R26" s="1">
        <v>1000</v>
      </c>
      <c r="S26" s="1">
        <f t="shared" si="4"/>
        <v>654.45360000000005</v>
      </c>
      <c r="T26" s="5">
        <f>12*S26-R26-Q26-P26-H26</f>
        <v>2369.4292000000005</v>
      </c>
      <c r="U26" s="5"/>
      <c r="V26" s="1"/>
      <c r="W26" s="1">
        <f t="shared" si="6"/>
        <v>12</v>
      </c>
      <c r="X26" s="1">
        <f t="shared" si="7"/>
        <v>8.3795306496900608</v>
      </c>
      <c r="Y26" s="1">
        <v>658.31540000000007</v>
      </c>
      <c r="Z26" s="1">
        <v>514.51260000000002</v>
      </c>
      <c r="AA26" s="1">
        <v>547.99160000000006</v>
      </c>
      <c r="AB26" s="1">
        <v>465.04500000000002</v>
      </c>
      <c r="AC26" s="1">
        <v>427.80560000000003</v>
      </c>
      <c r="AD26" s="1">
        <v>422.98579999999998</v>
      </c>
      <c r="AE26" s="22" t="s">
        <v>169</v>
      </c>
      <c r="AF26" s="1">
        <f t="shared" si="8"/>
        <v>2369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61</v>
      </c>
      <c r="B27" s="1" t="s">
        <v>34</v>
      </c>
      <c r="C27" s="1">
        <v>621.34900000000005</v>
      </c>
      <c r="D27" s="1">
        <v>1028.6500000000001</v>
      </c>
      <c r="E27" s="1">
        <v>693.47400000000005</v>
      </c>
      <c r="F27" s="1">
        <v>883.58600000000001</v>
      </c>
      <c r="G27" s="1">
        <f>IFERROR(VLOOKUP(A27,[1]TDSheet!$A:$B,2,0),0)</f>
        <v>0</v>
      </c>
      <c r="H27" s="1">
        <f t="shared" si="3"/>
        <v>883.58600000000001</v>
      </c>
      <c r="I27" s="6">
        <v>1</v>
      </c>
      <c r="J27" s="1">
        <v>60</v>
      </c>
      <c r="K27" s="1" t="s">
        <v>35</v>
      </c>
      <c r="L27" s="1">
        <v>647.37</v>
      </c>
      <c r="M27" s="1">
        <f t="shared" si="2"/>
        <v>46.104000000000042</v>
      </c>
      <c r="N27" s="1"/>
      <c r="O27" s="1"/>
      <c r="P27" s="1">
        <v>300</v>
      </c>
      <c r="Q27" s="1"/>
      <c r="R27" s="1"/>
      <c r="S27" s="1">
        <f t="shared" si="4"/>
        <v>138.69480000000001</v>
      </c>
      <c r="T27" s="5">
        <f t="shared" ref="T27" si="12">11*S27-R27-Q27-P27-H27</f>
        <v>342.05680000000007</v>
      </c>
      <c r="U27" s="5"/>
      <c r="V27" s="1"/>
      <c r="W27" s="1">
        <f t="shared" si="6"/>
        <v>11</v>
      </c>
      <c r="X27" s="1">
        <f t="shared" si="7"/>
        <v>8.5337445960483009</v>
      </c>
      <c r="Y27" s="1">
        <v>126.06140000000001</v>
      </c>
      <c r="Z27" s="1">
        <v>134.434</v>
      </c>
      <c r="AA27" s="1">
        <v>133.34299999999999</v>
      </c>
      <c r="AB27" s="1">
        <v>119.9528</v>
      </c>
      <c r="AC27" s="1">
        <v>121.6104</v>
      </c>
      <c r="AD27" s="1">
        <v>73.459199999999996</v>
      </c>
      <c r="AE27" s="1"/>
      <c r="AF27" s="1">
        <f t="shared" si="8"/>
        <v>342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62</v>
      </c>
      <c r="B28" s="1" t="s">
        <v>34</v>
      </c>
      <c r="C28" s="1">
        <v>891.76599999999996</v>
      </c>
      <c r="D28" s="1">
        <v>1436.19</v>
      </c>
      <c r="E28" s="1">
        <v>686.47400000000005</v>
      </c>
      <c r="F28" s="1">
        <v>1356.5239999999999</v>
      </c>
      <c r="G28" s="1">
        <f>IFERROR(VLOOKUP(A28,[1]TDSheet!$A:$B,2,0),0)</f>
        <v>0</v>
      </c>
      <c r="H28" s="1">
        <f t="shared" si="3"/>
        <v>1356.5239999999999</v>
      </c>
      <c r="I28" s="6">
        <v>1</v>
      </c>
      <c r="J28" s="1">
        <v>60</v>
      </c>
      <c r="K28" s="1" t="s">
        <v>35</v>
      </c>
      <c r="L28" s="1">
        <v>646.26199999999994</v>
      </c>
      <c r="M28" s="1">
        <f t="shared" si="2"/>
        <v>40.212000000000103</v>
      </c>
      <c r="N28" s="1"/>
      <c r="O28" s="1"/>
      <c r="P28" s="1">
        <v>500</v>
      </c>
      <c r="Q28" s="1"/>
      <c r="R28" s="1"/>
      <c r="S28" s="1">
        <f t="shared" si="4"/>
        <v>137.29480000000001</v>
      </c>
      <c r="T28" s="5"/>
      <c r="U28" s="5"/>
      <c r="V28" s="1"/>
      <c r="W28" s="1">
        <f t="shared" si="6"/>
        <v>13.522172726133835</v>
      </c>
      <c r="X28" s="1">
        <f t="shared" si="7"/>
        <v>13.522172726133835</v>
      </c>
      <c r="Y28" s="1">
        <v>178.81559999999999</v>
      </c>
      <c r="Z28" s="1">
        <v>184.44280000000001</v>
      </c>
      <c r="AA28" s="1">
        <v>192.38679999999999</v>
      </c>
      <c r="AB28" s="1">
        <v>176.72</v>
      </c>
      <c r="AC28" s="1">
        <v>149.05240000000001</v>
      </c>
      <c r="AD28" s="1">
        <v>155.01419999999999</v>
      </c>
      <c r="AE28" s="1"/>
      <c r="AF28" s="1">
        <f t="shared" si="8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63</v>
      </c>
      <c r="B29" s="1" t="s">
        <v>34</v>
      </c>
      <c r="C29" s="1">
        <v>1721.269</v>
      </c>
      <c r="D29" s="1">
        <v>2188.7089999999998</v>
      </c>
      <c r="E29" s="1">
        <v>1858.9949999999999</v>
      </c>
      <c r="F29" s="1">
        <v>1795.357</v>
      </c>
      <c r="G29" s="1">
        <f>IFERROR(VLOOKUP(A29,[1]TDSheet!$A:$B,2,0),0)</f>
        <v>0</v>
      </c>
      <c r="H29" s="1">
        <f t="shared" si="3"/>
        <v>1795.357</v>
      </c>
      <c r="I29" s="6">
        <v>1</v>
      </c>
      <c r="J29" s="1">
        <v>60</v>
      </c>
      <c r="K29" s="1" t="s">
        <v>35</v>
      </c>
      <c r="L29" s="1">
        <v>1742.5519999999999</v>
      </c>
      <c r="M29" s="1">
        <f t="shared" si="2"/>
        <v>116.44299999999998</v>
      </c>
      <c r="N29" s="1"/>
      <c r="O29" s="1"/>
      <c r="P29" s="1">
        <v>600</v>
      </c>
      <c r="Q29" s="1">
        <v>800</v>
      </c>
      <c r="R29" s="1">
        <v>400</v>
      </c>
      <c r="S29" s="1">
        <f t="shared" si="4"/>
        <v>371.79899999999998</v>
      </c>
      <c r="T29" s="5">
        <f>12*S29-R29-Q29-P29-H29</f>
        <v>866.23099999999977</v>
      </c>
      <c r="U29" s="5"/>
      <c r="V29" s="1"/>
      <c r="W29" s="1">
        <f t="shared" si="6"/>
        <v>12</v>
      </c>
      <c r="X29" s="1">
        <f t="shared" si="7"/>
        <v>9.6701631795674547</v>
      </c>
      <c r="Y29" s="1">
        <v>342.59719999999999</v>
      </c>
      <c r="Z29" s="1">
        <v>317.69400000000002</v>
      </c>
      <c r="AA29" s="1">
        <v>345.82080000000002</v>
      </c>
      <c r="AB29" s="1">
        <v>267.00900000000001</v>
      </c>
      <c r="AC29" s="1">
        <v>240.98560000000001</v>
      </c>
      <c r="AD29" s="1">
        <v>277.41640000000001</v>
      </c>
      <c r="AE29" s="22" t="s">
        <v>169</v>
      </c>
      <c r="AF29" s="1">
        <f t="shared" si="8"/>
        <v>866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5" t="s">
        <v>64</v>
      </c>
      <c r="B30" s="15" t="s">
        <v>34</v>
      </c>
      <c r="C30" s="15">
        <v>21.259</v>
      </c>
      <c r="D30" s="15"/>
      <c r="E30" s="15">
        <v>0.76500000000000001</v>
      </c>
      <c r="F30" s="15">
        <v>11.801</v>
      </c>
      <c r="G30" s="15">
        <f>IFERROR(VLOOKUP(A30,[1]TDSheet!$A:$B,2,0),0)</f>
        <v>0</v>
      </c>
      <c r="H30" s="15">
        <f t="shared" si="3"/>
        <v>11.801</v>
      </c>
      <c r="I30" s="16">
        <v>0</v>
      </c>
      <c r="J30" s="15">
        <v>30</v>
      </c>
      <c r="K30" s="15" t="s">
        <v>35</v>
      </c>
      <c r="L30" s="15">
        <v>14.4</v>
      </c>
      <c r="M30" s="15">
        <f t="shared" si="2"/>
        <v>-13.635</v>
      </c>
      <c r="N30" s="15"/>
      <c r="O30" s="15"/>
      <c r="P30" s="15"/>
      <c r="Q30" s="15"/>
      <c r="R30" s="15"/>
      <c r="S30" s="15">
        <f t="shared" si="4"/>
        <v>0.153</v>
      </c>
      <c r="T30" s="17"/>
      <c r="U30" s="17"/>
      <c r="V30" s="15"/>
      <c r="W30" s="15">
        <f t="shared" si="6"/>
        <v>77.130718954248366</v>
      </c>
      <c r="X30" s="15">
        <f t="shared" si="7"/>
        <v>77.130718954248366</v>
      </c>
      <c r="Y30" s="15">
        <v>1.0326</v>
      </c>
      <c r="Z30" s="15">
        <v>6.3010000000000002</v>
      </c>
      <c r="AA30" s="15">
        <v>10.299799999999999</v>
      </c>
      <c r="AB30" s="15">
        <v>7.8029999999999999</v>
      </c>
      <c r="AC30" s="15">
        <v>4.0331999999999999</v>
      </c>
      <c r="AD30" s="15">
        <v>1.897</v>
      </c>
      <c r="AE30" s="18" t="s">
        <v>65</v>
      </c>
      <c r="AF30" s="15">
        <f t="shared" si="8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5" t="s">
        <v>66</v>
      </c>
      <c r="B31" s="15" t="s">
        <v>34</v>
      </c>
      <c r="C31" s="15"/>
      <c r="D31" s="15"/>
      <c r="E31" s="15">
        <v>-0.66600000000000004</v>
      </c>
      <c r="F31" s="15"/>
      <c r="G31" s="15">
        <f>IFERROR(VLOOKUP(A31,[1]TDSheet!$A:$B,2,0),0)</f>
        <v>0</v>
      </c>
      <c r="H31" s="15">
        <f t="shared" si="3"/>
        <v>0</v>
      </c>
      <c r="I31" s="16">
        <v>0</v>
      </c>
      <c r="J31" s="15">
        <v>30</v>
      </c>
      <c r="K31" s="15" t="s">
        <v>35</v>
      </c>
      <c r="L31" s="15">
        <v>110</v>
      </c>
      <c r="M31" s="15">
        <f t="shared" si="2"/>
        <v>-110.666</v>
      </c>
      <c r="N31" s="15"/>
      <c r="O31" s="15"/>
      <c r="P31" s="15"/>
      <c r="Q31" s="15"/>
      <c r="R31" s="15"/>
      <c r="S31" s="15">
        <f t="shared" si="4"/>
        <v>-0.13320000000000001</v>
      </c>
      <c r="T31" s="17"/>
      <c r="U31" s="17"/>
      <c r="V31" s="15"/>
      <c r="W31" s="15">
        <f t="shared" si="6"/>
        <v>0</v>
      </c>
      <c r="X31" s="15">
        <f t="shared" si="7"/>
        <v>0</v>
      </c>
      <c r="Y31" s="15">
        <v>-0.13320000000000001</v>
      </c>
      <c r="Z31" s="15">
        <v>0.25340000000001062</v>
      </c>
      <c r="AA31" s="15">
        <v>2.33860000000002</v>
      </c>
      <c r="AB31" s="15">
        <v>8.4266000000000076</v>
      </c>
      <c r="AC31" s="15">
        <v>7.9190000000000058</v>
      </c>
      <c r="AD31" s="15">
        <v>1.7068000000000001</v>
      </c>
      <c r="AE31" s="15" t="s">
        <v>53</v>
      </c>
      <c r="AF31" s="15">
        <f t="shared" si="8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67</v>
      </c>
      <c r="B32" s="1" t="s">
        <v>34</v>
      </c>
      <c r="C32" s="1">
        <v>574.18499999999995</v>
      </c>
      <c r="D32" s="1">
        <v>1389.7170000000001</v>
      </c>
      <c r="E32" s="1">
        <v>903.24400000000003</v>
      </c>
      <c r="F32" s="1">
        <v>861.53800000000001</v>
      </c>
      <c r="G32" s="1">
        <f>IFERROR(VLOOKUP(A32,[1]TDSheet!$A:$B,2,0),0)</f>
        <v>0</v>
      </c>
      <c r="H32" s="1">
        <f t="shared" si="3"/>
        <v>861.53800000000001</v>
      </c>
      <c r="I32" s="6">
        <v>1</v>
      </c>
      <c r="J32" s="1">
        <v>30</v>
      </c>
      <c r="K32" s="1" t="s">
        <v>35</v>
      </c>
      <c r="L32" s="1">
        <v>891.56200000000001</v>
      </c>
      <c r="M32" s="1">
        <f t="shared" si="2"/>
        <v>11.682000000000016</v>
      </c>
      <c r="N32" s="1"/>
      <c r="O32" s="1"/>
      <c r="P32" s="1">
        <v>966.19689999999991</v>
      </c>
      <c r="Q32" s="1"/>
      <c r="R32" s="1"/>
      <c r="S32" s="1">
        <f t="shared" si="4"/>
        <v>180.64879999999999</v>
      </c>
      <c r="T32" s="5">
        <f>11*S32-R32-Q32-P32-H32</f>
        <v>159.40190000000007</v>
      </c>
      <c r="U32" s="5"/>
      <c r="V32" s="1"/>
      <c r="W32" s="1">
        <f t="shared" si="6"/>
        <v>11</v>
      </c>
      <c r="X32" s="1">
        <f t="shared" si="7"/>
        <v>10.11761439876711</v>
      </c>
      <c r="Y32" s="1">
        <v>194.21680000000001</v>
      </c>
      <c r="Z32" s="1">
        <v>160.65360000000001</v>
      </c>
      <c r="AA32" s="1">
        <v>193.33260000000001</v>
      </c>
      <c r="AB32" s="1">
        <v>152.0932</v>
      </c>
      <c r="AC32" s="1">
        <v>147.80439999999999</v>
      </c>
      <c r="AD32" s="1">
        <v>158.2182</v>
      </c>
      <c r="AE32" s="1"/>
      <c r="AF32" s="1">
        <f t="shared" si="8"/>
        <v>159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5" t="s">
        <v>68</v>
      </c>
      <c r="B33" s="15" t="s">
        <v>34</v>
      </c>
      <c r="C33" s="15">
        <v>6.5819999999999999</v>
      </c>
      <c r="D33" s="15"/>
      <c r="E33" s="15"/>
      <c r="F33" s="15">
        <v>6.5819999999999999</v>
      </c>
      <c r="G33" s="15">
        <f>IFERROR(VLOOKUP(A33,[1]TDSheet!$A:$B,2,0),0)</f>
        <v>0</v>
      </c>
      <c r="H33" s="15">
        <f t="shared" si="3"/>
        <v>6.5819999999999999</v>
      </c>
      <c r="I33" s="16">
        <v>0</v>
      </c>
      <c r="J33" s="15">
        <v>45</v>
      </c>
      <c r="K33" s="15" t="s">
        <v>35</v>
      </c>
      <c r="L33" s="15"/>
      <c r="M33" s="15">
        <f t="shared" si="2"/>
        <v>0</v>
      </c>
      <c r="N33" s="15"/>
      <c r="O33" s="15"/>
      <c r="P33" s="15"/>
      <c r="Q33" s="15"/>
      <c r="R33" s="15"/>
      <c r="S33" s="15">
        <f t="shared" si="4"/>
        <v>0</v>
      </c>
      <c r="T33" s="17"/>
      <c r="U33" s="17"/>
      <c r="V33" s="15"/>
      <c r="W33" s="15" t="e">
        <f t="shared" si="6"/>
        <v>#DIV/0!</v>
      </c>
      <c r="X33" s="15" t="e">
        <f t="shared" si="7"/>
        <v>#DIV/0!</v>
      </c>
      <c r="Y33" s="15">
        <v>0</v>
      </c>
      <c r="Z33" s="15">
        <v>0.26479999999999998</v>
      </c>
      <c r="AA33" s="15">
        <v>0.26479999999999998</v>
      </c>
      <c r="AB33" s="15">
        <v>0</v>
      </c>
      <c r="AC33" s="15">
        <v>0</v>
      </c>
      <c r="AD33" s="15">
        <v>0</v>
      </c>
      <c r="AE33" s="18" t="s">
        <v>65</v>
      </c>
      <c r="AF33" s="15">
        <f t="shared" si="8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69</v>
      </c>
      <c r="B34" s="1" t="s">
        <v>34</v>
      </c>
      <c r="C34" s="1">
        <v>2950.38</v>
      </c>
      <c r="D34" s="1">
        <v>4304.683</v>
      </c>
      <c r="E34" s="1">
        <v>5018.8680000000004</v>
      </c>
      <c r="F34" s="1">
        <v>1452.6310000000001</v>
      </c>
      <c r="G34" s="1">
        <f>IFERROR(VLOOKUP(A34,[1]TDSheet!$A:$B,2,0),0)</f>
        <v>0</v>
      </c>
      <c r="H34" s="1">
        <f t="shared" si="3"/>
        <v>1452.6310000000001</v>
      </c>
      <c r="I34" s="6">
        <v>1</v>
      </c>
      <c r="J34" s="1">
        <v>40</v>
      </c>
      <c r="K34" s="1" t="s">
        <v>35</v>
      </c>
      <c r="L34" s="1">
        <v>4780.8500000000004</v>
      </c>
      <c r="M34" s="1">
        <f t="shared" si="2"/>
        <v>238.01800000000003</v>
      </c>
      <c r="N34" s="1"/>
      <c r="O34" s="1"/>
      <c r="P34" s="1">
        <v>2500</v>
      </c>
      <c r="Q34" s="1">
        <v>2000</v>
      </c>
      <c r="R34" s="1">
        <v>1000</v>
      </c>
      <c r="S34" s="1">
        <f t="shared" si="4"/>
        <v>1003.7736000000001</v>
      </c>
      <c r="T34" s="5">
        <f>12*S34-R34-Q34-P34-H34</f>
        <v>5092.6522000000014</v>
      </c>
      <c r="U34" s="5"/>
      <c r="V34" s="1"/>
      <c r="W34" s="1">
        <f t="shared" si="6"/>
        <v>12</v>
      </c>
      <c r="X34" s="1">
        <f t="shared" si="7"/>
        <v>6.9264931853158913</v>
      </c>
      <c r="Y34" s="1">
        <v>975.49339999999995</v>
      </c>
      <c r="Z34" s="1">
        <v>719.08659999999998</v>
      </c>
      <c r="AA34" s="1">
        <v>718.9932</v>
      </c>
      <c r="AB34" s="1">
        <v>669.18680000000006</v>
      </c>
      <c r="AC34" s="1">
        <v>641.87360000000001</v>
      </c>
      <c r="AD34" s="1">
        <v>654.82759999999996</v>
      </c>
      <c r="AE34" s="22" t="s">
        <v>169</v>
      </c>
      <c r="AF34" s="1">
        <f t="shared" si="8"/>
        <v>5093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5" t="s">
        <v>70</v>
      </c>
      <c r="B35" s="15" t="s">
        <v>34</v>
      </c>
      <c r="C35" s="15"/>
      <c r="D35" s="15"/>
      <c r="E35" s="15"/>
      <c r="F35" s="15"/>
      <c r="G35" s="15">
        <f>IFERROR(VLOOKUP(A35,[1]TDSheet!$A:$B,2,0),0)</f>
        <v>0</v>
      </c>
      <c r="H35" s="15">
        <f t="shared" si="3"/>
        <v>0</v>
      </c>
      <c r="I35" s="16">
        <v>0</v>
      </c>
      <c r="J35" s="15">
        <v>40</v>
      </c>
      <c r="K35" s="15" t="s">
        <v>35</v>
      </c>
      <c r="L35" s="15"/>
      <c r="M35" s="15">
        <f t="shared" si="2"/>
        <v>0</v>
      </c>
      <c r="N35" s="15"/>
      <c r="O35" s="15"/>
      <c r="P35" s="15"/>
      <c r="Q35" s="15"/>
      <c r="R35" s="15"/>
      <c r="S35" s="15">
        <f t="shared" si="4"/>
        <v>0</v>
      </c>
      <c r="T35" s="17"/>
      <c r="U35" s="17"/>
      <c r="V35" s="15"/>
      <c r="W35" s="15" t="e">
        <f t="shared" si="6"/>
        <v>#DIV/0!</v>
      </c>
      <c r="X35" s="15" t="e">
        <f t="shared" si="7"/>
        <v>#DIV/0!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 t="s">
        <v>53</v>
      </c>
      <c r="AF35" s="15">
        <f t="shared" si="8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5" t="s">
        <v>71</v>
      </c>
      <c r="B36" s="15" t="s">
        <v>34</v>
      </c>
      <c r="C36" s="15">
        <v>12.523</v>
      </c>
      <c r="D36" s="15"/>
      <c r="E36" s="15">
        <v>-2.2200000000000002</v>
      </c>
      <c r="F36" s="15">
        <v>12.523</v>
      </c>
      <c r="G36" s="15">
        <f>IFERROR(VLOOKUP(A36,[1]TDSheet!$A:$B,2,0),0)</f>
        <v>0</v>
      </c>
      <c r="H36" s="15">
        <f t="shared" si="3"/>
        <v>12.523</v>
      </c>
      <c r="I36" s="16">
        <v>0</v>
      </c>
      <c r="J36" s="15">
        <v>30</v>
      </c>
      <c r="K36" s="15" t="s">
        <v>35</v>
      </c>
      <c r="L36" s="15">
        <v>10.4</v>
      </c>
      <c r="M36" s="15">
        <f t="shared" si="2"/>
        <v>-12.620000000000001</v>
      </c>
      <c r="N36" s="15"/>
      <c r="O36" s="15"/>
      <c r="P36" s="15"/>
      <c r="Q36" s="15"/>
      <c r="R36" s="15"/>
      <c r="S36" s="15">
        <f t="shared" si="4"/>
        <v>-0.44400000000000006</v>
      </c>
      <c r="T36" s="17"/>
      <c r="U36" s="17"/>
      <c r="V36" s="15"/>
      <c r="W36" s="15">
        <f t="shared" si="6"/>
        <v>-28.20495495495495</v>
      </c>
      <c r="X36" s="15">
        <f t="shared" si="7"/>
        <v>-28.20495495495495</v>
      </c>
      <c r="Y36" s="15">
        <v>-0.44400000000000012</v>
      </c>
      <c r="Z36" s="15">
        <v>1.6794</v>
      </c>
      <c r="AA36" s="15">
        <v>2.5188000000000001</v>
      </c>
      <c r="AB36" s="15">
        <v>0.83940000000000003</v>
      </c>
      <c r="AC36" s="15">
        <v>0</v>
      </c>
      <c r="AD36" s="15">
        <v>0</v>
      </c>
      <c r="AE36" s="18" t="s">
        <v>65</v>
      </c>
      <c r="AF36" s="15">
        <f t="shared" si="8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5" t="s">
        <v>72</v>
      </c>
      <c r="B37" s="15" t="s">
        <v>34</v>
      </c>
      <c r="C37" s="15"/>
      <c r="D37" s="15"/>
      <c r="E37" s="15"/>
      <c r="F37" s="15"/>
      <c r="G37" s="15">
        <f>IFERROR(VLOOKUP(A37,[1]TDSheet!$A:$B,2,0),0)</f>
        <v>0</v>
      </c>
      <c r="H37" s="15">
        <f t="shared" si="3"/>
        <v>0</v>
      </c>
      <c r="I37" s="16">
        <v>0</v>
      </c>
      <c r="J37" s="15">
        <v>50</v>
      </c>
      <c r="K37" s="15" t="s">
        <v>35</v>
      </c>
      <c r="L37" s="15"/>
      <c r="M37" s="15">
        <f t="shared" si="2"/>
        <v>0</v>
      </c>
      <c r="N37" s="15"/>
      <c r="O37" s="15"/>
      <c r="P37" s="15"/>
      <c r="Q37" s="15"/>
      <c r="R37" s="15"/>
      <c r="S37" s="15">
        <f t="shared" si="4"/>
        <v>0</v>
      </c>
      <c r="T37" s="17"/>
      <c r="U37" s="17"/>
      <c r="V37" s="15"/>
      <c r="W37" s="15" t="e">
        <f t="shared" si="6"/>
        <v>#DIV/0!</v>
      </c>
      <c r="X37" s="15" t="e">
        <f t="shared" si="7"/>
        <v>#DIV/0!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 t="s">
        <v>53</v>
      </c>
      <c r="AF37" s="15">
        <f t="shared" si="8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1" t="s">
        <v>73</v>
      </c>
      <c r="B38" s="11" t="s">
        <v>34</v>
      </c>
      <c r="C38" s="11">
        <v>5.7889999999999997</v>
      </c>
      <c r="D38" s="11"/>
      <c r="E38" s="11"/>
      <c r="F38" s="11">
        <v>2.8769999999999998</v>
      </c>
      <c r="G38" s="11">
        <f>IFERROR(VLOOKUP(A38,[1]TDSheet!$A:$B,2,0),0)</f>
        <v>0</v>
      </c>
      <c r="H38" s="11">
        <f t="shared" si="3"/>
        <v>2.8769999999999998</v>
      </c>
      <c r="I38" s="12">
        <v>0</v>
      </c>
      <c r="J38" s="11">
        <v>50</v>
      </c>
      <c r="K38" s="11" t="s">
        <v>74</v>
      </c>
      <c r="L38" s="11">
        <v>59.8</v>
      </c>
      <c r="M38" s="11">
        <f t="shared" ref="M38:M69" si="13">E38-L38</f>
        <v>-59.8</v>
      </c>
      <c r="N38" s="11"/>
      <c r="O38" s="11"/>
      <c r="P38" s="11"/>
      <c r="Q38" s="11"/>
      <c r="R38" s="11"/>
      <c r="S38" s="11">
        <f t="shared" si="4"/>
        <v>0</v>
      </c>
      <c r="T38" s="13"/>
      <c r="U38" s="13"/>
      <c r="V38" s="11"/>
      <c r="W38" s="11" t="e">
        <f t="shared" si="6"/>
        <v>#DIV/0!</v>
      </c>
      <c r="X38" s="11" t="e">
        <f t="shared" si="7"/>
        <v>#DIV/0!</v>
      </c>
      <c r="Y38" s="11">
        <v>0.44219999999999998</v>
      </c>
      <c r="Z38" s="11">
        <v>2.6110000000000002</v>
      </c>
      <c r="AA38" s="11">
        <v>8.2403999999999993</v>
      </c>
      <c r="AB38" s="11">
        <v>21.672000000000001</v>
      </c>
      <c r="AC38" s="11">
        <v>27.228000000000002</v>
      </c>
      <c r="AD38" s="11">
        <v>13.778600000000001</v>
      </c>
      <c r="AE38" s="11" t="s">
        <v>75</v>
      </c>
      <c r="AF38" s="11">
        <f t="shared" si="8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76</v>
      </c>
      <c r="B39" s="1" t="s">
        <v>34</v>
      </c>
      <c r="C39" s="1">
        <v>63.317</v>
      </c>
      <c r="D39" s="1">
        <v>135.06700000000001</v>
      </c>
      <c r="E39" s="1">
        <v>95.302000000000007</v>
      </c>
      <c r="F39" s="1">
        <v>95.849000000000004</v>
      </c>
      <c r="G39" s="1">
        <f>IFERROR(VLOOKUP(A39,[1]TDSheet!$A:$B,2,0),0)</f>
        <v>0</v>
      </c>
      <c r="H39" s="1">
        <f t="shared" si="3"/>
        <v>95.849000000000004</v>
      </c>
      <c r="I39" s="6">
        <v>1</v>
      </c>
      <c r="J39" s="1">
        <v>50</v>
      </c>
      <c r="K39" s="1" t="s">
        <v>35</v>
      </c>
      <c r="L39" s="1">
        <v>91.2</v>
      </c>
      <c r="M39" s="1">
        <f t="shared" si="13"/>
        <v>4.1020000000000039</v>
      </c>
      <c r="N39" s="1"/>
      <c r="O39" s="1"/>
      <c r="P39" s="1">
        <v>26.878</v>
      </c>
      <c r="Q39" s="1"/>
      <c r="R39" s="1"/>
      <c r="S39" s="1">
        <f t="shared" si="4"/>
        <v>19.060400000000001</v>
      </c>
      <c r="T39" s="5">
        <f t="shared" ref="T39:T42" si="14">11*S39-R39-Q39-P39-H39</f>
        <v>86.937400000000011</v>
      </c>
      <c r="U39" s="5"/>
      <c r="V39" s="1"/>
      <c r="W39" s="1">
        <f t="shared" si="6"/>
        <v>11</v>
      </c>
      <c r="X39" s="1">
        <f t="shared" si="7"/>
        <v>6.4388470336404273</v>
      </c>
      <c r="Y39" s="1">
        <v>14.702400000000001</v>
      </c>
      <c r="Z39" s="1">
        <v>16.449200000000001</v>
      </c>
      <c r="AA39" s="1">
        <v>18.030999999999999</v>
      </c>
      <c r="AB39" s="1">
        <v>13.535399999999999</v>
      </c>
      <c r="AC39" s="1">
        <v>13.388199999999999</v>
      </c>
      <c r="AD39" s="1">
        <v>16.3948</v>
      </c>
      <c r="AE39" s="1"/>
      <c r="AF39" s="1">
        <f t="shared" si="8"/>
        <v>87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77</v>
      </c>
      <c r="B40" s="1" t="s">
        <v>41</v>
      </c>
      <c r="C40" s="1">
        <v>1591</v>
      </c>
      <c r="D40" s="1">
        <v>5419</v>
      </c>
      <c r="E40" s="1">
        <v>1178</v>
      </c>
      <c r="F40" s="1">
        <v>5192</v>
      </c>
      <c r="G40" s="1">
        <f>IFERROR(VLOOKUP(A40,[1]TDSheet!$A:$B,2,0),0)</f>
        <v>318</v>
      </c>
      <c r="H40" s="1">
        <f t="shared" si="3"/>
        <v>4874</v>
      </c>
      <c r="I40" s="6">
        <v>0.4</v>
      </c>
      <c r="J40" s="1">
        <v>45</v>
      </c>
      <c r="K40" s="1" t="s">
        <v>35</v>
      </c>
      <c r="L40" s="1">
        <v>1251</v>
      </c>
      <c r="M40" s="1">
        <f t="shared" si="13"/>
        <v>-73</v>
      </c>
      <c r="N40" s="1"/>
      <c r="O40" s="1"/>
      <c r="P40" s="1">
        <v>0</v>
      </c>
      <c r="Q40" s="1"/>
      <c r="R40" s="1"/>
      <c r="S40" s="1">
        <f t="shared" si="4"/>
        <v>235.6</v>
      </c>
      <c r="T40" s="5"/>
      <c r="U40" s="5"/>
      <c r="V40" s="1"/>
      <c r="W40" s="1">
        <f t="shared" si="6"/>
        <v>20.687606112054329</v>
      </c>
      <c r="X40" s="1">
        <f t="shared" si="7"/>
        <v>20.687606112054329</v>
      </c>
      <c r="Y40" s="1">
        <v>339.2</v>
      </c>
      <c r="Z40" s="1">
        <v>547.6</v>
      </c>
      <c r="AA40" s="1">
        <v>491.6</v>
      </c>
      <c r="AB40" s="1">
        <v>318.39999999999998</v>
      </c>
      <c r="AC40" s="1">
        <v>368.4</v>
      </c>
      <c r="AD40" s="1">
        <v>309.2</v>
      </c>
      <c r="AE40" s="14" t="s">
        <v>97</v>
      </c>
      <c r="AF40" s="1">
        <f t="shared" si="8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78</v>
      </c>
      <c r="B41" s="1" t="s">
        <v>41</v>
      </c>
      <c r="C41" s="1">
        <v>258</v>
      </c>
      <c r="D41" s="1">
        <v>210</v>
      </c>
      <c r="E41" s="1">
        <v>184</v>
      </c>
      <c r="F41" s="1">
        <v>254</v>
      </c>
      <c r="G41" s="1">
        <f>IFERROR(VLOOKUP(A41,[1]TDSheet!$A:$B,2,0),0)</f>
        <v>0</v>
      </c>
      <c r="H41" s="1">
        <f t="shared" si="3"/>
        <v>254</v>
      </c>
      <c r="I41" s="6">
        <v>0.45</v>
      </c>
      <c r="J41" s="1">
        <v>50</v>
      </c>
      <c r="K41" s="1" t="s">
        <v>35</v>
      </c>
      <c r="L41" s="1">
        <v>189</v>
      </c>
      <c r="M41" s="1">
        <f t="shared" si="13"/>
        <v>-5</v>
      </c>
      <c r="N41" s="1"/>
      <c r="O41" s="1"/>
      <c r="P41" s="1">
        <v>122</v>
      </c>
      <c r="Q41" s="1"/>
      <c r="R41" s="1"/>
      <c r="S41" s="1">
        <f t="shared" si="4"/>
        <v>36.799999999999997</v>
      </c>
      <c r="T41" s="5">
        <f t="shared" si="14"/>
        <v>28.799999999999955</v>
      </c>
      <c r="U41" s="5"/>
      <c r="V41" s="1"/>
      <c r="W41" s="1">
        <f t="shared" si="6"/>
        <v>11</v>
      </c>
      <c r="X41" s="1">
        <f t="shared" si="7"/>
        <v>10.217391304347826</v>
      </c>
      <c r="Y41" s="1">
        <v>39.4</v>
      </c>
      <c r="Z41" s="1">
        <v>39.4</v>
      </c>
      <c r="AA41" s="1">
        <v>41.8</v>
      </c>
      <c r="AB41" s="1">
        <v>46.6</v>
      </c>
      <c r="AC41" s="1">
        <v>45.8</v>
      </c>
      <c r="AD41" s="1">
        <v>45.2</v>
      </c>
      <c r="AE41" s="1" t="s">
        <v>79</v>
      </c>
      <c r="AF41" s="1">
        <f t="shared" si="8"/>
        <v>13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80</v>
      </c>
      <c r="B42" s="1" t="s">
        <v>41</v>
      </c>
      <c r="C42" s="1">
        <v>615</v>
      </c>
      <c r="D42" s="1">
        <v>1380</v>
      </c>
      <c r="E42" s="1">
        <v>811</v>
      </c>
      <c r="F42" s="1">
        <v>1020</v>
      </c>
      <c r="G42" s="1">
        <f>IFERROR(VLOOKUP(A42,[1]TDSheet!$A:$B,2,0),0)</f>
        <v>228</v>
      </c>
      <c r="H42" s="1">
        <f t="shared" si="3"/>
        <v>792</v>
      </c>
      <c r="I42" s="6">
        <v>0.4</v>
      </c>
      <c r="J42" s="1">
        <v>45</v>
      </c>
      <c r="K42" s="1" t="s">
        <v>35</v>
      </c>
      <c r="L42" s="1">
        <v>819</v>
      </c>
      <c r="M42" s="1">
        <f t="shared" si="13"/>
        <v>-8</v>
      </c>
      <c r="N42" s="1"/>
      <c r="O42" s="1"/>
      <c r="P42" s="1">
        <v>739.40000000000009</v>
      </c>
      <c r="Q42" s="1"/>
      <c r="R42" s="1"/>
      <c r="S42" s="1">
        <f t="shared" si="4"/>
        <v>162.19999999999999</v>
      </c>
      <c r="T42" s="5">
        <f t="shared" si="14"/>
        <v>252.79999999999973</v>
      </c>
      <c r="U42" s="5"/>
      <c r="V42" s="1"/>
      <c r="W42" s="1">
        <f t="shared" si="6"/>
        <v>11</v>
      </c>
      <c r="X42" s="1">
        <f t="shared" si="7"/>
        <v>9.4414303329223195</v>
      </c>
      <c r="Y42" s="1">
        <v>165.2</v>
      </c>
      <c r="Z42" s="1">
        <v>147.4</v>
      </c>
      <c r="AA42" s="1">
        <v>164.2</v>
      </c>
      <c r="AB42" s="1">
        <v>160.19999999999999</v>
      </c>
      <c r="AC42" s="1">
        <v>141.80000000000001</v>
      </c>
      <c r="AD42" s="1">
        <v>155.6</v>
      </c>
      <c r="AE42" s="1"/>
      <c r="AF42" s="1">
        <f t="shared" si="8"/>
        <v>101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1" t="s">
        <v>81</v>
      </c>
      <c r="B43" s="11" t="s">
        <v>41</v>
      </c>
      <c r="C43" s="11"/>
      <c r="D43" s="11">
        <v>387.4</v>
      </c>
      <c r="E43" s="11"/>
      <c r="F43" s="11">
        <v>360</v>
      </c>
      <c r="G43" s="11">
        <f>IFERROR(VLOOKUP(A43,[1]TDSheet!$A:$B,2,0),0)</f>
        <v>360</v>
      </c>
      <c r="H43" s="11">
        <f t="shared" si="3"/>
        <v>0</v>
      </c>
      <c r="I43" s="12">
        <v>0</v>
      </c>
      <c r="J43" s="11" t="e">
        <v>#N/A</v>
      </c>
      <c r="K43" s="11" t="s">
        <v>74</v>
      </c>
      <c r="L43" s="11">
        <v>42</v>
      </c>
      <c r="M43" s="11">
        <f t="shared" si="13"/>
        <v>-42</v>
      </c>
      <c r="N43" s="11"/>
      <c r="O43" s="11"/>
      <c r="P43" s="11"/>
      <c r="Q43" s="11"/>
      <c r="R43" s="11"/>
      <c r="S43" s="11">
        <f t="shared" si="4"/>
        <v>0</v>
      </c>
      <c r="T43" s="13"/>
      <c r="U43" s="13"/>
      <c r="V43" s="11"/>
      <c r="W43" s="11" t="e">
        <f t="shared" si="6"/>
        <v>#DIV/0!</v>
      </c>
      <c r="X43" s="11" t="e">
        <f t="shared" si="7"/>
        <v>#DIV/0!</v>
      </c>
      <c r="Y43" s="11">
        <v>5.48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/>
      <c r="AF43" s="11">
        <f t="shared" si="8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82</v>
      </c>
      <c r="B44" s="1" t="s">
        <v>34</v>
      </c>
      <c r="C44" s="1">
        <v>325.99</v>
      </c>
      <c r="D44" s="1">
        <v>520.41899999999998</v>
      </c>
      <c r="E44" s="1">
        <v>356.74599999999998</v>
      </c>
      <c r="F44" s="1">
        <v>429.16399999999999</v>
      </c>
      <c r="G44" s="1">
        <f>IFERROR(VLOOKUP(A44,[1]TDSheet!$A:$B,2,0),0)</f>
        <v>0</v>
      </c>
      <c r="H44" s="1">
        <f t="shared" si="3"/>
        <v>429.16399999999999</v>
      </c>
      <c r="I44" s="6">
        <v>1</v>
      </c>
      <c r="J44" s="1">
        <v>45</v>
      </c>
      <c r="K44" s="1" t="s">
        <v>35</v>
      </c>
      <c r="L44" s="1">
        <v>332.4</v>
      </c>
      <c r="M44" s="1">
        <f t="shared" si="13"/>
        <v>24.346000000000004</v>
      </c>
      <c r="N44" s="1"/>
      <c r="O44" s="1"/>
      <c r="P44" s="1">
        <v>386.4946000000001</v>
      </c>
      <c r="Q44" s="1"/>
      <c r="R44" s="1"/>
      <c r="S44" s="1">
        <f t="shared" si="4"/>
        <v>71.349199999999996</v>
      </c>
      <c r="T44" s="5"/>
      <c r="U44" s="5"/>
      <c r="V44" s="1"/>
      <c r="W44" s="1">
        <f t="shared" si="6"/>
        <v>11.431923553452599</v>
      </c>
      <c r="X44" s="1">
        <f t="shared" si="7"/>
        <v>11.431923553452599</v>
      </c>
      <c r="Y44" s="1">
        <v>81.896600000000007</v>
      </c>
      <c r="Z44" s="1">
        <v>70.855199999999996</v>
      </c>
      <c r="AA44" s="1">
        <v>73.44919999999999</v>
      </c>
      <c r="AB44" s="1">
        <v>71.661599999999993</v>
      </c>
      <c r="AC44" s="1">
        <v>67.367999999999995</v>
      </c>
      <c r="AD44" s="1">
        <v>60.906799999999997</v>
      </c>
      <c r="AE44" s="1"/>
      <c r="AF44" s="1">
        <f t="shared" si="8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5" t="s">
        <v>83</v>
      </c>
      <c r="B45" s="15" t="s">
        <v>41</v>
      </c>
      <c r="C45" s="15">
        <v>265</v>
      </c>
      <c r="D45" s="15">
        <v>144</v>
      </c>
      <c r="E45" s="15">
        <v>90</v>
      </c>
      <c r="F45" s="15">
        <v>299</v>
      </c>
      <c r="G45" s="15">
        <f>IFERROR(VLOOKUP(A45,[1]TDSheet!$A:$B,2,0),0)</f>
        <v>144</v>
      </c>
      <c r="H45" s="15">
        <f t="shared" si="3"/>
        <v>155</v>
      </c>
      <c r="I45" s="16">
        <v>0</v>
      </c>
      <c r="J45" s="15">
        <v>45</v>
      </c>
      <c r="K45" s="15" t="s">
        <v>35</v>
      </c>
      <c r="L45" s="15">
        <v>90</v>
      </c>
      <c r="M45" s="15">
        <f t="shared" si="13"/>
        <v>0</v>
      </c>
      <c r="N45" s="15"/>
      <c r="O45" s="15"/>
      <c r="P45" s="15"/>
      <c r="Q45" s="15"/>
      <c r="R45" s="15"/>
      <c r="S45" s="15">
        <f t="shared" si="4"/>
        <v>18</v>
      </c>
      <c r="T45" s="17"/>
      <c r="U45" s="17"/>
      <c r="V45" s="15"/>
      <c r="W45" s="15">
        <f t="shared" si="6"/>
        <v>8.6111111111111107</v>
      </c>
      <c r="X45" s="15">
        <f t="shared" si="7"/>
        <v>8.6111111111111107</v>
      </c>
      <c r="Y45" s="15">
        <v>17.399999999999999</v>
      </c>
      <c r="Z45" s="15">
        <v>18.8</v>
      </c>
      <c r="AA45" s="15">
        <v>18.8</v>
      </c>
      <c r="AB45" s="15">
        <v>12.4</v>
      </c>
      <c r="AC45" s="15">
        <v>11</v>
      </c>
      <c r="AD45" s="15">
        <v>5.4</v>
      </c>
      <c r="AE45" s="18" t="s">
        <v>65</v>
      </c>
      <c r="AF45" s="15">
        <f t="shared" si="8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1" t="s">
        <v>84</v>
      </c>
      <c r="B46" s="11" t="s">
        <v>41</v>
      </c>
      <c r="C46" s="11"/>
      <c r="D46" s="11">
        <v>100</v>
      </c>
      <c r="E46" s="11"/>
      <c r="F46" s="11">
        <v>100</v>
      </c>
      <c r="G46" s="11">
        <f>IFERROR(VLOOKUP(A46,[1]TDSheet!$A:$B,2,0),0)</f>
        <v>100</v>
      </c>
      <c r="H46" s="11">
        <f t="shared" si="3"/>
        <v>0</v>
      </c>
      <c r="I46" s="12">
        <v>0</v>
      </c>
      <c r="J46" s="11" t="e">
        <v>#N/A</v>
      </c>
      <c r="K46" s="11" t="s">
        <v>74</v>
      </c>
      <c r="L46" s="11"/>
      <c r="M46" s="11">
        <f t="shared" si="13"/>
        <v>0</v>
      </c>
      <c r="N46" s="11"/>
      <c r="O46" s="11"/>
      <c r="P46" s="11"/>
      <c r="Q46" s="11"/>
      <c r="R46" s="11"/>
      <c r="S46" s="11">
        <f t="shared" si="4"/>
        <v>0</v>
      </c>
      <c r="T46" s="13"/>
      <c r="U46" s="13"/>
      <c r="V46" s="11"/>
      <c r="W46" s="11" t="e">
        <f t="shared" si="6"/>
        <v>#DIV/0!</v>
      </c>
      <c r="X46" s="11" t="e">
        <f t="shared" si="7"/>
        <v>#DIV/0!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/>
      <c r="AF46" s="11">
        <f t="shared" si="8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85</v>
      </c>
      <c r="B47" s="1" t="s">
        <v>41</v>
      </c>
      <c r="C47" s="1">
        <v>360.9</v>
      </c>
      <c r="D47" s="1">
        <v>798.1</v>
      </c>
      <c r="E47" s="1">
        <v>437</v>
      </c>
      <c r="F47" s="1">
        <v>645</v>
      </c>
      <c r="G47" s="1">
        <f>IFERROR(VLOOKUP(A47,[1]TDSheet!$A:$B,2,0),0)</f>
        <v>0</v>
      </c>
      <c r="H47" s="1">
        <f t="shared" si="3"/>
        <v>645</v>
      </c>
      <c r="I47" s="6">
        <v>0.35</v>
      </c>
      <c r="J47" s="1">
        <v>40</v>
      </c>
      <c r="K47" s="1" t="s">
        <v>35</v>
      </c>
      <c r="L47" s="1">
        <v>438</v>
      </c>
      <c r="M47" s="1">
        <f t="shared" si="13"/>
        <v>-1</v>
      </c>
      <c r="N47" s="1"/>
      <c r="O47" s="1"/>
      <c r="P47" s="1">
        <v>250</v>
      </c>
      <c r="Q47" s="1"/>
      <c r="R47" s="1"/>
      <c r="S47" s="1">
        <f t="shared" si="4"/>
        <v>87.4</v>
      </c>
      <c r="T47" s="5">
        <f t="shared" ref="T47:T50" si="15">11*S47-R47-Q47-P47-H47</f>
        <v>66.400000000000091</v>
      </c>
      <c r="U47" s="5"/>
      <c r="V47" s="1"/>
      <c r="W47" s="1">
        <f t="shared" si="6"/>
        <v>11</v>
      </c>
      <c r="X47" s="1">
        <f t="shared" si="7"/>
        <v>10.240274599542333</v>
      </c>
      <c r="Y47" s="1">
        <v>86.6</v>
      </c>
      <c r="Z47" s="1">
        <v>86.6</v>
      </c>
      <c r="AA47" s="1">
        <v>90.2</v>
      </c>
      <c r="AB47" s="1">
        <v>69.2</v>
      </c>
      <c r="AC47" s="1">
        <v>59.2</v>
      </c>
      <c r="AD47" s="1">
        <v>72</v>
      </c>
      <c r="AE47" s="1"/>
      <c r="AF47" s="1">
        <f t="shared" si="8"/>
        <v>23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86</v>
      </c>
      <c r="B48" s="1" t="s">
        <v>34</v>
      </c>
      <c r="C48" s="1">
        <v>224.828</v>
      </c>
      <c r="D48" s="1">
        <v>72.349000000000004</v>
      </c>
      <c r="E48" s="1">
        <v>96.552999999999997</v>
      </c>
      <c r="F48" s="1">
        <v>185.65899999999999</v>
      </c>
      <c r="G48" s="1">
        <f>IFERROR(VLOOKUP(A48,[1]TDSheet!$A:$B,2,0),0)</f>
        <v>0</v>
      </c>
      <c r="H48" s="1">
        <f t="shared" si="3"/>
        <v>185.65899999999999</v>
      </c>
      <c r="I48" s="6">
        <v>1</v>
      </c>
      <c r="J48" s="1">
        <v>40</v>
      </c>
      <c r="K48" s="1" t="s">
        <v>35</v>
      </c>
      <c r="L48" s="1">
        <v>206.80600000000001</v>
      </c>
      <c r="M48" s="1">
        <f t="shared" si="13"/>
        <v>-110.25300000000001</v>
      </c>
      <c r="N48" s="1"/>
      <c r="O48" s="1"/>
      <c r="P48" s="1">
        <v>100</v>
      </c>
      <c r="Q48" s="1"/>
      <c r="R48" s="1"/>
      <c r="S48" s="1">
        <f t="shared" si="4"/>
        <v>19.310600000000001</v>
      </c>
      <c r="T48" s="5"/>
      <c r="U48" s="5"/>
      <c r="V48" s="1"/>
      <c r="W48" s="1">
        <f t="shared" si="6"/>
        <v>14.792859880065869</v>
      </c>
      <c r="X48" s="1">
        <f t="shared" si="7"/>
        <v>14.792859880065869</v>
      </c>
      <c r="Y48" s="1">
        <v>22.016999999999999</v>
      </c>
      <c r="Z48" s="1">
        <v>14.0426</v>
      </c>
      <c r="AA48" s="1">
        <v>22.255400000000002</v>
      </c>
      <c r="AB48" s="1">
        <v>22.6738</v>
      </c>
      <c r="AC48" s="1">
        <v>14.021800000000001</v>
      </c>
      <c r="AD48" s="1">
        <v>12.093400000000001</v>
      </c>
      <c r="AE48" s="1"/>
      <c r="AF48" s="1">
        <f t="shared" si="8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87</v>
      </c>
      <c r="B49" s="1" t="s">
        <v>41</v>
      </c>
      <c r="C49" s="1">
        <v>311</v>
      </c>
      <c r="D49" s="1">
        <v>804</v>
      </c>
      <c r="E49" s="1">
        <v>304</v>
      </c>
      <c r="F49" s="1">
        <v>741</v>
      </c>
      <c r="G49" s="1">
        <f>IFERROR(VLOOKUP(A49,[1]TDSheet!$A:$B,2,0),0)</f>
        <v>252</v>
      </c>
      <c r="H49" s="1">
        <f t="shared" si="3"/>
        <v>489</v>
      </c>
      <c r="I49" s="6">
        <v>0.4</v>
      </c>
      <c r="J49" s="1">
        <v>40</v>
      </c>
      <c r="K49" s="1" t="s">
        <v>35</v>
      </c>
      <c r="L49" s="1">
        <v>314</v>
      </c>
      <c r="M49" s="1">
        <f t="shared" si="13"/>
        <v>-10</v>
      </c>
      <c r="N49" s="1"/>
      <c r="O49" s="1"/>
      <c r="P49" s="1">
        <v>102</v>
      </c>
      <c r="Q49" s="1"/>
      <c r="R49" s="1"/>
      <c r="S49" s="1">
        <f t="shared" si="4"/>
        <v>60.8</v>
      </c>
      <c r="T49" s="5">
        <f t="shared" si="15"/>
        <v>77.799999999999955</v>
      </c>
      <c r="U49" s="5"/>
      <c r="V49" s="1"/>
      <c r="W49" s="1">
        <f t="shared" si="6"/>
        <v>11</v>
      </c>
      <c r="X49" s="1">
        <f t="shared" si="7"/>
        <v>9.7203947368421062</v>
      </c>
      <c r="Y49" s="1">
        <v>63.8</v>
      </c>
      <c r="Z49" s="1">
        <v>62.6</v>
      </c>
      <c r="AA49" s="1">
        <v>74.400000000000006</v>
      </c>
      <c r="AB49" s="1">
        <v>95.2</v>
      </c>
      <c r="AC49" s="1">
        <v>67.400000000000006</v>
      </c>
      <c r="AD49" s="1">
        <v>60</v>
      </c>
      <c r="AE49" s="1"/>
      <c r="AF49" s="1">
        <f t="shared" si="8"/>
        <v>31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88</v>
      </c>
      <c r="B50" s="1" t="s">
        <v>41</v>
      </c>
      <c r="C50" s="1">
        <v>640</v>
      </c>
      <c r="D50" s="1">
        <v>1056</v>
      </c>
      <c r="E50" s="1">
        <v>516</v>
      </c>
      <c r="F50" s="1">
        <v>1090</v>
      </c>
      <c r="G50" s="1">
        <f>IFERROR(VLOOKUP(A50,[1]TDSheet!$A:$B,2,0),0)</f>
        <v>366</v>
      </c>
      <c r="H50" s="1">
        <f t="shared" si="3"/>
        <v>724</v>
      </c>
      <c r="I50" s="6">
        <v>0.4</v>
      </c>
      <c r="J50" s="1">
        <v>45</v>
      </c>
      <c r="K50" s="1" t="s">
        <v>35</v>
      </c>
      <c r="L50" s="1">
        <v>517</v>
      </c>
      <c r="M50" s="1">
        <f t="shared" si="13"/>
        <v>-1</v>
      </c>
      <c r="N50" s="1"/>
      <c r="O50" s="1"/>
      <c r="P50" s="1">
        <v>232</v>
      </c>
      <c r="Q50" s="1"/>
      <c r="R50" s="1"/>
      <c r="S50" s="1">
        <f t="shared" si="4"/>
        <v>103.2</v>
      </c>
      <c r="T50" s="5">
        <f t="shared" si="15"/>
        <v>179.20000000000005</v>
      </c>
      <c r="U50" s="5"/>
      <c r="V50" s="1"/>
      <c r="W50" s="1">
        <f t="shared" si="6"/>
        <v>11</v>
      </c>
      <c r="X50" s="1">
        <f t="shared" si="7"/>
        <v>9.2635658914728687</v>
      </c>
      <c r="Y50" s="1">
        <v>103.8</v>
      </c>
      <c r="Z50" s="1">
        <v>102.6</v>
      </c>
      <c r="AA50" s="1">
        <v>123.6</v>
      </c>
      <c r="AB50" s="1">
        <v>153</v>
      </c>
      <c r="AC50" s="1">
        <v>125</v>
      </c>
      <c r="AD50" s="1">
        <v>123</v>
      </c>
      <c r="AE50" s="1" t="s">
        <v>43</v>
      </c>
      <c r="AF50" s="1">
        <f t="shared" si="8"/>
        <v>72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89</v>
      </c>
      <c r="B51" s="1" t="s">
        <v>34</v>
      </c>
      <c r="C51" s="1">
        <v>189.221</v>
      </c>
      <c r="D51" s="1">
        <v>176.49299999999999</v>
      </c>
      <c r="E51" s="1">
        <v>78.206999999999994</v>
      </c>
      <c r="F51" s="1">
        <v>270.87299999999999</v>
      </c>
      <c r="G51" s="1">
        <f>IFERROR(VLOOKUP(A51,[1]TDSheet!$A:$B,2,0),0)</f>
        <v>0</v>
      </c>
      <c r="H51" s="1">
        <f t="shared" si="3"/>
        <v>270.87299999999999</v>
      </c>
      <c r="I51" s="6">
        <v>1</v>
      </c>
      <c r="J51" s="1">
        <v>40</v>
      </c>
      <c r="K51" s="1" t="s">
        <v>35</v>
      </c>
      <c r="L51" s="1">
        <v>86.4</v>
      </c>
      <c r="M51" s="1">
        <f t="shared" si="13"/>
        <v>-8.1930000000000121</v>
      </c>
      <c r="N51" s="1"/>
      <c r="O51" s="1"/>
      <c r="P51" s="1">
        <v>0</v>
      </c>
      <c r="Q51" s="1"/>
      <c r="R51" s="1"/>
      <c r="S51" s="1">
        <f t="shared" si="4"/>
        <v>15.641399999999999</v>
      </c>
      <c r="T51" s="5"/>
      <c r="U51" s="5"/>
      <c r="V51" s="1"/>
      <c r="W51" s="1">
        <f t="shared" si="6"/>
        <v>17.317695346963827</v>
      </c>
      <c r="X51" s="1">
        <f t="shared" si="7"/>
        <v>17.317695346963827</v>
      </c>
      <c r="Y51" s="1">
        <v>17.4008</v>
      </c>
      <c r="Z51" s="1">
        <v>25.751200000000001</v>
      </c>
      <c r="AA51" s="1">
        <v>26.460799999999999</v>
      </c>
      <c r="AB51" s="1">
        <v>13.403600000000001</v>
      </c>
      <c r="AC51" s="1">
        <v>11.960800000000001</v>
      </c>
      <c r="AD51" s="1">
        <v>17.5382</v>
      </c>
      <c r="AE51" s="18" t="s">
        <v>39</v>
      </c>
      <c r="AF51" s="1">
        <f t="shared" si="8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90</v>
      </c>
      <c r="B52" s="1" t="s">
        <v>41</v>
      </c>
      <c r="C52" s="1">
        <v>555</v>
      </c>
      <c r="D52" s="1">
        <v>882</v>
      </c>
      <c r="E52" s="1">
        <v>472</v>
      </c>
      <c r="F52" s="1">
        <v>856</v>
      </c>
      <c r="G52" s="1">
        <f>IFERROR(VLOOKUP(A52,[1]TDSheet!$A:$B,2,0),0)</f>
        <v>0</v>
      </c>
      <c r="H52" s="1">
        <f t="shared" si="3"/>
        <v>856</v>
      </c>
      <c r="I52" s="6">
        <v>0.35</v>
      </c>
      <c r="J52" s="1">
        <v>40</v>
      </c>
      <c r="K52" s="1" t="s">
        <v>35</v>
      </c>
      <c r="L52" s="1">
        <v>473</v>
      </c>
      <c r="M52" s="1">
        <f t="shared" si="13"/>
        <v>-1</v>
      </c>
      <c r="N52" s="1"/>
      <c r="O52" s="1"/>
      <c r="P52" s="1">
        <v>600</v>
      </c>
      <c r="Q52" s="1"/>
      <c r="R52" s="1"/>
      <c r="S52" s="1">
        <f t="shared" si="4"/>
        <v>94.4</v>
      </c>
      <c r="T52" s="5"/>
      <c r="U52" s="5"/>
      <c r="V52" s="1"/>
      <c r="W52" s="1">
        <f t="shared" si="6"/>
        <v>15.423728813559322</v>
      </c>
      <c r="X52" s="1">
        <f t="shared" si="7"/>
        <v>15.423728813559322</v>
      </c>
      <c r="Y52" s="1">
        <v>99.8</v>
      </c>
      <c r="Z52" s="1">
        <v>111.2</v>
      </c>
      <c r="AA52" s="1">
        <v>114.2</v>
      </c>
      <c r="AB52" s="1">
        <v>97</v>
      </c>
      <c r="AC52" s="1">
        <v>86.4</v>
      </c>
      <c r="AD52" s="1">
        <v>83</v>
      </c>
      <c r="AE52" s="23" t="s">
        <v>170</v>
      </c>
      <c r="AF52" s="1">
        <f t="shared" si="8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1" t="s">
        <v>91</v>
      </c>
      <c r="B53" s="11" t="s">
        <v>41</v>
      </c>
      <c r="C53" s="11"/>
      <c r="D53" s="11">
        <v>220</v>
      </c>
      <c r="E53" s="11"/>
      <c r="F53" s="11">
        <v>220</v>
      </c>
      <c r="G53" s="11">
        <f>IFERROR(VLOOKUP(A53,[1]TDSheet!$A:$B,2,0),0)</f>
        <v>220</v>
      </c>
      <c r="H53" s="11">
        <f t="shared" si="3"/>
        <v>0</v>
      </c>
      <c r="I53" s="12">
        <v>0</v>
      </c>
      <c r="J53" s="11" t="e">
        <v>#N/A</v>
      </c>
      <c r="K53" s="11" t="s">
        <v>74</v>
      </c>
      <c r="L53" s="11"/>
      <c r="M53" s="11">
        <f t="shared" si="13"/>
        <v>0</v>
      </c>
      <c r="N53" s="11"/>
      <c r="O53" s="11"/>
      <c r="P53" s="11"/>
      <c r="Q53" s="11"/>
      <c r="R53" s="11"/>
      <c r="S53" s="11">
        <f t="shared" si="4"/>
        <v>0</v>
      </c>
      <c r="T53" s="13"/>
      <c r="U53" s="13"/>
      <c r="V53" s="11"/>
      <c r="W53" s="11" t="e">
        <f t="shared" si="6"/>
        <v>#DIV/0!</v>
      </c>
      <c r="X53" s="11" t="e">
        <f t="shared" si="7"/>
        <v>#DIV/0!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/>
      <c r="AF53" s="11">
        <f t="shared" si="8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92</v>
      </c>
      <c r="B54" s="1" t="s">
        <v>41</v>
      </c>
      <c r="C54" s="1">
        <v>250</v>
      </c>
      <c r="D54" s="1">
        <v>900</v>
      </c>
      <c r="E54" s="1">
        <v>445</v>
      </c>
      <c r="F54" s="1">
        <v>668</v>
      </c>
      <c r="G54" s="1">
        <f>IFERROR(VLOOKUP(A54,[1]TDSheet!$A:$B,2,0),0)</f>
        <v>246</v>
      </c>
      <c r="H54" s="1">
        <f t="shared" si="3"/>
        <v>422</v>
      </c>
      <c r="I54" s="6">
        <v>0.4</v>
      </c>
      <c r="J54" s="1">
        <v>40</v>
      </c>
      <c r="K54" s="1" t="s">
        <v>35</v>
      </c>
      <c r="L54" s="1">
        <v>454</v>
      </c>
      <c r="M54" s="1">
        <f t="shared" si="13"/>
        <v>-9</v>
      </c>
      <c r="N54" s="1"/>
      <c r="O54" s="1"/>
      <c r="P54" s="1">
        <v>478</v>
      </c>
      <c r="Q54" s="1"/>
      <c r="R54" s="1"/>
      <c r="S54" s="1">
        <f t="shared" si="4"/>
        <v>89</v>
      </c>
      <c r="T54" s="5">
        <f t="shared" ref="T54:T55" si="16">11*S54-R54-Q54-P54-H54</f>
        <v>79</v>
      </c>
      <c r="U54" s="5"/>
      <c r="V54" s="1"/>
      <c r="W54" s="1">
        <f t="shared" si="6"/>
        <v>11</v>
      </c>
      <c r="X54" s="1">
        <f t="shared" si="7"/>
        <v>10.112359550561798</v>
      </c>
      <c r="Y54" s="1">
        <v>92</v>
      </c>
      <c r="Z54" s="1">
        <v>73.2</v>
      </c>
      <c r="AA54" s="1">
        <v>89.6</v>
      </c>
      <c r="AB54" s="1">
        <v>80</v>
      </c>
      <c r="AC54" s="1">
        <v>67.599999999999994</v>
      </c>
      <c r="AD54" s="1">
        <v>74.599999999999994</v>
      </c>
      <c r="AE54" s="1" t="s">
        <v>43</v>
      </c>
      <c r="AF54" s="1">
        <f t="shared" si="8"/>
        <v>32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93</v>
      </c>
      <c r="B55" s="1" t="s">
        <v>34</v>
      </c>
      <c r="C55" s="1">
        <v>391.70400000000001</v>
      </c>
      <c r="D55" s="1">
        <v>64.62</v>
      </c>
      <c r="E55" s="1">
        <v>262.87400000000002</v>
      </c>
      <c r="F55" s="1">
        <v>158.054</v>
      </c>
      <c r="G55" s="1">
        <f>IFERROR(VLOOKUP(A55,[1]TDSheet!$A:$B,2,0),0)</f>
        <v>0</v>
      </c>
      <c r="H55" s="1">
        <f t="shared" si="3"/>
        <v>158.054</v>
      </c>
      <c r="I55" s="6">
        <v>1</v>
      </c>
      <c r="J55" s="1">
        <v>50</v>
      </c>
      <c r="K55" s="1" t="s">
        <v>35</v>
      </c>
      <c r="L55" s="1">
        <v>252.2</v>
      </c>
      <c r="M55" s="1">
        <f t="shared" si="13"/>
        <v>10.674000000000035</v>
      </c>
      <c r="N55" s="1"/>
      <c r="O55" s="1"/>
      <c r="P55" s="1">
        <v>350.91739999999999</v>
      </c>
      <c r="Q55" s="1"/>
      <c r="R55" s="1"/>
      <c r="S55" s="1">
        <f t="shared" si="4"/>
        <v>52.574800000000003</v>
      </c>
      <c r="T55" s="5">
        <f t="shared" si="16"/>
        <v>69.351400000000041</v>
      </c>
      <c r="U55" s="5"/>
      <c r="V55" s="1"/>
      <c r="W55" s="1">
        <f t="shared" si="6"/>
        <v>11</v>
      </c>
      <c r="X55" s="1">
        <f t="shared" si="7"/>
        <v>9.6809003553033008</v>
      </c>
      <c r="Y55" s="1">
        <v>52.650399999999998</v>
      </c>
      <c r="Z55" s="1">
        <v>36.7286</v>
      </c>
      <c r="AA55" s="1">
        <v>40.214199999999998</v>
      </c>
      <c r="AB55" s="1">
        <v>30.665400000000002</v>
      </c>
      <c r="AC55" s="1">
        <v>23.6738</v>
      </c>
      <c r="AD55" s="1">
        <v>46.491799999999998</v>
      </c>
      <c r="AE55" s="18" t="s">
        <v>39</v>
      </c>
      <c r="AF55" s="1">
        <f t="shared" si="8"/>
        <v>69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94</v>
      </c>
      <c r="B56" s="1" t="s">
        <v>34</v>
      </c>
      <c r="C56" s="1">
        <v>1168.797</v>
      </c>
      <c r="D56" s="1">
        <v>929.3</v>
      </c>
      <c r="E56" s="1">
        <v>911.98299999999995</v>
      </c>
      <c r="F56" s="1">
        <v>1011.748</v>
      </c>
      <c r="G56" s="1">
        <f>IFERROR(VLOOKUP(A56,[1]TDSheet!$A:$B,2,0),0)</f>
        <v>0</v>
      </c>
      <c r="H56" s="1">
        <f t="shared" si="3"/>
        <v>1011.748</v>
      </c>
      <c r="I56" s="6">
        <v>1</v>
      </c>
      <c r="J56" s="1">
        <v>50</v>
      </c>
      <c r="K56" s="1" t="s">
        <v>35</v>
      </c>
      <c r="L56" s="1">
        <v>877.2</v>
      </c>
      <c r="M56" s="1">
        <f t="shared" si="13"/>
        <v>34.782999999999902</v>
      </c>
      <c r="N56" s="1"/>
      <c r="O56" s="1"/>
      <c r="P56" s="1">
        <v>488.97140000000002</v>
      </c>
      <c r="Q56" s="1"/>
      <c r="R56" s="1"/>
      <c r="S56" s="1">
        <f t="shared" si="4"/>
        <v>182.39659999999998</v>
      </c>
      <c r="T56" s="5"/>
      <c r="U56" s="5"/>
      <c r="V56" s="1"/>
      <c r="W56" s="1">
        <f t="shared" si="6"/>
        <v>8.2277816582107342</v>
      </c>
      <c r="X56" s="1">
        <f t="shared" si="7"/>
        <v>8.2277816582107342</v>
      </c>
      <c r="Y56" s="1">
        <v>198.23480000000001</v>
      </c>
      <c r="Z56" s="1">
        <v>179.13079999999999</v>
      </c>
      <c r="AA56" s="1">
        <v>207.9616</v>
      </c>
      <c r="AB56" s="1">
        <v>192.685</v>
      </c>
      <c r="AC56" s="1">
        <v>175.477</v>
      </c>
      <c r="AD56" s="1">
        <v>197.35</v>
      </c>
      <c r="AE56" s="21" t="s">
        <v>56</v>
      </c>
      <c r="AF56" s="1">
        <f t="shared" si="8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5" t="s">
        <v>95</v>
      </c>
      <c r="B57" s="15" t="s">
        <v>34</v>
      </c>
      <c r="C57" s="15"/>
      <c r="D57" s="15"/>
      <c r="E57" s="15"/>
      <c r="F57" s="15"/>
      <c r="G57" s="15">
        <f>IFERROR(VLOOKUP(A57,[1]TDSheet!$A:$B,2,0),0)</f>
        <v>0</v>
      </c>
      <c r="H57" s="15">
        <f t="shared" si="3"/>
        <v>0</v>
      </c>
      <c r="I57" s="16">
        <v>0</v>
      </c>
      <c r="J57" s="15">
        <v>40</v>
      </c>
      <c r="K57" s="15" t="s">
        <v>35</v>
      </c>
      <c r="L57" s="15"/>
      <c r="M57" s="15">
        <f t="shared" si="13"/>
        <v>0</v>
      </c>
      <c r="N57" s="15"/>
      <c r="O57" s="15"/>
      <c r="P57" s="15"/>
      <c r="Q57" s="15"/>
      <c r="R57" s="15"/>
      <c r="S57" s="15">
        <f t="shared" si="4"/>
        <v>0</v>
      </c>
      <c r="T57" s="17"/>
      <c r="U57" s="17"/>
      <c r="V57" s="15"/>
      <c r="W57" s="15" t="e">
        <f t="shared" si="6"/>
        <v>#DIV/0!</v>
      </c>
      <c r="X57" s="15" t="e">
        <f t="shared" si="7"/>
        <v>#DIV/0!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 t="s">
        <v>53</v>
      </c>
      <c r="AF57" s="15">
        <f t="shared" si="8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96</v>
      </c>
      <c r="B58" s="1" t="s">
        <v>41</v>
      </c>
      <c r="C58" s="1">
        <v>342</v>
      </c>
      <c r="D58" s="1"/>
      <c r="E58" s="1">
        <v>84</v>
      </c>
      <c r="F58" s="1">
        <v>235</v>
      </c>
      <c r="G58" s="1">
        <f>IFERROR(VLOOKUP(A58,[1]TDSheet!$A:$B,2,0),0)</f>
        <v>0</v>
      </c>
      <c r="H58" s="1">
        <f t="shared" si="3"/>
        <v>235</v>
      </c>
      <c r="I58" s="6">
        <v>0.45</v>
      </c>
      <c r="J58" s="1">
        <v>50</v>
      </c>
      <c r="K58" s="1" t="s">
        <v>35</v>
      </c>
      <c r="L58" s="1">
        <v>85</v>
      </c>
      <c r="M58" s="1">
        <f t="shared" si="13"/>
        <v>-1</v>
      </c>
      <c r="N58" s="1"/>
      <c r="O58" s="1"/>
      <c r="P58" s="1">
        <v>0</v>
      </c>
      <c r="Q58" s="1"/>
      <c r="R58" s="1"/>
      <c r="S58" s="1">
        <f t="shared" si="4"/>
        <v>16.8</v>
      </c>
      <c r="T58" s="5"/>
      <c r="U58" s="5"/>
      <c r="V58" s="1"/>
      <c r="W58" s="1">
        <f t="shared" si="6"/>
        <v>13.988095238095237</v>
      </c>
      <c r="X58" s="1">
        <f t="shared" si="7"/>
        <v>13.988095238095237</v>
      </c>
      <c r="Y58" s="1">
        <v>19.600000000000001</v>
      </c>
      <c r="Z58" s="1">
        <v>22.8</v>
      </c>
      <c r="AA58" s="1">
        <v>23.8</v>
      </c>
      <c r="AB58" s="1">
        <v>26.340800000000002</v>
      </c>
      <c r="AC58" s="1">
        <v>23</v>
      </c>
      <c r="AD58" s="1">
        <v>20.2</v>
      </c>
      <c r="AE58" s="18" t="s">
        <v>97</v>
      </c>
      <c r="AF58" s="1">
        <f t="shared" si="8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1" t="s">
        <v>98</v>
      </c>
      <c r="B59" s="11" t="s">
        <v>41</v>
      </c>
      <c r="C59" s="11"/>
      <c r="D59" s="11">
        <v>180</v>
      </c>
      <c r="E59" s="11"/>
      <c r="F59" s="11">
        <v>180</v>
      </c>
      <c r="G59" s="11">
        <f>IFERROR(VLOOKUP(A59,[1]TDSheet!$A:$B,2,0),0)</f>
        <v>180</v>
      </c>
      <c r="H59" s="11">
        <f t="shared" si="3"/>
        <v>0</v>
      </c>
      <c r="I59" s="12">
        <v>0</v>
      </c>
      <c r="J59" s="11" t="e">
        <v>#N/A</v>
      </c>
      <c r="K59" s="11" t="s">
        <v>74</v>
      </c>
      <c r="L59" s="11"/>
      <c r="M59" s="11">
        <f t="shared" si="13"/>
        <v>0</v>
      </c>
      <c r="N59" s="11"/>
      <c r="O59" s="11"/>
      <c r="P59" s="11"/>
      <c r="Q59" s="11"/>
      <c r="R59" s="11"/>
      <c r="S59" s="11">
        <f t="shared" si="4"/>
        <v>0</v>
      </c>
      <c r="T59" s="13"/>
      <c r="U59" s="13"/>
      <c r="V59" s="11"/>
      <c r="W59" s="11" t="e">
        <f t="shared" si="6"/>
        <v>#DIV/0!</v>
      </c>
      <c r="X59" s="11" t="e">
        <f t="shared" si="7"/>
        <v>#DIV/0!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/>
      <c r="AF59" s="11">
        <f t="shared" si="8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5" t="s">
        <v>99</v>
      </c>
      <c r="B60" s="15" t="s">
        <v>34</v>
      </c>
      <c r="C60" s="15">
        <v>6.9249999999999998</v>
      </c>
      <c r="D60" s="15">
        <v>0.92400000000000004</v>
      </c>
      <c r="E60" s="15">
        <v>7.8490000000000002</v>
      </c>
      <c r="F60" s="15"/>
      <c r="G60" s="15">
        <f>IFERROR(VLOOKUP(A60,[1]TDSheet!$A:$B,2,0),0)</f>
        <v>0</v>
      </c>
      <c r="H60" s="15">
        <f t="shared" si="3"/>
        <v>0</v>
      </c>
      <c r="I60" s="16">
        <v>0</v>
      </c>
      <c r="J60" s="15">
        <v>40</v>
      </c>
      <c r="K60" s="15" t="s">
        <v>35</v>
      </c>
      <c r="L60" s="15">
        <v>6.8</v>
      </c>
      <c r="M60" s="15">
        <f t="shared" si="13"/>
        <v>1.0490000000000004</v>
      </c>
      <c r="N60" s="15"/>
      <c r="O60" s="15"/>
      <c r="P60" s="15"/>
      <c r="Q60" s="15"/>
      <c r="R60" s="15"/>
      <c r="S60" s="15">
        <f t="shared" si="4"/>
        <v>1.5698000000000001</v>
      </c>
      <c r="T60" s="17"/>
      <c r="U60" s="17"/>
      <c r="V60" s="15"/>
      <c r="W60" s="15">
        <f t="shared" si="6"/>
        <v>0</v>
      </c>
      <c r="X60" s="15">
        <f t="shared" si="7"/>
        <v>0</v>
      </c>
      <c r="Y60" s="15">
        <v>1.5698000000000001</v>
      </c>
      <c r="Z60" s="15">
        <v>3.3807999999999998</v>
      </c>
      <c r="AA60" s="15">
        <v>3.9068000000000001</v>
      </c>
      <c r="AB60" s="15">
        <v>0.78760000000000008</v>
      </c>
      <c r="AC60" s="15">
        <v>0.96660000000000001</v>
      </c>
      <c r="AD60" s="15">
        <v>0.70499999999999996</v>
      </c>
      <c r="AE60" s="15" t="s">
        <v>53</v>
      </c>
      <c r="AF60" s="15">
        <f t="shared" si="8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100</v>
      </c>
      <c r="B61" s="1" t="s">
        <v>41</v>
      </c>
      <c r="C61" s="1">
        <v>83</v>
      </c>
      <c r="D61" s="1">
        <v>144</v>
      </c>
      <c r="E61" s="1">
        <v>49</v>
      </c>
      <c r="F61" s="1">
        <v>150</v>
      </c>
      <c r="G61" s="1">
        <f>IFERROR(VLOOKUP(A61,[1]TDSheet!$A:$B,2,0),0)</f>
        <v>0</v>
      </c>
      <c r="H61" s="1">
        <f t="shared" si="3"/>
        <v>150</v>
      </c>
      <c r="I61" s="6">
        <v>0.4</v>
      </c>
      <c r="J61" s="1">
        <v>40</v>
      </c>
      <c r="K61" s="1" t="s">
        <v>35</v>
      </c>
      <c r="L61" s="1">
        <v>66</v>
      </c>
      <c r="M61" s="1">
        <f t="shared" si="13"/>
        <v>-17</v>
      </c>
      <c r="N61" s="1"/>
      <c r="O61" s="1"/>
      <c r="P61" s="1">
        <v>0</v>
      </c>
      <c r="Q61" s="1"/>
      <c r="R61" s="1"/>
      <c r="S61" s="1">
        <f t="shared" si="4"/>
        <v>9.8000000000000007</v>
      </c>
      <c r="T61" s="5"/>
      <c r="U61" s="5"/>
      <c r="V61" s="1"/>
      <c r="W61" s="1">
        <f t="shared" si="6"/>
        <v>15.306122448979592</v>
      </c>
      <c r="X61" s="1">
        <f t="shared" si="7"/>
        <v>15.306122448979592</v>
      </c>
      <c r="Y61" s="1">
        <v>9.8000000000000007</v>
      </c>
      <c r="Z61" s="1">
        <v>18.600000000000001</v>
      </c>
      <c r="AA61" s="1">
        <v>19</v>
      </c>
      <c r="AB61" s="1">
        <v>16</v>
      </c>
      <c r="AC61" s="1">
        <v>15.4</v>
      </c>
      <c r="AD61" s="1">
        <v>19.399999999999999</v>
      </c>
      <c r="AE61" s="18" t="s">
        <v>39</v>
      </c>
      <c r="AF61" s="1">
        <f t="shared" si="8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101</v>
      </c>
      <c r="B62" s="1" t="s">
        <v>41</v>
      </c>
      <c r="C62" s="1">
        <v>116</v>
      </c>
      <c r="D62" s="1">
        <v>102</v>
      </c>
      <c r="E62" s="1">
        <v>60</v>
      </c>
      <c r="F62" s="1">
        <v>126</v>
      </c>
      <c r="G62" s="1">
        <f>IFERROR(VLOOKUP(A62,[1]TDSheet!$A:$B,2,0),0)</f>
        <v>0</v>
      </c>
      <c r="H62" s="1">
        <f t="shared" si="3"/>
        <v>126</v>
      </c>
      <c r="I62" s="6">
        <v>0.4</v>
      </c>
      <c r="J62" s="1">
        <v>40</v>
      </c>
      <c r="K62" s="1" t="s">
        <v>35</v>
      </c>
      <c r="L62" s="1">
        <v>76</v>
      </c>
      <c r="M62" s="1">
        <f t="shared" si="13"/>
        <v>-16</v>
      </c>
      <c r="N62" s="1"/>
      <c r="O62" s="1"/>
      <c r="P62" s="1">
        <v>20</v>
      </c>
      <c r="Q62" s="1"/>
      <c r="R62" s="1"/>
      <c r="S62" s="1">
        <f t="shared" si="4"/>
        <v>12</v>
      </c>
      <c r="T62" s="5"/>
      <c r="U62" s="5"/>
      <c r="V62" s="1"/>
      <c r="W62" s="1">
        <f t="shared" si="6"/>
        <v>12.166666666666666</v>
      </c>
      <c r="X62" s="1">
        <f t="shared" si="7"/>
        <v>12.166666666666666</v>
      </c>
      <c r="Y62" s="1">
        <v>15.2</v>
      </c>
      <c r="Z62" s="1">
        <v>17</v>
      </c>
      <c r="AA62" s="1">
        <v>14.4</v>
      </c>
      <c r="AB62" s="1">
        <v>15.4</v>
      </c>
      <c r="AC62" s="1">
        <v>17.8</v>
      </c>
      <c r="AD62" s="1">
        <v>20.6</v>
      </c>
      <c r="AE62" s="1"/>
      <c r="AF62" s="1">
        <f t="shared" si="8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102</v>
      </c>
      <c r="B63" s="1" t="s">
        <v>34</v>
      </c>
      <c r="C63" s="1">
        <v>316.72300000000001</v>
      </c>
      <c r="D63" s="1"/>
      <c r="E63" s="1">
        <v>146.63200000000001</v>
      </c>
      <c r="F63" s="1">
        <v>149.94999999999999</v>
      </c>
      <c r="G63" s="1">
        <f>IFERROR(VLOOKUP(A63,[1]TDSheet!$A:$B,2,0),0)</f>
        <v>0</v>
      </c>
      <c r="H63" s="1">
        <f t="shared" si="3"/>
        <v>149.94999999999999</v>
      </c>
      <c r="I63" s="6">
        <v>1</v>
      </c>
      <c r="J63" s="1">
        <v>50</v>
      </c>
      <c r="K63" s="1" t="s">
        <v>35</v>
      </c>
      <c r="L63" s="1">
        <v>138.80000000000001</v>
      </c>
      <c r="M63" s="1">
        <f t="shared" si="13"/>
        <v>7.8319999999999936</v>
      </c>
      <c r="N63" s="1"/>
      <c r="O63" s="1"/>
      <c r="P63" s="1">
        <v>128.01400000000001</v>
      </c>
      <c r="Q63" s="1"/>
      <c r="R63" s="1"/>
      <c r="S63" s="1">
        <f t="shared" si="4"/>
        <v>29.3264</v>
      </c>
      <c r="T63" s="5">
        <f t="shared" ref="T63:T65" si="17">11*S63-R63-Q63-P63-H63</f>
        <v>44.62639999999999</v>
      </c>
      <c r="U63" s="5"/>
      <c r="V63" s="1"/>
      <c r="W63" s="1">
        <f t="shared" si="6"/>
        <v>11</v>
      </c>
      <c r="X63" s="1">
        <f t="shared" si="7"/>
        <v>9.4782857766381152</v>
      </c>
      <c r="Y63" s="1">
        <v>29.5458</v>
      </c>
      <c r="Z63" s="1">
        <v>23.270800000000001</v>
      </c>
      <c r="AA63" s="1">
        <v>26.769600000000001</v>
      </c>
      <c r="AB63" s="1">
        <v>27.4376</v>
      </c>
      <c r="AC63" s="1">
        <v>23.612200000000001</v>
      </c>
      <c r="AD63" s="1">
        <v>21.749400000000001</v>
      </c>
      <c r="AE63" s="18" t="s">
        <v>39</v>
      </c>
      <c r="AF63" s="1">
        <f t="shared" si="8"/>
        <v>45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103</v>
      </c>
      <c r="B64" s="1" t="s">
        <v>34</v>
      </c>
      <c r="C64" s="1">
        <v>1000.862</v>
      </c>
      <c r="D64" s="1">
        <v>825.09</v>
      </c>
      <c r="E64" s="1">
        <v>864.274</v>
      </c>
      <c r="F64" s="1">
        <v>827.05</v>
      </c>
      <c r="G64" s="1">
        <f>IFERROR(VLOOKUP(A64,[1]TDSheet!$A:$B,2,0),0)</f>
        <v>0</v>
      </c>
      <c r="H64" s="1">
        <f t="shared" si="3"/>
        <v>827.05</v>
      </c>
      <c r="I64" s="6">
        <v>1</v>
      </c>
      <c r="J64" s="1">
        <v>50</v>
      </c>
      <c r="K64" s="1" t="s">
        <v>35</v>
      </c>
      <c r="L64" s="1">
        <v>791.01900000000001</v>
      </c>
      <c r="M64" s="1">
        <f t="shared" si="13"/>
        <v>73.254999999999995</v>
      </c>
      <c r="N64" s="1"/>
      <c r="O64" s="1"/>
      <c r="P64" s="1">
        <v>512.11260000000004</v>
      </c>
      <c r="Q64" s="1"/>
      <c r="R64" s="1"/>
      <c r="S64" s="1">
        <f t="shared" si="4"/>
        <v>172.85480000000001</v>
      </c>
      <c r="T64" s="5">
        <f>8*S64-R64-Q64-P64-H64</f>
        <v>43.675800000000095</v>
      </c>
      <c r="U64" s="5"/>
      <c r="V64" s="1"/>
      <c r="W64" s="1">
        <f t="shared" si="6"/>
        <v>8</v>
      </c>
      <c r="X64" s="1">
        <f t="shared" si="7"/>
        <v>7.7473266579811497</v>
      </c>
      <c r="Y64" s="1">
        <v>179.22020000000001</v>
      </c>
      <c r="Z64" s="1">
        <v>169.09</v>
      </c>
      <c r="AA64" s="1">
        <v>181.4632</v>
      </c>
      <c r="AB64" s="1">
        <v>142.59559999999999</v>
      </c>
      <c r="AC64" s="1">
        <v>135.661</v>
      </c>
      <c r="AD64" s="1">
        <v>169.82079999999999</v>
      </c>
      <c r="AE64" s="21" t="s">
        <v>56</v>
      </c>
      <c r="AF64" s="1">
        <f t="shared" si="8"/>
        <v>44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104</v>
      </c>
      <c r="B65" s="1" t="s">
        <v>34</v>
      </c>
      <c r="C65" s="1">
        <v>76.366</v>
      </c>
      <c r="D65" s="1">
        <v>240.37299999999999</v>
      </c>
      <c r="E65" s="1">
        <v>125.48699999999999</v>
      </c>
      <c r="F65" s="1">
        <v>188.34700000000001</v>
      </c>
      <c r="G65" s="1">
        <f>IFERROR(VLOOKUP(A65,[1]TDSheet!$A:$B,2,0),0)</f>
        <v>0</v>
      </c>
      <c r="H65" s="1">
        <f t="shared" si="3"/>
        <v>188.34700000000001</v>
      </c>
      <c r="I65" s="6">
        <v>1</v>
      </c>
      <c r="J65" s="1">
        <v>50</v>
      </c>
      <c r="K65" s="1" t="s">
        <v>35</v>
      </c>
      <c r="L65" s="1">
        <v>119.212</v>
      </c>
      <c r="M65" s="1">
        <f t="shared" si="13"/>
        <v>6.2749999999999915</v>
      </c>
      <c r="N65" s="1"/>
      <c r="O65" s="1"/>
      <c r="P65" s="1">
        <v>49.556399999999982</v>
      </c>
      <c r="Q65" s="1"/>
      <c r="R65" s="1"/>
      <c r="S65" s="1">
        <f t="shared" si="4"/>
        <v>25.0974</v>
      </c>
      <c r="T65" s="5">
        <f t="shared" si="17"/>
        <v>38.167999999999978</v>
      </c>
      <c r="U65" s="5"/>
      <c r="V65" s="1"/>
      <c r="W65" s="1">
        <f t="shared" si="6"/>
        <v>10.999999999999996</v>
      </c>
      <c r="X65" s="1">
        <f t="shared" si="7"/>
        <v>9.4792050172527826</v>
      </c>
      <c r="Y65" s="1">
        <v>23.729399999999998</v>
      </c>
      <c r="Z65" s="1">
        <v>26.435600000000001</v>
      </c>
      <c r="AA65" s="1">
        <v>30.764199999999999</v>
      </c>
      <c r="AB65" s="1">
        <v>27.675599999999999</v>
      </c>
      <c r="AC65" s="1">
        <v>24.055399999999999</v>
      </c>
      <c r="AD65" s="1">
        <v>7.5726000000000004</v>
      </c>
      <c r="AE65" s="1"/>
      <c r="AF65" s="1">
        <f t="shared" si="8"/>
        <v>38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1" t="s">
        <v>105</v>
      </c>
      <c r="B66" s="11" t="s">
        <v>41</v>
      </c>
      <c r="C66" s="11">
        <v>280</v>
      </c>
      <c r="D66" s="11"/>
      <c r="E66" s="11">
        <v>42</v>
      </c>
      <c r="F66" s="11">
        <v>232</v>
      </c>
      <c r="G66" s="11">
        <f>IFERROR(VLOOKUP(A66,[1]TDSheet!$A:$B,2,0),0)</f>
        <v>0</v>
      </c>
      <c r="H66" s="11">
        <f t="shared" si="3"/>
        <v>232</v>
      </c>
      <c r="I66" s="12">
        <v>0</v>
      </c>
      <c r="J66" s="11">
        <v>50</v>
      </c>
      <c r="K66" s="11" t="s">
        <v>74</v>
      </c>
      <c r="L66" s="11">
        <v>42</v>
      </c>
      <c r="M66" s="11">
        <f t="shared" si="13"/>
        <v>0</v>
      </c>
      <c r="N66" s="11"/>
      <c r="O66" s="11"/>
      <c r="P66" s="11"/>
      <c r="Q66" s="11"/>
      <c r="R66" s="11"/>
      <c r="S66" s="11">
        <f t="shared" si="4"/>
        <v>8.4</v>
      </c>
      <c r="T66" s="13"/>
      <c r="U66" s="13"/>
      <c r="V66" s="11"/>
      <c r="W66" s="11">
        <f t="shared" si="6"/>
        <v>27.619047619047617</v>
      </c>
      <c r="X66" s="11">
        <f t="shared" si="7"/>
        <v>27.619047619047617</v>
      </c>
      <c r="Y66" s="11">
        <v>7.2</v>
      </c>
      <c r="Z66" s="11">
        <v>5.2</v>
      </c>
      <c r="AA66" s="11">
        <v>4.5999999999999996</v>
      </c>
      <c r="AB66" s="11">
        <v>1.2</v>
      </c>
      <c r="AC66" s="11">
        <v>0.6</v>
      </c>
      <c r="AD66" s="11">
        <v>0</v>
      </c>
      <c r="AE66" s="14" t="s">
        <v>166</v>
      </c>
      <c r="AF66" s="11">
        <f t="shared" si="8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106</v>
      </c>
      <c r="B67" s="1" t="s">
        <v>41</v>
      </c>
      <c r="C67" s="1">
        <v>241.83600000000001</v>
      </c>
      <c r="D67" s="1">
        <v>100</v>
      </c>
      <c r="E67" s="1">
        <v>182</v>
      </c>
      <c r="F67" s="1">
        <v>126.836</v>
      </c>
      <c r="G67" s="1">
        <f>IFERROR(VLOOKUP(A67,[1]TDSheet!$A:$B,2,0),0)</f>
        <v>0</v>
      </c>
      <c r="H67" s="1">
        <f t="shared" si="3"/>
        <v>126.836</v>
      </c>
      <c r="I67" s="6">
        <v>0.4</v>
      </c>
      <c r="J67" s="1">
        <v>50</v>
      </c>
      <c r="K67" s="1" t="s">
        <v>35</v>
      </c>
      <c r="L67" s="1">
        <v>185</v>
      </c>
      <c r="M67" s="1">
        <f t="shared" si="13"/>
        <v>-3</v>
      </c>
      <c r="N67" s="1"/>
      <c r="O67" s="1"/>
      <c r="P67" s="1">
        <v>218.71480000000011</v>
      </c>
      <c r="Q67" s="1"/>
      <c r="R67" s="1"/>
      <c r="S67" s="1">
        <f t="shared" si="4"/>
        <v>36.4</v>
      </c>
      <c r="T67" s="5">
        <f t="shared" ref="T67:T71" si="18">11*S67-R67-Q67-P67-H67</f>
        <v>54.849199999999868</v>
      </c>
      <c r="U67" s="5"/>
      <c r="V67" s="1"/>
      <c r="W67" s="1">
        <f t="shared" si="6"/>
        <v>11</v>
      </c>
      <c r="X67" s="1">
        <f t="shared" si="7"/>
        <v>9.4931538461538487</v>
      </c>
      <c r="Y67" s="1">
        <v>37</v>
      </c>
      <c r="Z67" s="1">
        <v>41.032799999999988</v>
      </c>
      <c r="AA67" s="1">
        <v>40.832799999999999</v>
      </c>
      <c r="AB67" s="1">
        <v>35.6</v>
      </c>
      <c r="AC67" s="1">
        <v>43.2</v>
      </c>
      <c r="AD67" s="1">
        <v>38.200000000000003</v>
      </c>
      <c r="AE67" s="1"/>
      <c r="AF67" s="1">
        <f t="shared" si="8"/>
        <v>22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107</v>
      </c>
      <c r="B68" s="1" t="s">
        <v>41</v>
      </c>
      <c r="C68" s="1">
        <v>612</v>
      </c>
      <c r="D68" s="1">
        <v>822</v>
      </c>
      <c r="E68" s="1">
        <v>581</v>
      </c>
      <c r="F68" s="1">
        <v>723</v>
      </c>
      <c r="G68" s="1">
        <f>IFERROR(VLOOKUP(A68,[1]TDSheet!$A:$B,2,0),0)</f>
        <v>0</v>
      </c>
      <c r="H68" s="1">
        <f t="shared" si="3"/>
        <v>723</v>
      </c>
      <c r="I68" s="6">
        <v>0.4</v>
      </c>
      <c r="J68" s="1">
        <v>40</v>
      </c>
      <c r="K68" s="1" t="s">
        <v>35</v>
      </c>
      <c r="L68" s="1">
        <v>586</v>
      </c>
      <c r="M68" s="1">
        <f t="shared" si="13"/>
        <v>-5</v>
      </c>
      <c r="N68" s="1"/>
      <c r="O68" s="1"/>
      <c r="P68" s="1">
        <v>418.69999999999982</v>
      </c>
      <c r="Q68" s="1"/>
      <c r="R68" s="1"/>
      <c r="S68" s="1">
        <f t="shared" si="4"/>
        <v>116.2</v>
      </c>
      <c r="T68" s="5">
        <f t="shared" si="18"/>
        <v>136.50000000000023</v>
      </c>
      <c r="U68" s="5"/>
      <c r="V68" s="1"/>
      <c r="W68" s="1">
        <f t="shared" si="6"/>
        <v>11</v>
      </c>
      <c r="X68" s="1">
        <f t="shared" si="7"/>
        <v>9.8253012048192758</v>
      </c>
      <c r="Y68" s="1">
        <v>122.6</v>
      </c>
      <c r="Z68" s="1">
        <v>118.4</v>
      </c>
      <c r="AA68" s="1">
        <v>137.80000000000001</v>
      </c>
      <c r="AB68" s="1">
        <v>129.4</v>
      </c>
      <c r="AC68" s="1">
        <v>120.4</v>
      </c>
      <c r="AD68" s="1">
        <v>144.19999999999999</v>
      </c>
      <c r="AE68" s="1"/>
      <c r="AF68" s="1">
        <f t="shared" si="8"/>
        <v>55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108</v>
      </c>
      <c r="B69" s="1" t="s">
        <v>41</v>
      </c>
      <c r="C69" s="1">
        <v>488</v>
      </c>
      <c r="D69" s="1">
        <v>846</v>
      </c>
      <c r="E69" s="1">
        <v>570</v>
      </c>
      <c r="F69" s="1">
        <v>658</v>
      </c>
      <c r="G69" s="1">
        <f>IFERROR(VLOOKUP(A69,[1]TDSheet!$A:$B,2,0),0)</f>
        <v>0</v>
      </c>
      <c r="H69" s="1">
        <f t="shared" si="3"/>
        <v>658</v>
      </c>
      <c r="I69" s="6">
        <v>0.4</v>
      </c>
      <c r="J69" s="1">
        <v>40</v>
      </c>
      <c r="K69" s="1" t="s">
        <v>35</v>
      </c>
      <c r="L69" s="1">
        <v>582</v>
      </c>
      <c r="M69" s="1">
        <f t="shared" si="13"/>
        <v>-12</v>
      </c>
      <c r="N69" s="1"/>
      <c r="O69" s="1"/>
      <c r="P69" s="1">
        <v>461.3</v>
      </c>
      <c r="Q69" s="1"/>
      <c r="R69" s="1"/>
      <c r="S69" s="1">
        <f t="shared" si="4"/>
        <v>114</v>
      </c>
      <c r="T69" s="5">
        <f t="shared" si="18"/>
        <v>134.70000000000005</v>
      </c>
      <c r="U69" s="5"/>
      <c r="V69" s="1"/>
      <c r="W69" s="1">
        <f t="shared" si="6"/>
        <v>11</v>
      </c>
      <c r="X69" s="1">
        <f t="shared" si="7"/>
        <v>9.818421052631578</v>
      </c>
      <c r="Y69" s="1">
        <v>119.4</v>
      </c>
      <c r="Z69" s="1">
        <v>112</v>
      </c>
      <c r="AA69" s="1">
        <v>130.6</v>
      </c>
      <c r="AB69" s="1">
        <v>110.6</v>
      </c>
      <c r="AC69" s="1">
        <v>99.2</v>
      </c>
      <c r="AD69" s="1">
        <v>123.6</v>
      </c>
      <c r="AE69" s="1"/>
      <c r="AF69" s="1">
        <f t="shared" si="8"/>
        <v>54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109</v>
      </c>
      <c r="B70" s="1" t="s">
        <v>34</v>
      </c>
      <c r="C70" s="1">
        <v>974.64099999999996</v>
      </c>
      <c r="D70" s="1"/>
      <c r="E70" s="1">
        <v>424.51600000000002</v>
      </c>
      <c r="F70" s="1">
        <v>465.09199999999998</v>
      </c>
      <c r="G70" s="1">
        <f>IFERROR(VLOOKUP(A70,[1]TDSheet!$A:$B,2,0),0)</f>
        <v>0</v>
      </c>
      <c r="H70" s="1">
        <f t="shared" si="3"/>
        <v>465.09199999999998</v>
      </c>
      <c r="I70" s="6">
        <v>1</v>
      </c>
      <c r="J70" s="1">
        <v>40</v>
      </c>
      <c r="K70" s="1" t="s">
        <v>35</v>
      </c>
      <c r="L70" s="1">
        <v>424.20800000000003</v>
      </c>
      <c r="M70" s="1">
        <f t="shared" ref="M70:M101" si="19">E70-L70</f>
        <v>0.30799999999999272</v>
      </c>
      <c r="N70" s="1"/>
      <c r="O70" s="1"/>
      <c r="P70" s="1">
        <v>500</v>
      </c>
      <c r="Q70" s="1"/>
      <c r="R70" s="1"/>
      <c r="S70" s="1">
        <f t="shared" si="4"/>
        <v>84.903199999999998</v>
      </c>
      <c r="T70" s="5"/>
      <c r="U70" s="5"/>
      <c r="V70" s="1"/>
      <c r="W70" s="1">
        <f t="shared" si="6"/>
        <v>11.366968500598329</v>
      </c>
      <c r="X70" s="1">
        <f t="shared" si="7"/>
        <v>11.366968500598329</v>
      </c>
      <c r="Y70" s="1">
        <v>91.125599999999991</v>
      </c>
      <c r="Z70" s="1">
        <v>66.056799999999996</v>
      </c>
      <c r="AA70" s="1">
        <v>55.044800000000002</v>
      </c>
      <c r="AB70" s="1">
        <v>79.986199999999997</v>
      </c>
      <c r="AC70" s="1">
        <v>93.772599999999997</v>
      </c>
      <c r="AD70" s="1">
        <v>65.872199999999992</v>
      </c>
      <c r="AE70" s="1"/>
      <c r="AF70" s="1">
        <f t="shared" si="8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110</v>
      </c>
      <c r="B71" s="1" t="s">
        <v>34</v>
      </c>
      <c r="C71" s="1">
        <v>500.81099999999998</v>
      </c>
      <c r="D71" s="1">
        <v>154.977</v>
      </c>
      <c r="E71" s="1">
        <v>272.75299999999999</v>
      </c>
      <c r="F71" s="1">
        <v>347.68</v>
      </c>
      <c r="G71" s="1">
        <f>IFERROR(VLOOKUP(A71,[1]TDSheet!$A:$B,2,0),0)</f>
        <v>0</v>
      </c>
      <c r="H71" s="1">
        <f t="shared" ref="H71:H119" si="20">F71-G71</f>
        <v>347.68</v>
      </c>
      <c r="I71" s="6">
        <v>1</v>
      </c>
      <c r="J71" s="1">
        <v>40</v>
      </c>
      <c r="K71" s="1" t="s">
        <v>35</v>
      </c>
      <c r="L71" s="1">
        <v>274.7</v>
      </c>
      <c r="M71" s="1">
        <f t="shared" si="19"/>
        <v>-1.9470000000000027</v>
      </c>
      <c r="N71" s="1"/>
      <c r="O71" s="1"/>
      <c r="P71" s="1">
        <v>150</v>
      </c>
      <c r="Q71" s="1"/>
      <c r="R71" s="1"/>
      <c r="S71" s="1">
        <f t="shared" ref="S71:S119" si="21">E71/5</f>
        <v>54.550599999999996</v>
      </c>
      <c r="T71" s="5">
        <f t="shared" si="18"/>
        <v>102.3766</v>
      </c>
      <c r="U71" s="5"/>
      <c r="V71" s="1"/>
      <c r="W71" s="1">
        <f t="shared" ref="W71:W119" si="22">(H71+P71+Q71+R71+T71)/S71</f>
        <v>11.000000000000002</v>
      </c>
      <c r="X71" s="1">
        <f t="shared" ref="X71:X119" si="23">(H71+P71+Q71+R71)/S71</f>
        <v>9.1232727046081994</v>
      </c>
      <c r="Y71" s="1">
        <v>49.001800000000003</v>
      </c>
      <c r="Z71" s="1">
        <v>50.190199999999997</v>
      </c>
      <c r="AA71" s="1">
        <v>54.379800000000003</v>
      </c>
      <c r="AB71" s="1">
        <v>41.665999999999997</v>
      </c>
      <c r="AC71" s="1">
        <v>47.418199999999999</v>
      </c>
      <c r="AD71" s="1">
        <v>43.047600000000003</v>
      </c>
      <c r="AE71" s="1"/>
      <c r="AF71" s="1">
        <f t="shared" ref="AF71:AF119" si="24">ROUND(T71*I71,0)</f>
        <v>102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111</v>
      </c>
      <c r="B72" s="1" t="s">
        <v>34</v>
      </c>
      <c r="C72" s="1"/>
      <c r="D72" s="1">
        <v>364.55500000000001</v>
      </c>
      <c r="E72" s="1">
        <v>21.059000000000001</v>
      </c>
      <c r="F72" s="1">
        <v>343.49599999999998</v>
      </c>
      <c r="G72" s="1">
        <f>IFERROR(VLOOKUP(A72,[1]TDSheet!$A:$B,2,0),0)</f>
        <v>0</v>
      </c>
      <c r="H72" s="1">
        <f t="shared" si="20"/>
        <v>343.49599999999998</v>
      </c>
      <c r="I72" s="6">
        <v>1</v>
      </c>
      <c r="J72" s="1">
        <v>40</v>
      </c>
      <c r="K72" s="1" t="s">
        <v>35</v>
      </c>
      <c r="L72" s="1">
        <v>21.6</v>
      </c>
      <c r="M72" s="1">
        <f t="shared" si="19"/>
        <v>-0.54100000000000037</v>
      </c>
      <c r="N72" s="1"/>
      <c r="O72" s="1"/>
      <c r="P72" s="1">
        <v>0</v>
      </c>
      <c r="Q72" s="1"/>
      <c r="R72" s="1"/>
      <c r="S72" s="1">
        <f t="shared" si="21"/>
        <v>4.2118000000000002</v>
      </c>
      <c r="T72" s="5"/>
      <c r="U72" s="5"/>
      <c r="V72" s="1"/>
      <c r="W72" s="1">
        <f t="shared" si="22"/>
        <v>81.555629422099813</v>
      </c>
      <c r="X72" s="1">
        <f t="shared" si="23"/>
        <v>81.555629422099813</v>
      </c>
      <c r="Y72" s="1">
        <v>0</v>
      </c>
      <c r="Z72" s="1">
        <v>0</v>
      </c>
      <c r="AA72" s="1">
        <v>0</v>
      </c>
      <c r="AB72" s="1">
        <v>14.6402</v>
      </c>
      <c r="AC72" s="1">
        <v>28.975000000000001</v>
      </c>
      <c r="AD72" s="1">
        <v>14.3348</v>
      </c>
      <c r="AE72" s="1" t="s">
        <v>112</v>
      </c>
      <c r="AF72" s="1">
        <f t="shared" si="24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1" t="s">
        <v>113</v>
      </c>
      <c r="B73" s="11" t="s">
        <v>34</v>
      </c>
      <c r="C73" s="11"/>
      <c r="D73" s="11">
        <v>2.6139999999999999</v>
      </c>
      <c r="E73" s="11">
        <v>2.6139999999999999</v>
      </c>
      <c r="F73" s="11"/>
      <c r="G73" s="11">
        <f>IFERROR(VLOOKUP(A73,[1]TDSheet!$A:$B,2,0),0)</f>
        <v>0</v>
      </c>
      <c r="H73" s="11">
        <f t="shared" si="20"/>
        <v>0</v>
      </c>
      <c r="I73" s="12">
        <v>0</v>
      </c>
      <c r="J73" s="11" t="e">
        <v>#N/A</v>
      </c>
      <c r="K73" s="11" t="s">
        <v>74</v>
      </c>
      <c r="L73" s="11"/>
      <c r="M73" s="11">
        <f t="shared" si="19"/>
        <v>2.6139999999999999</v>
      </c>
      <c r="N73" s="11"/>
      <c r="O73" s="11"/>
      <c r="P73" s="11"/>
      <c r="Q73" s="11"/>
      <c r="R73" s="11"/>
      <c r="S73" s="11">
        <f t="shared" si="21"/>
        <v>0.52279999999999993</v>
      </c>
      <c r="T73" s="13"/>
      <c r="U73" s="13"/>
      <c r="V73" s="11"/>
      <c r="W73" s="11">
        <f t="shared" si="22"/>
        <v>0</v>
      </c>
      <c r="X73" s="11">
        <f t="shared" si="23"/>
        <v>0</v>
      </c>
      <c r="Y73" s="11">
        <v>0.52279999999999993</v>
      </c>
      <c r="Z73" s="11">
        <v>1.0327999999999999</v>
      </c>
      <c r="AA73" s="11">
        <v>0.51</v>
      </c>
      <c r="AB73" s="11">
        <v>0</v>
      </c>
      <c r="AC73" s="11">
        <v>0</v>
      </c>
      <c r="AD73" s="11">
        <v>0</v>
      </c>
      <c r="AE73" s="11"/>
      <c r="AF73" s="11">
        <f t="shared" si="24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1" t="s">
        <v>114</v>
      </c>
      <c r="B74" s="11" t="s">
        <v>41</v>
      </c>
      <c r="C74" s="11"/>
      <c r="D74" s="11">
        <v>90</v>
      </c>
      <c r="E74" s="11"/>
      <c r="F74" s="11">
        <v>90</v>
      </c>
      <c r="G74" s="11">
        <f>IFERROR(VLOOKUP(A74,[1]TDSheet!$A:$B,2,0),0)</f>
        <v>90</v>
      </c>
      <c r="H74" s="11">
        <f t="shared" si="20"/>
        <v>0</v>
      </c>
      <c r="I74" s="12">
        <v>0</v>
      </c>
      <c r="J74" s="11" t="e">
        <v>#N/A</v>
      </c>
      <c r="K74" s="11" t="s">
        <v>74</v>
      </c>
      <c r="L74" s="11"/>
      <c r="M74" s="11">
        <f t="shared" si="19"/>
        <v>0</v>
      </c>
      <c r="N74" s="11"/>
      <c r="O74" s="11"/>
      <c r="P74" s="11"/>
      <c r="Q74" s="11"/>
      <c r="R74" s="11"/>
      <c r="S74" s="11">
        <f t="shared" si="21"/>
        <v>0</v>
      </c>
      <c r="T74" s="13"/>
      <c r="U74" s="13"/>
      <c r="V74" s="11"/>
      <c r="W74" s="11" t="e">
        <f t="shared" si="22"/>
        <v>#DIV/0!</v>
      </c>
      <c r="X74" s="11" t="e">
        <f t="shared" si="23"/>
        <v>#DIV/0!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/>
      <c r="AF74" s="11">
        <f t="shared" si="24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1" t="s">
        <v>115</v>
      </c>
      <c r="B75" s="11" t="s">
        <v>41</v>
      </c>
      <c r="C75" s="11"/>
      <c r="D75" s="11">
        <v>90</v>
      </c>
      <c r="E75" s="11"/>
      <c r="F75" s="11">
        <v>90</v>
      </c>
      <c r="G75" s="11">
        <f>IFERROR(VLOOKUP(A75,[1]TDSheet!$A:$B,2,0),0)</f>
        <v>90</v>
      </c>
      <c r="H75" s="11">
        <f t="shared" si="20"/>
        <v>0</v>
      </c>
      <c r="I75" s="12">
        <v>0</v>
      </c>
      <c r="J75" s="11" t="e">
        <v>#N/A</v>
      </c>
      <c r="K75" s="11" t="s">
        <v>74</v>
      </c>
      <c r="L75" s="11"/>
      <c r="M75" s="11">
        <f t="shared" si="19"/>
        <v>0</v>
      </c>
      <c r="N75" s="11"/>
      <c r="O75" s="11"/>
      <c r="P75" s="11"/>
      <c r="Q75" s="11"/>
      <c r="R75" s="11"/>
      <c r="S75" s="11">
        <f t="shared" si="21"/>
        <v>0</v>
      </c>
      <c r="T75" s="13"/>
      <c r="U75" s="13"/>
      <c r="V75" s="11"/>
      <c r="W75" s="11" t="e">
        <f t="shared" si="22"/>
        <v>#DIV/0!</v>
      </c>
      <c r="X75" s="11" t="e">
        <f t="shared" si="23"/>
        <v>#DIV/0!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/>
      <c r="AF75" s="11">
        <f t="shared" si="24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116</v>
      </c>
      <c r="B76" s="1" t="s">
        <v>34</v>
      </c>
      <c r="C76" s="1">
        <v>33.996000000000002</v>
      </c>
      <c r="D76" s="1">
        <v>112.91</v>
      </c>
      <c r="E76" s="1">
        <v>38.273000000000003</v>
      </c>
      <c r="F76" s="1">
        <v>94.257000000000005</v>
      </c>
      <c r="G76" s="1">
        <f>IFERROR(VLOOKUP(A76,[1]TDSheet!$A:$B,2,0),0)</f>
        <v>0</v>
      </c>
      <c r="H76" s="1">
        <f t="shared" si="20"/>
        <v>94.257000000000005</v>
      </c>
      <c r="I76" s="6">
        <v>1</v>
      </c>
      <c r="J76" s="1">
        <v>30</v>
      </c>
      <c r="K76" s="1" t="s">
        <v>35</v>
      </c>
      <c r="L76" s="1">
        <v>77.900000000000006</v>
      </c>
      <c r="M76" s="1">
        <f t="shared" si="19"/>
        <v>-39.627000000000002</v>
      </c>
      <c r="N76" s="1"/>
      <c r="O76" s="1"/>
      <c r="P76" s="1">
        <v>40</v>
      </c>
      <c r="Q76" s="1"/>
      <c r="R76" s="1"/>
      <c r="S76" s="1">
        <f t="shared" si="21"/>
        <v>7.6546000000000003</v>
      </c>
      <c r="T76" s="5"/>
      <c r="U76" s="5"/>
      <c r="V76" s="1"/>
      <c r="W76" s="1">
        <f t="shared" si="22"/>
        <v>17.539388080369974</v>
      </c>
      <c r="X76" s="1">
        <f t="shared" si="23"/>
        <v>17.539388080369974</v>
      </c>
      <c r="Y76" s="1">
        <v>4.9792000000000014</v>
      </c>
      <c r="Z76" s="1">
        <v>9.3672000000000004</v>
      </c>
      <c r="AA76" s="1">
        <v>14.079000000000001</v>
      </c>
      <c r="AB76" s="1">
        <v>12.0374</v>
      </c>
      <c r="AC76" s="1">
        <v>9.3903999999999996</v>
      </c>
      <c r="AD76" s="1">
        <v>7.2266000000000004</v>
      </c>
      <c r="AE76" s="1"/>
      <c r="AF76" s="1">
        <f t="shared" si="24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117</v>
      </c>
      <c r="B77" s="1" t="s">
        <v>41</v>
      </c>
      <c r="C77" s="1">
        <v>120</v>
      </c>
      <c r="D77" s="1">
        <v>16</v>
      </c>
      <c r="E77" s="1">
        <v>23</v>
      </c>
      <c r="F77" s="1">
        <v>113</v>
      </c>
      <c r="G77" s="1">
        <f>IFERROR(VLOOKUP(A77,[1]TDSheet!$A:$B,2,0),0)</f>
        <v>0</v>
      </c>
      <c r="H77" s="1">
        <f t="shared" si="20"/>
        <v>113</v>
      </c>
      <c r="I77" s="6">
        <v>0.6</v>
      </c>
      <c r="J77" s="1">
        <v>60</v>
      </c>
      <c r="K77" s="1" t="s">
        <v>35</v>
      </c>
      <c r="L77" s="1">
        <v>24</v>
      </c>
      <c r="M77" s="1">
        <f t="shared" si="19"/>
        <v>-1</v>
      </c>
      <c r="N77" s="1"/>
      <c r="O77" s="1"/>
      <c r="P77" s="1">
        <v>0</v>
      </c>
      <c r="Q77" s="1"/>
      <c r="R77" s="1"/>
      <c r="S77" s="1">
        <f t="shared" si="21"/>
        <v>4.5999999999999996</v>
      </c>
      <c r="T77" s="5"/>
      <c r="U77" s="5"/>
      <c r="V77" s="1"/>
      <c r="W77" s="1">
        <f t="shared" si="22"/>
        <v>24.565217391304351</v>
      </c>
      <c r="X77" s="1">
        <f t="shared" si="23"/>
        <v>24.565217391304351</v>
      </c>
      <c r="Y77" s="1">
        <v>4.5999999999999996</v>
      </c>
      <c r="Z77" s="1">
        <v>8</v>
      </c>
      <c r="AA77" s="1">
        <v>8</v>
      </c>
      <c r="AB77" s="1">
        <v>9.1999999999999993</v>
      </c>
      <c r="AC77" s="1">
        <v>9.1999999999999993</v>
      </c>
      <c r="AD77" s="1">
        <v>8.4</v>
      </c>
      <c r="AE77" s="14" t="s">
        <v>173</v>
      </c>
      <c r="AF77" s="1">
        <f t="shared" si="24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1" t="s">
        <v>118</v>
      </c>
      <c r="B78" s="11" t="s">
        <v>41</v>
      </c>
      <c r="C78" s="11"/>
      <c r="D78" s="11">
        <v>624</v>
      </c>
      <c r="E78" s="11"/>
      <c r="F78" s="11">
        <v>624</v>
      </c>
      <c r="G78" s="11">
        <f>IFERROR(VLOOKUP(A78,[1]TDSheet!$A:$B,2,0),0)</f>
        <v>624</v>
      </c>
      <c r="H78" s="11">
        <f t="shared" si="20"/>
        <v>0</v>
      </c>
      <c r="I78" s="12">
        <v>0</v>
      </c>
      <c r="J78" s="11" t="e">
        <v>#N/A</v>
      </c>
      <c r="K78" s="11" t="s">
        <v>74</v>
      </c>
      <c r="L78" s="11"/>
      <c r="M78" s="11">
        <f t="shared" si="19"/>
        <v>0</v>
      </c>
      <c r="N78" s="11"/>
      <c r="O78" s="11"/>
      <c r="P78" s="11"/>
      <c r="Q78" s="11"/>
      <c r="R78" s="11"/>
      <c r="S78" s="11">
        <f t="shared" si="21"/>
        <v>0</v>
      </c>
      <c r="T78" s="13"/>
      <c r="U78" s="13"/>
      <c r="V78" s="11"/>
      <c r="W78" s="11" t="e">
        <f t="shared" si="22"/>
        <v>#DIV/0!</v>
      </c>
      <c r="X78" s="11" t="e">
        <f t="shared" si="23"/>
        <v>#DIV/0!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/>
      <c r="AF78" s="11">
        <f t="shared" si="24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1" t="s">
        <v>119</v>
      </c>
      <c r="B79" s="11" t="s">
        <v>41</v>
      </c>
      <c r="C79" s="11"/>
      <c r="D79" s="11">
        <v>224</v>
      </c>
      <c r="E79" s="11"/>
      <c r="F79" s="11">
        <v>224</v>
      </c>
      <c r="G79" s="11">
        <f>IFERROR(VLOOKUP(A79,[1]TDSheet!$A:$B,2,0),0)</f>
        <v>224</v>
      </c>
      <c r="H79" s="11">
        <f t="shared" si="20"/>
        <v>0</v>
      </c>
      <c r="I79" s="12">
        <v>0</v>
      </c>
      <c r="J79" s="11" t="e">
        <v>#N/A</v>
      </c>
      <c r="K79" s="11" t="s">
        <v>74</v>
      </c>
      <c r="L79" s="11"/>
      <c r="M79" s="11">
        <f t="shared" si="19"/>
        <v>0</v>
      </c>
      <c r="N79" s="11"/>
      <c r="O79" s="11"/>
      <c r="P79" s="11"/>
      <c r="Q79" s="11"/>
      <c r="R79" s="11"/>
      <c r="S79" s="11">
        <f t="shared" si="21"/>
        <v>0</v>
      </c>
      <c r="T79" s="13"/>
      <c r="U79" s="13"/>
      <c r="V79" s="11"/>
      <c r="W79" s="11" t="e">
        <f t="shared" si="22"/>
        <v>#DIV/0!</v>
      </c>
      <c r="X79" s="11" t="e">
        <f t="shared" si="23"/>
        <v>#DIV/0!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/>
      <c r="AF79" s="11">
        <f t="shared" si="24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5" t="s">
        <v>120</v>
      </c>
      <c r="B80" s="15" t="s">
        <v>41</v>
      </c>
      <c r="C80" s="15"/>
      <c r="D80" s="15"/>
      <c r="E80" s="15"/>
      <c r="F80" s="15"/>
      <c r="G80" s="15">
        <f>IFERROR(VLOOKUP(A80,[1]TDSheet!$A:$B,2,0),0)</f>
        <v>0</v>
      </c>
      <c r="H80" s="15">
        <f t="shared" si="20"/>
        <v>0</v>
      </c>
      <c r="I80" s="16">
        <v>0</v>
      </c>
      <c r="J80" s="15">
        <v>50</v>
      </c>
      <c r="K80" s="15" t="s">
        <v>35</v>
      </c>
      <c r="L80" s="15"/>
      <c r="M80" s="15">
        <f t="shared" si="19"/>
        <v>0</v>
      </c>
      <c r="N80" s="15"/>
      <c r="O80" s="15"/>
      <c r="P80" s="15"/>
      <c r="Q80" s="15"/>
      <c r="R80" s="15"/>
      <c r="S80" s="15">
        <f t="shared" si="21"/>
        <v>0</v>
      </c>
      <c r="T80" s="17"/>
      <c r="U80" s="17"/>
      <c r="V80" s="15"/>
      <c r="W80" s="15" t="e">
        <f t="shared" si="22"/>
        <v>#DIV/0!</v>
      </c>
      <c r="X80" s="15" t="e">
        <f t="shared" si="23"/>
        <v>#DIV/0!</v>
      </c>
      <c r="Y80" s="15">
        <v>0</v>
      </c>
      <c r="Z80" s="15">
        <v>0</v>
      </c>
      <c r="AA80" s="15">
        <v>0</v>
      </c>
      <c r="AB80" s="15">
        <v>0</v>
      </c>
      <c r="AC80" s="15">
        <v>0</v>
      </c>
      <c r="AD80" s="15">
        <v>0</v>
      </c>
      <c r="AE80" s="15" t="s">
        <v>53</v>
      </c>
      <c r="AF80" s="15">
        <f t="shared" si="24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5" t="s">
        <v>121</v>
      </c>
      <c r="B81" s="15" t="s">
        <v>41</v>
      </c>
      <c r="C81" s="15">
        <v>398</v>
      </c>
      <c r="D81" s="15"/>
      <c r="E81" s="15">
        <v>36</v>
      </c>
      <c r="F81" s="15">
        <v>354</v>
      </c>
      <c r="G81" s="15">
        <f>IFERROR(VLOOKUP(A81,[1]TDSheet!$A:$B,2,0),0)</f>
        <v>0</v>
      </c>
      <c r="H81" s="15">
        <f t="shared" si="20"/>
        <v>354</v>
      </c>
      <c r="I81" s="16">
        <v>0</v>
      </c>
      <c r="J81" s="15">
        <v>50</v>
      </c>
      <c r="K81" s="15" t="s">
        <v>35</v>
      </c>
      <c r="L81" s="15">
        <v>37</v>
      </c>
      <c r="M81" s="15">
        <f t="shared" si="19"/>
        <v>-1</v>
      </c>
      <c r="N81" s="15"/>
      <c r="O81" s="15"/>
      <c r="P81" s="15"/>
      <c r="Q81" s="15"/>
      <c r="R81" s="15"/>
      <c r="S81" s="15">
        <f t="shared" si="21"/>
        <v>7.2</v>
      </c>
      <c r="T81" s="17"/>
      <c r="U81" s="17"/>
      <c r="V81" s="15"/>
      <c r="W81" s="15">
        <f t="shared" si="22"/>
        <v>49.166666666666664</v>
      </c>
      <c r="X81" s="15">
        <f t="shared" si="23"/>
        <v>49.166666666666664</v>
      </c>
      <c r="Y81" s="15">
        <v>8.8000000000000007</v>
      </c>
      <c r="Z81" s="15">
        <v>6</v>
      </c>
      <c r="AA81" s="15">
        <v>7</v>
      </c>
      <c r="AB81" s="15">
        <v>7.6</v>
      </c>
      <c r="AC81" s="15">
        <v>5.4</v>
      </c>
      <c r="AD81" s="15">
        <v>0.4</v>
      </c>
      <c r="AE81" s="18" t="s">
        <v>65</v>
      </c>
      <c r="AF81" s="15">
        <f t="shared" si="24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5" t="s">
        <v>122</v>
      </c>
      <c r="B82" s="15" t="s">
        <v>41</v>
      </c>
      <c r="C82" s="15"/>
      <c r="D82" s="15">
        <v>204</v>
      </c>
      <c r="E82" s="15"/>
      <c r="F82" s="15">
        <v>204</v>
      </c>
      <c r="G82" s="15">
        <f>IFERROR(VLOOKUP(A82,[1]TDSheet!$A:$B,2,0),0)</f>
        <v>204</v>
      </c>
      <c r="H82" s="15">
        <f t="shared" si="20"/>
        <v>0</v>
      </c>
      <c r="I82" s="16">
        <v>0</v>
      </c>
      <c r="J82" s="15">
        <v>30</v>
      </c>
      <c r="K82" s="15" t="s">
        <v>35</v>
      </c>
      <c r="L82" s="15"/>
      <c r="M82" s="15">
        <f t="shared" si="19"/>
        <v>0</v>
      </c>
      <c r="N82" s="15"/>
      <c r="O82" s="15"/>
      <c r="P82" s="15"/>
      <c r="Q82" s="15"/>
      <c r="R82" s="15"/>
      <c r="S82" s="15">
        <f t="shared" si="21"/>
        <v>0</v>
      </c>
      <c r="T82" s="17"/>
      <c r="U82" s="17"/>
      <c r="V82" s="15"/>
      <c r="W82" s="15" t="e">
        <f t="shared" si="22"/>
        <v>#DIV/0!</v>
      </c>
      <c r="X82" s="15" t="e">
        <f t="shared" si="23"/>
        <v>#DIV/0!</v>
      </c>
      <c r="Y82" s="15">
        <v>0</v>
      </c>
      <c r="Z82" s="15">
        <v>0</v>
      </c>
      <c r="AA82" s="15">
        <v>0</v>
      </c>
      <c r="AB82" s="15">
        <v>1.2</v>
      </c>
      <c r="AC82" s="15">
        <v>1.4</v>
      </c>
      <c r="AD82" s="15">
        <v>0.6</v>
      </c>
      <c r="AE82" s="15" t="s">
        <v>53</v>
      </c>
      <c r="AF82" s="15">
        <f t="shared" si="24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123</v>
      </c>
      <c r="B83" s="1" t="s">
        <v>41</v>
      </c>
      <c r="C83" s="1">
        <v>231</v>
      </c>
      <c r="D83" s="1">
        <v>24</v>
      </c>
      <c r="E83" s="1">
        <v>90</v>
      </c>
      <c r="F83" s="1">
        <v>146</v>
      </c>
      <c r="G83" s="1">
        <f>IFERROR(VLOOKUP(A83,[1]TDSheet!$A:$B,2,0),0)</f>
        <v>0</v>
      </c>
      <c r="H83" s="1">
        <f t="shared" si="20"/>
        <v>146</v>
      </c>
      <c r="I83" s="6">
        <v>0.6</v>
      </c>
      <c r="J83" s="1">
        <v>55</v>
      </c>
      <c r="K83" s="1" t="s">
        <v>35</v>
      </c>
      <c r="L83" s="1">
        <v>90</v>
      </c>
      <c r="M83" s="1">
        <f t="shared" si="19"/>
        <v>0</v>
      </c>
      <c r="N83" s="1"/>
      <c r="O83" s="1"/>
      <c r="P83" s="1">
        <v>41</v>
      </c>
      <c r="Q83" s="1"/>
      <c r="R83" s="1"/>
      <c r="S83" s="1">
        <f t="shared" si="21"/>
        <v>18</v>
      </c>
      <c r="T83" s="5">
        <f>11*S83-R83-Q83-P83-H83</f>
        <v>11</v>
      </c>
      <c r="U83" s="5"/>
      <c r="V83" s="1"/>
      <c r="W83" s="1">
        <f t="shared" si="22"/>
        <v>11</v>
      </c>
      <c r="X83" s="1">
        <f t="shared" si="23"/>
        <v>10.388888888888889</v>
      </c>
      <c r="Y83" s="1">
        <v>19.399999999999999</v>
      </c>
      <c r="Z83" s="1">
        <v>21</v>
      </c>
      <c r="AA83" s="1">
        <v>20.2</v>
      </c>
      <c r="AB83" s="1">
        <v>22.2</v>
      </c>
      <c r="AC83" s="1">
        <v>25</v>
      </c>
      <c r="AD83" s="1">
        <v>27.6</v>
      </c>
      <c r="AE83" s="1" t="s">
        <v>79</v>
      </c>
      <c r="AF83" s="1">
        <f t="shared" si="24"/>
        <v>7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5" t="s">
        <v>124</v>
      </c>
      <c r="B84" s="15" t="s">
        <v>41</v>
      </c>
      <c r="C84" s="15">
        <v>114</v>
      </c>
      <c r="D84" s="15"/>
      <c r="E84" s="15"/>
      <c r="F84" s="15">
        <v>112</v>
      </c>
      <c r="G84" s="15">
        <f>IFERROR(VLOOKUP(A84,[1]TDSheet!$A:$B,2,0),0)</f>
        <v>0</v>
      </c>
      <c r="H84" s="15">
        <f t="shared" si="20"/>
        <v>112</v>
      </c>
      <c r="I84" s="16">
        <v>0</v>
      </c>
      <c r="J84" s="15">
        <v>40</v>
      </c>
      <c r="K84" s="15" t="s">
        <v>35</v>
      </c>
      <c r="L84" s="15"/>
      <c r="M84" s="15">
        <f t="shared" si="19"/>
        <v>0</v>
      </c>
      <c r="N84" s="15"/>
      <c r="O84" s="15"/>
      <c r="P84" s="15"/>
      <c r="Q84" s="15"/>
      <c r="R84" s="15"/>
      <c r="S84" s="15">
        <f t="shared" si="21"/>
        <v>0</v>
      </c>
      <c r="T84" s="17"/>
      <c r="U84" s="17"/>
      <c r="V84" s="15"/>
      <c r="W84" s="15" t="e">
        <f t="shared" si="22"/>
        <v>#DIV/0!</v>
      </c>
      <c r="X84" s="15" t="e">
        <f t="shared" si="23"/>
        <v>#DIV/0!</v>
      </c>
      <c r="Y84" s="15">
        <v>0.4</v>
      </c>
      <c r="Z84" s="15">
        <v>0.4</v>
      </c>
      <c r="AA84" s="15">
        <v>0</v>
      </c>
      <c r="AB84" s="15">
        <v>0</v>
      </c>
      <c r="AC84" s="15">
        <v>0</v>
      </c>
      <c r="AD84" s="15">
        <v>0</v>
      </c>
      <c r="AE84" s="18" t="s">
        <v>65</v>
      </c>
      <c r="AF84" s="15">
        <f t="shared" si="24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125</v>
      </c>
      <c r="B85" s="1" t="s">
        <v>41</v>
      </c>
      <c r="C85" s="1">
        <v>38</v>
      </c>
      <c r="D85" s="1">
        <v>132</v>
      </c>
      <c r="E85" s="1">
        <v>36</v>
      </c>
      <c r="F85" s="1">
        <v>128</v>
      </c>
      <c r="G85" s="1">
        <f>IFERROR(VLOOKUP(A85,[1]TDSheet!$A:$B,2,0),0)</f>
        <v>0</v>
      </c>
      <c r="H85" s="1">
        <f t="shared" si="20"/>
        <v>128</v>
      </c>
      <c r="I85" s="6">
        <v>0.4</v>
      </c>
      <c r="J85" s="1">
        <v>50</v>
      </c>
      <c r="K85" s="1" t="s">
        <v>35</v>
      </c>
      <c r="L85" s="1">
        <v>38</v>
      </c>
      <c r="M85" s="1">
        <f t="shared" si="19"/>
        <v>-2</v>
      </c>
      <c r="N85" s="1"/>
      <c r="O85" s="1"/>
      <c r="P85" s="1">
        <v>0</v>
      </c>
      <c r="Q85" s="1"/>
      <c r="R85" s="1"/>
      <c r="S85" s="1">
        <f t="shared" si="21"/>
        <v>7.2</v>
      </c>
      <c r="T85" s="5"/>
      <c r="U85" s="5"/>
      <c r="V85" s="1"/>
      <c r="W85" s="1">
        <f t="shared" si="22"/>
        <v>17.777777777777779</v>
      </c>
      <c r="X85" s="1">
        <f t="shared" si="23"/>
        <v>17.777777777777779</v>
      </c>
      <c r="Y85" s="1">
        <v>6.6</v>
      </c>
      <c r="Z85" s="1">
        <v>14.8</v>
      </c>
      <c r="AA85" s="1">
        <v>15.8</v>
      </c>
      <c r="AB85" s="1">
        <v>7.6</v>
      </c>
      <c r="AC85" s="1">
        <v>8</v>
      </c>
      <c r="AD85" s="1">
        <v>11.8</v>
      </c>
      <c r="AE85" s="18" t="s">
        <v>97</v>
      </c>
      <c r="AF85" s="1">
        <f t="shared" si="24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1" t="s">
        <v>126</v>
      </c>
      <c r="B86" s="11" t="s">
        <v>41</v>
      </c>
      <c r="C86" s="11"/>
      <c r="D86" s="11">
        <v>600</v>
      </c>
      <c r="E86" s="11"/>
      <c r="F86" s="11">
        <v>600</v>
      </c>
      <c r="G86" s="11">
        <f>IFERROR(VLOOKUP(A86,[1]TDSheet!$A:$B,2,0),0)</f>
        <v>600</v>
      </c>
      <c r="H86" s="11">
        <f t="shared" si="20"/>
        <v>0</v>
      </c>
      <c r="I86" s="12">
        <v>0</v>
      </c>
      <c r="J86" s="11" t="e">
        <v>#N/A</v>
      </c>
      <c r="K86" s="11" t="s">
        <v>74</v>
      </c>
      <c r="L86" s="11"/>
      <c r="M86" s="11">
        <f t="shared" si="19"/>
        <v>0</v>
      </c>
      <c r="N86" s="11"/>
      <c r="O86" s="11"/>
      <c r="P86" s="11"/>
      <c r="Q86" s="11"/>
      <c r="R86" s="11"/>
      <c r="S86" s="11">
        <f t="shared" si="21"/>
        <v>0</v>
      </c>
      <c r="T86" s="13"/>
      <c r="U86" s="13"/>
      <c r="V86" s="11"/>
      <c r="W86" s="11" t="e">
        <f t="shared" si="22"/>
        <v>#DIV/0!</v>
      </c>
      <c r="X86" s="11" t="e">
        <f t="shared" si="23"/>
        <v>#DIV/0!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/>
      <c r="AF86" s="11">
        <f t="shared" si="24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1" t="s">
        <v>127</v>
      </c>
      <c r="B87" s="11" t="s">
        <v>41</v>
      </c>
      <c r="C87" s="11"/>
      <c r="D87" s="11">
        <v>300</v>
      </c>
      <c r="E87" s="11"/>
      <c r="F87" s="11">
        <v>300</v>
      </c>
      <c r="G87" s="11">
        <f>IFERROR(VLOOKUP(A87,[1]TDSheet!$A:$B,2,0),0)</f>
        <v>300</v>
      </c>
      <c r="H87" s="11">
        <f t="shared" si="20"/>
        <v>0</v>
      </c>
      <c r="I87" s="12">
        <v>0</v>
      </c>
      <c r="J87" s="11" t="e">
        <v>#N/A</v>
      </c>
      <c r="K87" s="11" t="s">
        <v>74</v>
      </c>
      <c r="L87" s="11"/>
      <c r="M87" s="11">
        <f t="shared" si="19"/>
        <v>0</v>
      </c>
      <c r="N87" s="11"/>
      <c r="O87" s="11"/>
      <c r="P87" s="11"/>
      <c r="Q87" s="11"/>
      <c r="R87" s="11"/>
      <c r="S87" s="11">
        <f t="shared" si="21"/>
        <v>0</v>
      </c>
      <c r="T87" s="13"/>
      <c r="U87" s="13"/>
      <c r="V87" s="11"/>
      <c r="W87" s="11" t="e">
        <f t="shared" si="22"/>
        <v>#DIV/0!</v>
      </c>
      <c r="X87" s="11" t="e">
        <f t="shared" si="23"/>
        <v>#DIV/0!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/>
      <c r="AF87" s="11">
        <f t="shared" si="24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9" t="s">
        <v>128</v>
      </c>
      <c r="B88" s="1" t="s">
        <v>41</v>
      </c>
      <c r="C88" s="1"/>
      <c r="D88" s="1"/>
      <c r="E88" s="1">
        <v>-2</v>
      </c>
      <c r="F88" s="1"/>
      <c r="G88" s="1">
        <f>IFERROR(VLOOKUP(A88,[1]TDSheet!$A:$B,2,0),0)</f>
        <v>0</v>
      </c>
      <c r="H88" s="1">
        <f t="shared" si="20"/>
        <v>0</v>
      </c>
      <c r="I88" s="6">
        <v>0.11</v>
      </c>
      <c r="J88" s="1">
        <v>150</v>
      </c>
      <c r="K88" s="1" t="s">
        <v>35</v>
      </c>
      <c r="L88" s="1"/>
      <c r="M88" s="1">
        <f t="shared" si="19"/>
        <v>-2</v>
      </c>
      <c r="N88" s="1"/>
      <c r="O88" s="1"/>
      <c r="P88" s="19"/>
      <c r="Q88" s="1"/>
      <c r="R88" s="1"/>
      <c r="S88" s="1">
        <f t="shared" si="21"/>
        <v>-0.4</v>
      </c>
      <c r="T88" s="20">
        <v>20</v>
      </c>
      <c r="U88" s="5"/>
      <c r="V88" s="1"/>
      <c r="W88" s="1">
        <f t="shared" si="22"/>
        <v>-50</v>
      </c>
      <c r="X88" s="1">
        <f t="shared" si="23"/>
        <v>0</v>
      </c>
      <c r="Y88" s="1">
        <v>-0.4</v>
      </c>
      <c r="Z88" s="1">
        <v>-0.2</v>
      </c>
      <c r="AA88" s="1">
        <v>-0.2</v>
      </c>
      <c r="AB88" s="1">
        <v>0</v>
      </c>
      <c r="AC88" s="1">
        <v>0</v>
      </c>
      <c r="AD88" s="1">
        <v>-0.4</v>
      </c>
      <c r="AE88" s="19" t="s">
        <v>129</v>
      </c>
      <c r="AF88" s="1">
        <f t="shared" si="24"/>
        <v>2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130</v>
      </c>
      <c r="B89" s="1" t="s">
        <v>41</v>
      </c>
      <c r="C89" s="1">
        <v>62</v>
      </c>
      <c r="D89" s="1"/>
      <c r="E89" s="1">
        <v>21</v>
      </c>
      <c r="F89" s="1">
        <v>37</v>
      </c>
      <c r="G89" s="1">
        <f>IFERROR(VLOOKUP(A89,[1]TDSheet!$A:$B,2,0),0)</f>
        <v>0</v>
      </c>
      <c r="H89" s="1">
        <f t="shared" si="20"/>
        <v>37</v>
      </c>
      <c r="I89" s="6">
        <v>0.06</v>
      </c>
      <c r="J89" s="1">
        <v>60</v>
      </c>
      <c r="K89" s="1" t="s">
        <v>35</v>
      </c>
      <c r="L89" s="1">
        <v>21</v>
      </c>
      <c r="M89" s="1">
        <f t="shared" si="19"/>
        <v>0</v>
      </c>
      <c r="N89" s="1"/>
      <c r="O89" s="1"/>
      <c r="P89" s="1">
        <v>0</v>
      </c>
      <c r="Q89" s="1"/>
      <c r="R89" s="1"/>
      <c r="S89" s="1">
        <f t="shared" si="21"/>
        <v>4.2</v>
      </c>
      <c r="T89" s="5">
        <f t="shared" ref="T89" si="25">11*S89-R89-Q89-P89-H89</f>
        <v>9.2000000000000028</v>
      </c>
      <c r="U89" s="5"/>
      <c r="V89" s="1"/>
      <c r="W89" s="1">
        <f t="shared" si="22"/>
        <v>11</v>
      </c>
      <c r="X89" s="1">
        <f t="shared" si="23"/>
        <v>8.8095238095238084</v>
      </c>
      <c r="Y89" s="1">
        <v>3.2</v>
      </c>
      <c r="Z89" s="1">
        <v>2.6</v>
      </c>
      <c r="AA89" s="1">
        <v>2.8</v>
      </c>
      <c r="AB89" s="1">
        <v>4</v>
      </c>
      <c r="AC89" s="1">
        <v>3.8</v>
      </c>
      <c r="AD89" s="1">
        <v>2.6</v>
      </c>
      <c r="AE89" s="18" t="s">
        <v>39</v>
      </c>
      <c r="AF89" s="1">
        <f t="shared" si="24"/>
        <v>1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132</v>
      </c>
      <c r="B90" s="1" t="s">
        <v>41</v>
      </c>
      <c r="C90" s="1">
        <v>27</v>
      </c>
      <c r="D90" s="1"/>
      <c r="E90" s="1">
        <v>7</v>
      </c>
      <c r="F90" s="1">
        <v>17</v>
      </c>
      <c r="G90" s="1">
        <f>IFERROR(VLOOKUP(A90,[1]TDSheet!$A:$B,2,0),0)</f>
        <v>0</v>
      </c>
      <c r="H90" s="1">
        <f t="shared" si="20"/>
        <v>17</v>
      </c>
      <c r="I90" s="6">
        <v>0.15</v>
      </c>
      <c r="J90" s="1">
        <v>60</v>
      </c>
      <c r="K90" s="1" t="s">
        <v>35</v>
      </c>
      <c r="L90" s="1">
        <v>7</v>
      </c>
      <c r="M90" s="1">
        <f t="shared" si="19"/>
        <v>0</v>
      </c>
      <c r="N90" s="1"/>
      <c r="O90" s="1"/>
      <c r="P90" s="1">
        <v>0</v>
      </c>
      <c r="Q90" s="1"/>
      <c r="R90" s="1"/>
      <c r="S90" s="1">
        <f t="shared" si="21"/>
        <v>1.4</v>
      </c>
      <c r="T90" s="5"/>
      <c r="U90" s="5"/>
      <c r="V90" s="1"/>
      <c r="W90" s="1">
        <f t="shared" si="22"/>
        <v>12.142857142857144</v>
      </c>
      <c r="X90" s="1">
        <f t="shared" si="23"/>
        <v>12.142857142857144</v>
      </c>
      <c r="Y90" s="1">
        <v>1.8</v>
      </c>
      <c r="Z90" s="1">
        <v>1</v>
      </c>
      <c r="AA90" s="1">
        <v>0.6</v>
      </c>
      <c r="AB90" s="1">
        <v>1</v>
      </c>
      <c r="AC90" s="1">
        <v>1.8</v>
      </c>
      <c r="AD90" s="1">
        <v>0.8</v>
      </c>
      <c r="AE90" s="1"/>
      <c r="AF90" s="1">
        <f t="shared" si="24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1" t="s">
        <v>133</v>
      </c>
      <c r="B91" s="11" t="s">
        <v>34</v>
      </c>
      <c r="C91" s="11">
        <v>11.423999999999999</v>
      </c>
      <c r="D91" s="11">
        <v>1.56</v>
      </c>
      <c r="E91" s="11">
        <v>5.76</v>
      </c>
      <c r="F91" s="11">
        <v>4.3360000000000003</v>
      </c>
      <c r="G91" s="11">
        <f>IFERROR(VLOOKUP(A91,[1]TDSheet!$A:$B,2,0),0)</f>
        <v>0</v>
      </c>
      <c r="H91" s="11">
        <f t="shared" si="20"/>
        <v>4.3360000000000003</v>
      </c>
      <c r="I91" s="12">
        <v>0</v>
      </c>
      <c r="J91" s="11">
        <v>55</v>
      </c>
      <c r="K91" s="11" t="s">
        <v>74</v>
      </c>
      <c r="L91" s="11">
        <v>5.2</v>
      </c>
      <c r="M91" s="11">
        <f t="shared" si="19"/>
        <v>0.55999999999999961</v>
      </c>
      <c r="N91" s="11"/>
      <c r="O91" s="11"/>
      <c r="P91" s="11"/>
      <c r="Q91" s="11"/>
      <c r="R91" s="11"/>
      <c r="S91" s="11">
        <f t="shared" si="21"/>
        <v>1.1519999999999999</v>
      </c>
      <c r="T91" s="13"/>
      <c r="U91" s="13"/>
      <c r="V91" s="11"/>
      <c r="W91" s="11">
        <f t="shared" si="22"/>
        <v>3.7638888888888893</v>
      </c>
      <c r="X91" s="11">
        <f t="shared" si="23"/>
        <v>3.7638888888888893</v>
      </c>
      <c r="Y91" s="11">
        <v>1.4396</v>
      </c>
      <c r="Z91" s="11">
        <v>4.6500000000000004</v>
      </c>
      <c r="AA91" s="11">
        <v>4.9157999999999999</v>
      </c>
      <c r="AB91" s="11">
        <v>1.3794</v>
      </c>
      <c r="AC91" s="11">
        <v>0.53600000000000003</v>
      </c>
      <c r="AD91" s="11">
        <v>0.53859999999999997</v>
      </c>
      <c r="AE91" s="11" t="s">
        <v>134</v>
      </c>
      <c r="AF91" s="11">
        <f t="shared" si="24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1" t="s">
        <v>135</v>
      </c>
      <c r="B92" s="11" t="s">
        <v>41</v>
      </c>
      <c r="C92" s="11"/>
      <c r="D92" s="11">
        <v>280</v>
      </c>
      <c r="E92" s="11"/>
      <c r="F92" s="11">
        <v>280</v>
      </c>
      <c r="G92" s="11">
        <f>IFERROR(VLOOKUP(A92,[1]TDSheet!$A:$B,2,0),0)</f>
        <v>280</v>
      </c>
      <c r="H92" s="11">
        <f t="shared" si="20"/>
        <v>0</v>
      </c>
      <c r="I92" s="12">
        <v>0</v>
      </c>
      <c r="J92" s="11" t="e">
        <v>#N/A</v>
      </c>
      <c r="K92" s="11" t="s">
        <v>74</v>
      </c>
      <c r="L92" s="11"/>
      <c r="M92" s="11">
        <f t="shared" si="19"/>
        <v>0</v>
      </c>
      <c r="N92" s="11"/>
      <c r="O92" s="11"/>
      <c r="P92" s="11"/>
      <c r="Q92" s="11"/>
      <c r="R92" s="11"/>
      <c r="S92" s="11">
        <f t="shared" si="21"/>
        <v>0</v>
      </c>
      <c r="T92" s="13"/>
      <c r="U92" s="13"/>
      <c r="V92" s="11"/>
      <c r="W92" s="11" t="e">
        <f t="shared" si="22"/>
        <v>#DIV/0!</v>
      </c>
      <c r="X92" s="11" t="e">
        <f t="shared" si="23"/>
        <v>#DIV/0!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/>
      <c r="AF92" s="11">
        <f t="shared" si="24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136</v>
      </c>
      <c r="B93" s="1" t="s">
        <v>41</v>
      </c>
      <c r="C93" s="1">
        <v>34</v>
      </c>
      <c r="D93" s="1">
        <v>260</v>
      </c>
      <c r="E93" s="1">
        <v>8</v>
      </c>
      <c r="F93" s="1">
        <v>286</v>
      </c>
      <c r="G93" s="1">
        <f>IFERROR(VLOOKUP(A93,[1]TDSheet!$A:$B,2,0),0)</f>
        <v>260</v>
      </c>
      <c r="H93" s="1">
        <f t="shared" si="20"/>
        <v>26</v>
      </c>
      <c r="I93" s="6">
        <v>0.4</v>
      </c>
      <c r="J93" s="1">
        <v>55</v>
      </c>
      <c r="K93" s="1" t="s">
        <v>35</v>
      </c>
      <c r="L93" s="1">
        <v>8</v>
      </c>
      <c r="M93" s="1">
        <f t="shared" si="19"/>
        <v>0</v>
      </c>
      <c r="N93" s="1"/>
      <c r="O93" s="1"/>
      <c r="P93" s="1">
        <v>0</v>
      </c>
      <c r="Q93" s="1"/>
      <c r="R93" s="1"/>
      <c r="S93" s="1">
        <f t="shared" si="21"/>
        <v>1.6</v>
      </c>
      <c r="T93" s="5"/>
      <c r="U93" s="5"/>
      <c r="V93" s="1"/>
      <c r="W93" s="1">
        <f t="shared" si="22"/>
        <v>16.25</v>
      </c>
      <c r="X93" s="1">
        <f t="shared" si="23"/>
        <v>16.25</v>
      </c>
      <c r="Y93" s="1">
        <v>1.4</v>
      </c>
      <c r="Z93" s="1">
        <v>1.6</v>
      </c>
      <c r="AA93" s="1">
        <v>2.4</v>
      </c>
      <c r="AB93" s="1">
        <v>1.6</v>
      </c>
      <c r="AC93" s="1">
        <v>1</v>
      </c>
      <c r="AD93" s="1">
        <v>0.6</v>
      </c>
      <c r="AE93" s="24" t="s">
        <v>131</v>
      </c>
      <c r="AF93" s="1">
        <f t="shared" si="24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137</v>
      </c>
      <c r="B94" s="1" t="s">
        <v>34</v>
      </c>
      <c r="C94" s="1">
        <v>876.98099999999999</v>
      </c>
      <c r="D94" s="1"/>
      <c r="E94" s="1">
        <v>4.3319999999999999</v>
      </c>
      <c r="F94" s="1">
        <v>520.78300000000002</v>
      </c>
      <c r="G94" s="1">
        <f>IFERROR(VLOOKUP(A94,[1]TDSheet!$A:$B,2,0),0)</f>
        <v>0</v>
      </c>
      <c r="H94" s="1">
        <f t="shared" si="20"/>
        <v>520.78300000000002</v>
      </c>
      <c r="I94" s="6">
        <v>1</v>
      </c>
      <c r="J94" s="1">
        <v>55</v>
      </c>
      <c r="K94" s="1" t="s">
        <v>35</v>
      </c>
      <c r="L94" s="1">
        <v>4.2</v>
      </c>
      <c r="M94" s="1">
        <f t="shared" si="19"/>
        <v>0.13199999999999967</v>
      </c>
      <c r="N94" s="1"/>
      <c r="O94" s="1"/>
      <c r="P94" s="1">
        <v>0</v>
      </c>
      <c r="Q94" s="1"/>
      <c r="R94" s="1"/>
      <c r="S94" s="1">
        <f t="shared" si="21"/>
        <v>0.86639999999999995</v>
      </c>
      <c r="T94" s="5"/>
      <c r="U94" s="5"/>
      <c r="V94" s="1"/>
      <c r="W94" s="1">
        <f t="shared" si="22"/>
        <v>601.0884118190213</v>
      </c>
      <c r="X94" s="1">
        <f t="shared" si="23"/>
        <v>601.0884118190213</v>
      </c>
      <c r="Y94" s="1">
        <v>0.5766</v>
      </c>
      <c r="Z94" s="1">
        <v>2.5512000000000001</v>
      </c>
      <c r="AA94" s="1">
        <v>3.0861999999999998</v>
      </c>
      <c r="AB94" s="1">
        <v>1.3360000000000001</v>
      </c>
      <c r="AC94" s="1">
        <v>0.79800000000000004</v>
      </c>
      <c r="AD94" s="1">
        <v>0.79379999999999995</v>
      </c>
      <c r="AE94" s="24" t="s">
        <v>131</v>
      </c>
      <c r="AF94" s="1">
        <f t="shared" si="24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1" t="s">
        <v>138</v>
      </c>
      <c r="B95" s="11" t="s">
        <v>41</v>
      </c>
      <c r="C95" s="11">
        <v>29</v>
      </c>
      <c r="D95" s="11"/>
      <c r="E95" s="11">
        <v>6</v>
      </c>
      <c r="F95" s="11">
        <v>22</v>
      </c>
      <c r="G95" s="11">
        <f>IFERROR(VLOOKUP(A95,[1]TDSheet!$A:$B,2,0),0)</f>
        <v>0</v>
      </c>
      <c r="H95" s="11">
        <f t="shared" si="20"/>
        <v>22</v>
      </c>
      <c r="I95" s="12">
        <v>0</v>
      </c>
      <c r="J95" s="11">
        <v>55</v>
      </c>
      <c r="K95" s="11" t="s">
        <v>74</v>
      </c>
      <c r="L95" s="11">
        <v>7</v>
      </c>
      <c r="M95" s="11">
        <f t="shared" si="19"/>
        <v>-1</v>
      </c>
      <c r="N95" s="11"/>
      <c r="O95" s="11"/>
      <c r="P95" s="11"/>
      <c r="Q95" s="11"/>
      <c r="R95" s="11"/>
      <c r="S95" s="11">
        <f t="shared" si="21"/>
        <v>1.2</v>
      </c>
      <c r="T95" s="13"/>
      <c r="U95" s="13"/>
      <c r="V95" s="11"/>
      <c r="W95" s="11">
        <f t="shared" si="22"/>
        <v>18.333333333333336</v>
      </c>
      <c r="X95" s="11">
        <f t="shared" si="23"/>
        <v>18.333333333333336</v>
      </c>
      <c r="Y95" s="11">
        <v>1</v>
      </c>
      <c r="Z95" s="11">
        <v>2</v>
      </c>
      <c r="AA95" s="11">
        <v>3.2</v>
      </c>
      <c r="AB95" s="11">
        <v>2.4</v>
      </c>
      <c r="AC95" s="11">
        <v>2.4</v>
      </c>
      <c r="AD95" s="11">
        <v>1.8</v>
      </c>
      <c r="AE95" s="14" t="s">
        <v>167</v>
      </c>
      <c r="AF95" s="11">
        <f t="shared" si="24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139</v>
      </c>
      <c r="B96" s="1" t="s">
        <v>34</v>
      </c>
      <c r="C96" s="1">
        <v>206.32</v>
      </c>
      <c r="D96" s="1"/>
      <c r="E96" s="1">
        <v>90.126999999999995</v>
      </c>
      <c r="F96" s="1">
        <v>93.448999999999998</v>
      </c>
      <c r="G96" s="1">
        <f>IFERROR(VLOOKUP(A96,[1]TDSheet!$A:$B,2,0),0)</f>
        <v>0</v>
      </c>
      <c r="H96" s="1">
        <f t="shared" si="20"/>
        <v>93.448999999999998</v>
      </c>
      <c r="I96" s="6">
        <v>1</v>
      </c>
      <c r="J96" s="1">
        <v>50</v>
      </c>
      <c r="K96" s="1" t="s">
        <v>35</v>
      </c>
      <c r="L96" s="1">
        <v>81</v>
      </c>
      <c r="M96" s="1">
        <f t="shared" si="19"/>
        <v>9.1269999999999953</v>
      </c>
      <c r="N96" s="1"/>
      <c r="O96" s="1"/>
      <c r="P96" s="1">
        <v>72.103999999999999</v>
      </c>
      <c r="Q96" s="1"/>
      <c r="R96" s="1"/>
      <c r="S96" s="1">
        <f t="shared" si="21"/>
        <v>18.025399999999998</v>
      </c>
      <c r="T96" s="5">
        <f t="shared" ref="T96" si="26">11*S96-R96-Q96-P96-H96</f>
        <v>32.726399999999984</v>
      </c>
      <c r="U96" s="5"/>
      <c r="V96" s="1"/>
      <c r="W96" s="1">
        <f t="shared" si="22"/>
        <v>11</v>
      </c>
      <c r="X96" s="1">
        <f t="shared" si="23"/>
        <v>9.184428639586363</v>
      </c>
      <c r="Y96" s="1">
        <v>18.519600000000001</v>
      </c>
      <c r="Z96" s="1">
        <v>15.9604</v>
      </c>
      <c r="AA96" s="1">
        <v>17.9238</v>
      </c>
      <c r="AB96" s="1">
        <v>20.934200000000001</v>
      </c>
      <c r="AC96" s="1">
        <v>18.825399999999998</v>
      </c>
      <c r="AD96" s="1">
        <v>14.175000000000001</v>
      </c>
      <c r="AE96" s="18" t="s">
        <v>39</v>
      </c>
      <c r="AF96" s="1">
        <f t="shared" si="24"/>
        <v>33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140</v>
      </c>
      <c r="B97" s="1" t="s">
        <v>41</v>
      </c>
      <c r="C97" s="1">
        <v>15</v>
      </c>
      <c r="D97" s="1"/>
      <c r="E97" s="1">
        <v>8</v>
      </c>
      <c r="F97" s="1"/>
      <c r="G97" s="1">
        <f>IFERROR(VLOOKUP(A97,[1]TDSheet!$A:$B,2,0),0)</f>
        <v>0</v>
      </c>
      <c r="H97" s="1">
        <f t="shared" si="20"/>
        <v>0</v>
      </c>
      <c r="I97" s="6">
        <v>0.2</v>
      </c>
      <c r="J97" s="1">
        <v>40</v>
      </c>
      <c r="K97" s="1" t="s">
        <v>35</v>
      </c>
      <c r="L97" s="1">
        <v>11</v>
      </c>
      <c r="M97" s="1">
        <f t="shared" si="19"/>
        <v>-3</v>
      </c>
      <c r="N97" s="1"/>
      <c r="O97" s="1"/>
      <c r="P97" s="1">
        <v>26</v>
      </c>
      <c r="Q97" s="1"/>
      <c r="R97" s="1"/>
      <c r="S97" s="1">
        <f t="shared" si="21"/>
        <v>1.6</v>
      </c>
      <c r="T97" s="5"/>
      <c r="U97" s="5"/>
      <c r="V97" s="1"/>
      <c r="W97" s="1">
        <f t="shared" si="22"/>
        <v>16.25</v>
      </c>
      <c r="X97" s="1">
        <f t="shared" si="23"/>
        <v>16.25</v>
      </c>
      <c r="Y97" s="1">
        <v>2.6</v>
      </c>
      <c r="Z97" s="1">
        <v>1</v>
      </c>
      <c r="AA97" s="1">
        <v>0.2</v>
      </c>
      <c r="AB97" s="1">
        <v>0.6</v>
      </c>
      <c r="AC97" s="1">
        <v>0</v>
      </c>
      <c r="AD97" s="1">
        <v>0.4</v>
      </c>
      <c r="AE97" s="1"/>
      <c r="AF97" s="1">
        <f t="shared" si="24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141</v>
      </c>
      <c r="B98" s="1" t="s">
        <v>41</v>
      </c>
      <c r="C98" s="1">
        <v>25</v>
      </c>
      <c r="D98" s="1">
        <v>2</v>
      </c>
      <c r="E98" s="1">
        <v>22</v>
      </c>
      <c r="F98" s="1">
        <v>1</v>
      </c>
      <c r="G98" s="1">
        <f>IFERROR(VLOOKUP(A98,[1]TDSheet!$A:$B,2,0),0)</f>
        <v>0</v>
      </c>
      <c r="H98" s="1">
        <f t="shared" si="20"/>
        <v>1</v>
      </c>
      <c r="I98" s="6">
        <v>0.2</v>
      </c>
      <c r="J98" s="1">
        <v>35</v>
      </c>
      <c r="K98" s="1" t="s">
        <v>35</v>
      </c>
      <c r="L98" s="1">
        <v>22</v>
      </c>
      <c r="M98" s="1">
        <f t="shared" si="19"/>
        <v>0</v>
      </c>
      <c r="N98" s="1"/>
      <c r="O98" s="1"/>
      <c r="P98" s="1">
        <v>42</v>
      </c>
      <c r="Q98" s="1"/>
      <c r="R98" s="1"/>
      <c r="S98" s="1">
        <f t="shared" si="21"/>
        <v>4.4000000000000004</v>
      </c>
      <c r="T98" s="5"/>
      <c r="U98" s="5"/>
      <c r="V98" s="1"/>
      <c r="W98" s="1">
        <f t="shared" si="22"/>
        <v>9.7727272727272716</v>
      </c>
      <c r="X98" s="1">
        <f t="shared" si="23"/>
        <v>9.7727272727272716</v>
      </c>
      <c r="Y98" s="1">
        <v>4.5999999999999996</v>
      </c>
      <c r="Z98" s="1">
        <v>2.2000000000000002</v>
      </c>
      <c r="AA98" s="1">
        <v>1.6</v>
      </c>
      <c r="AB98" s="1">
        <v>0.2</v>
      </c>
      <c r="AC98" s="1">
        <v>0.2</v>
      </c>
      <c r="AD98" s="1">
        <v>2.6</v>
      </c>
      <c r="AE98" s="18" t="s">
        <v>39</v>
      </c>
      <c r="AF98" s="1">
        <f t="shared" si="24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1" t="s">
        <v>142</v>
      </c>
      <c r="B99" s="11" t="s">
        <v>41</v>
      </c>
      <c r="C99" s="11"/>
      <c r="D99" s="11">
        <v>90</v>
      </c>
      <c r="E99" s="11"/>
      <c r="F99" s="11">
        <v>90</v>
      </c>
      <c r="G99" s="11">
        <f>IFERROR(VLOOKUP(A99,[1]TDSheet!$A:$B,2,0),0)</f>
        <v>90</v>
      </c>
      <c r="H99" s="11">
        <f t="shared" si="20"/>
        <v>0</v>
      </c>
      <c r="I99" s="12">
        <v>0</v>
      </c>
      <c r="J99" s="11" t="e">
        <v>#N/A</v>
      </c>
      <c r="K99" s="11" t="s">
        <v>74</v>
      </c>
      <c r="L99" s="11"/>
      <c r="M99" s="11">
        <f t="shared" si="19"/>
        <v>0</v>
      </c>
      <c r="N99" s="11"/>
      <c r="O99" s="11"/>
      <c r="P99" s="11"/>
      <c r="Q99" s="11"/>
      <c r="R99" s="11"/>
      <c r="S99" s="11">
        <f t="shared" si="21"/>
        <v>0</v>
      </c>
      <c r="T99" s="13"/>
      <c r="U99" s="13"/>
      <c r="V99" s="11"/>
      <c r="W99" s="11" t="e">
        <f t="shared" si="22"/>
        <v>#DIV/0!</v>
      </c>
      <c r="X99" s="11" t="e">
        <f t="shared" si="23"/>
        <v>#DIV/0!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/>
      <c r="AF99" s="11">
        <f t="shared" si="24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143</v>
      </c>
      <c r="B100" s="1" t="s">
        <v>34</v>
      </c>
      <c r="C100" s="1">
        <v>1433.7629999999999</v>
      </c>
      <c r="D100" s="1">
        <v>2584.37</v>
      </c>
      <c r="E100" s="1">
        <v>2054.328</v>
      </c>
      <c r="F100" s="1">
        <v>1686.8910000000001</v>
      </c>
      <c r="G100" s="1">
        <f>IFERROR(VLOOKUP(A100,[1]TDSheet!$A:$B,2,0),0)</f>
        <v>0</v>
      </c>
      <c r="H100" s="1">
        <f t="shared" si="20"/>
        <v>1686.8910000000001</v>
      </c>
      <c r="I100" s="6">
        <v>1</v>
      </c>
      <c r="J100" s="1">
        <v>60</v>
      </c>
      <c r="K100" s="1" t="s">
        <v>35</v>
      </c>
      <c r="L100" s="1">
        <v>2055</v>
      </c>
      <c r="M100" s="1">
        <f t="shared" si="19"/>
        <v>-0.67200000000002547</v>
      </c>
      <c r="N100" s="1"/>
      <c r="O100" s="1"/>
      <c r="P100" s="1">
        <v>1421.6636000000001</v>
      </c>
      <c r="Q100" s="1"/>
      <c r="R100" s="1"/>
      <c r="S100" s="1">
        <f t="shared" si="21"/>
        <v>410.86559999999997</v>
      </c>
      <c r="T100" s="5">
        <f>8*S100-R100-Q100-P100-H100</f>
        <v>178.37019999999961</v>
      </c>
      <c r="U100" s="5"/>
      <c r="V100" s="1"/>
      <c r="W100" s="1">
        <f t="shared" si="22"/>
        <v>8</v>
      </c>
      <c r="X100" s="1">
        <f t="shared" si="23"/>
        <v>7.5658672811741861</v>
      </c>
      <c r="Y100" s="1">
        <v>418.01319999999998</v>
      </c>
      <c r="Z100" s="1">
        <v>387.0958</v>
      </c>
      <c r="AA100" s="1">
        <v>420.00319999999999</v>
      </c>
      <c r="AB100" s="1">
        <v>310.41300000000001</v>
      </c>
      <c r="AC100" s="1">
        <v>288.3836</v>
      </c>
      <c r="AD100" s="1">
        <v>328.72579999999999</v>
      </c>
      <c r="AE100" s="21" t="s">
        <v>56</v>
      </c>
      <c r="AF100" s="1">
        <f t="shared" si="24"/>
        <v>178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1" t="s">
        <v>144</v>
      </c>
      <c r="B101" s="11" t="s">
        <v>41</v>
      </c>
      <c r="C101" s="11"/>
      <c r="D101" s="11">
        <v>90</v>
      </c>
      <c r="E101" s="11"/>
      <c r="F101" s="11">
        <v>90</v>
      </c>
      <c r="G101" s="11">
        <f>IFERROR(VLOOKUP(A101,[1]TDSheet!$A:$B,2,0),0)</f>
        <v>90</v>
      </c>
      <c r="H101" s="11">
        <f t="shared" si="20"/>
        <v>0</v>
      </c>
      <c r="I101" s="12">
        <v>0</v>
      </c>
      <c r="J101" s="11" t="e">
        <v>#N/A</v>
      </c>
      <c r="K101" s="11" t="s">
        <v>74</v>
      </c>
      <c r="L101" s="11"/>
      <c r="M101" s="11">
        <f t="shared" si="19"/>
        <v>0</v>
      </c>
      <c r="N101" s="11"/>
      <c r="O101" s="11"/>
      <c r="P101" s="11"/>
      <c r="Q101" s="11"/>
      <c r="R101" s="11"/>
      <c r="S101" s="11">
        <f t="shared" si="21"/>
        <v>0</v>
      </c>
      <c r="T101" s="13"/>
      <c r="U101" s="13"/>
      <c r="V101" s="11"/>
      <c r="W101" s="11" t="e">
        <f t="shared" si="22"/>
        <v>#DIV/0!</v>
      </c>
      <c r="X101" s="11" t="e">
        <f t="shared" si="23"/>
        <v>#DIV/0!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/>
      <c r="AF101" s="11">
        <f t="shared" si="24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1" t="s">
        <v>145</v>
      </c>
      <c r="B102" s="11" t="s">
        <v>41</v>
      </c>
      <c r="C102" s="11">
        <v>27</v>
      </c>
      <c r="D102" s="11">
        <v>91</v>
      </c>
      <c r="E102" s="11">
        <v>3</v>
      </c>
      <c r="F102" s="11">
        <v>110</v>
      </c>
      <c r="G102" s="11">
        <f>IFERROR(VLOOKUP(A102,[1]TDSheet!$A:$B,2,0),0)</f>
        <v>90</v>
      </c>
      <c r="H102" s="11">
        <f t="shared" si="20"/>
        <v>20</v>
      </c>
      <c r="I102" s="12">
        <v>0</v>
      </c>
      <c r="J102" s="11">
        <v>40</v>
      </c>
      <c r="K102" s="11" t="s">
        <v>74</v>
      </c>
      <c r="L102" s="11">
        <v>10</v>
      </c>
      <c r="M102" s="11">
        <f t="shared" ref="M102:M119" si="27">E102-L102</f>
        <v>-7</v>
      </c>
      <c r="N102" s="11"/>
      <c r="O102" s="11"/>
      <c r="P102" s="11"/>
      <c r="Q102" s="11"/>
      <c r="R102" s="11"/>
      <c r="S102" s="11">
        <f t="shared" si="21"/>
        <v>0.6</v>
      </c>
      <c r="T102" s="13"/>
      <c r="U102" s="13"/>
      <c r="V102" s="11"/>
      <c r="W102" s="11">
        <f t="shared" si="22"/>
        <v>33.333333333333336</v>
      </c>
      <c r="X102" s="11">
        <f t="shared" si="23"/>
        <v>33.333333333333336</v>
      </c>
      <c r="Y102" s="11">
        <v>1.4</v>
      </c>
      <c r="Z102" s="11">
        <v>0.6</v>
      </c>
      <c r="AA102" s="11">
        <v>0</v>
      </c>
      <c r="AB102" s="11">
        <v>0</v>
      </c>
      <c r="AC102" s="11">
        <v>0</v>
      </c>
      <c r="AD102" s="11">
        <v>0.8</v>
      </c>
      <c r="AE102" s="14" t="s">
        <v>167</v>
      </c>
      <c r="AF102" s="11">
        <f t="shared" si="24"/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146</v>
      </c>
      <c r="B103" s="1" t="s">
        <v>34</v>
      </c>
      <c r="C103" s="1">
        <v>3165.6729999999998</v>
      </c>
      <c r="D103" s="1">
        <v>2758.625</v>
      </c>
      <c r="E103" s="1">
        <v>1682.068</v>
      </c>
      <c r="F103" s="1">
        <v>3996.4859999999999</v>
      </c>
      <c r="G103" s="1">
        <f>IFERROR(VLOOKUP(A103,[1]TDSheet!$A:$B,2,0),0)</f>
        <v>0</v>
      </c>
      <c r="H103" s="1">
        <f t="shared" si="20"/>
        <v>3996.4859999999999</v>
      </c>
      <c r="I103" s="6">
        <v>1</v>
      </c>
      <c r="J103" s="1">
        <v>60</v>
      </c>
      <c r="K103" s="1" t="s">
        <v>35</v>
      </c>
      <c r="L103" s="1">
        <v>1660</v>
      </c>
      <c r="M103" s="1">
        <f t="shared" si="27"/>
        <v>22.067999999999984</v>
      </c>
      <c r="N103" s="1"/>
      <c r="O103" s="1"/>
      <c r="P103" s="1">
        <v>0</v>
      </c>
      <c r="Q103" s="1"/>
      <c r="R103" s="1"/>
      <c r="S103" s="1">
        <f t="shared" si="21"/>
        <v>336.41359999999997</v>
      </c>
      <c r="T103" s="5"/>
      <c r="U103" s="5"/>
      <c r="V103" s="1"/>
      <c r="W103" s="1">
        <f t="shared" si="22"/>
        <v>11.879680250738971</v>
      </c>
      <c r="X103" s="1">
        <f t="shared" si="23"/>
        <v>11.879680250738971</v>
      </c>
      <c r="Y103" s="1">
        <v>358.03339999999997</v>
      </c>
      <c r="Z103" s="1">
        <v>166.91399999999999</v>
      </c>
      <c r="AA103" s="1">
        <v>151.0138</v>
      </c>
      <c r="AB103" s="1">
        <v>477.88799999999998</v>
      </c>
      <c r="AC103" s="1">
        <v>323.33620000000002</v>
      </c>
      <c r="AD103" s="1">
        <v>335.47840000000002</v>
      </c>
      <c r="AE103" s="1"/>
      <c r="AF103" s="1">
        <f t="shared" si="24"/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147</v>
      </c>
      <c r="B104" s="1" t="s">
        <v>34</v>
      </c>
      <c r="C104" s="1">
        <v>2318.0410000000002</v>
      </c>
      <c r="D104" s="1">
        <v>7059.83</v>
      </c>
      <c r="E104" s="1">
        <v>2449.7440000000001</v>
      </c>
      <c r="F104" s="1">
        <v>6081.2330000000002</v>
      </c>
      <c r="G104" s="1">
        <f>IFERROR(VLOOKUP(A104,[1]TDSheet!$A:$B,2,0),0)</f>
        <v>0</v>
      </c>
      <c r="H104" s="1">
        <f t="shared" si="20"/>
        <v>6081.2330000000002</v>
      </c>
      <c r="I104" s="6">
        <v>1</v>
      </c>
      <c r="J104" s="1">
        <v>60</v>
      </c>
      <c r="K104" s="1" t="s">
        <v>35</v>
      </c>
      <c r="L104" s="1">
        <v>2380</v>
      </c>
      <c r="M104" s="1">
        <f t="shared" si="27"/>
        <v>69.744000000000142</v>
      </c>
      <c r="N104" s="1"/>
      <c r="O104" s="1"/>
      <c r="P104" s="1">
        <v>0</v>
      </c>
      <c r="Q104" s="1"/>
      <c r="R104" s="1"/>
      <c r="S104" s="1">
        <f t="shared" si="21"/>
        <v>489.94880000000001</v>
      </c>
      <c r="T104" s="5"/>
      <c r="U104" s="5"/>
      <c r="V104" s="1"/>
      <c r="W104" s="1">
        <f t="shared" si="22"/>
        <v>12.411976516729911</v>
      </c>
      <c r="X104" s="1">
        <f t="shared" si="23"/>
        <v>12.411976516729911</v>
      </c>
      <c r="Y104" s="1">
        <v>622.63980000000004</v>
      </c>
      <c r="Z104" s="1">
        <v>740.30919999999992</v>
      </c>
      <c r="AA104" s="1">
        <v>631.25</v>
      </c>
      <c r="AB104" s="1">
        <v>615.553</v>
      </c>
      <c r="AC104" s="1">
        <v>452.8732</v>
      </c>
      <c r="AD104" s="1">
        <v>551.14480000000003</v>
      </c>
      <c r="AE104" s="1"/>
      <c r="AF104" s="1">
        <f t="shared" si="24"/>
        <v>0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148</v>
      </c>
      <c r="B105" s="1" t="s">
        <v>34</v>
      </c>
      <c r="C105" s="1">
        <v>2591.806</v>
      </c>
      <c r="D105" s="1">
        <v>5636.8630000000003</v>
      </c>
      <c r="E105" s="1">
        <v>2642.6</v>
      </c>
      <c r="F105" s="1">
        <v>4969.4949999999999</v>
      </c>
      <c r="G105" s="1">
        <f>IFERROR(VLOOKUP(A105,[1]TDSheet!$A:$B,2,0),0)</f>
        <v>0</v>
      </c>
      <c r="H105" s="1">
        <f t="shared" si="20"/>
        <v>4969.4949999999999</v>
      </c>
      <c r="I105" s="6">
        <v>1</v>
      </c>
      <c r="J105" s="1">
        <v>60</v>
      </c>
      <c r="K105" s="1" t="s">
        <v>35</v>
      </c>
      <c r="L105" s="1">
        <v>2575.61</v>
      </c>
      <c r="M105" s="1">
        <f t="shared" si="27"/>
        <v>66.989999999999782</v>
      </c>
      <c r="N105" s="1"/>
      <c r="O105" s="1"/>
      <c r="P105" s="1">
        <v>550</v>
      </c>
      <c r="Q105" s="1">
        <v>500</v>
      </c>
      <c r="R105" s="1">
        <v>450</v>
      </c>
      <c r="S105" s="1">
        <f t="shared" si="21"/>
        <v>528.52</v>
      </c>
      <c r="T105" s="5"/>
      <c r="U105" s="5"/>
      <c r="V105" s="1"/>
      <c r="W105" s="1">
        <f t="shared" si="22"/>
        <v>12.240776129569364</v>
      </c>
      <c r="X105" s="1">
        <f t="shared" si="23"/>
        <v>12.240776129569364</v>
      </c>
      <c r="Y105" s="1">
        <v>591.58999999999992</v>
      </c>
      <c r="Z105" s="1">
        <v>663.72</v>
      </c>
      <c r="AA105" s="1">
        <v>615.99419999999998</v>
      </c>
      <c r="AB105" s="1">
        <v>644.25819999999999</v>
      </c>
      <c r="AC105" s="1">
        <v>469.26620000000003</v>
      </c>
      <c r="AD105" s="1">
        <v>627.88940000000002</v>
      </c>
      <c r="AE105" s="23" t="s">
        <v>171</v>
      </c>
      <c r="AF105" s="1">
        <f t="shared" si="24"/>
        <v>0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 t="s">
        <v>149</v>
      </c>
      <c r="B106" s="1" t="s">
        <v>34</v>
      </c>
      <c r="C106" s="1">
        <v>79.308000000000007</v>
      </c>
      <c r="D106" s="1"/>
      <c r="E106" s="1">
        <v>4.5259999999999998</v>
      </c>
      <c r="F106" s="1">
        <v>74.456999999999994</v>
      </c>
      <c r="G106" s="1">
        <f>IFERROR(VLOOKUP(A106,[1]TDSheet!$A:$B,2,0),0)</f>
        <v>0</v>
      </c>
      <c r="H106" s="1">
        <f t="shared" si="20"/>
        <v>74.456999999999994</v>
      </c>
      <c r="I106" s="6">
        <v>1</v>
      </c>
      <c r="J106" s="1">
        <v>55</v>
      </c>
      <c r="K106" s="1" t="s">
        <v>35</v>
      </c>
      <c r="L106" s="1">
        <v>4.5</v>
      </c>
      <c r="M106" s="1">
        <f t="shared" si="27"/>
        <v>2.5999999999999801E-2</v>
      </c>
      <c r="N106" s="1"/>
      <c r="O106" s="1"/>
      <c r="P106" s="1">
        <v>0</v>
      </c>
      <c r="Q106" s="1"/>
      <c r="R106" s="1"/>
      <c r="S106" s="1">
        <f t="shared" si="21"/>
        <v>0.9052</v>
      </c>
      <c r="T106" s="5"/>
      <c r="U106" s="5"/>
      <c r="V106" s="1"/>
      <c r="W106" s="1">
        <f t="shared" si="22"/>
        <v>82.254750331418464</v>
      </c>
      <c r="X106" s="1">
        <f t="shared" si="23"/>
        <v>82.254750331418464</v>
      </c>
      <c r="Y106" s="1">
        <v>0.46279999999999999</v>
      </c>
      <c r="Z106" s="1">
        <v>1.762</v>
      </c>
      <c r="AA106" s="1">
        <v>2.0352000000000001</v>
      </c>
      <c r="AB106" s="1">
        <v>1.1706000000000001</v>
      </c>
      <c r="AC106" s="1">
        <v>0.57040000000000002</v>
      </c>
      <c r="AD106" s="1">
        <v>0.3876</v>
      </c>
      <c r="AE106" s="24" t="s">
        <v>131</v>
      </c>
      <c r="AF106" s="1">
        <f t="shared" si="24"/>
        <v>0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150</v>
      </c>
      <c r="B107" s="1" t="s">
        <v>34</v>
      </c>
      <c r="C107" s="1">
        <v>198.12799999999999</v>
      </c>
      <c r="D107" s="1"/>
      <c r="E107" s="1">
        <v>3.7160000000000002</v>
      </c>
      <c r="F107" s="1">
        <v>190.15</v>
      </c>
      <c r="G107" s="1">
        <f>IFERROR(VLOOKUP(A107,[1]TDSheet!$A:$B,2,0),0)</f>
        <v>0</v>
      </c>
      <c r="H107" s="1">
        <f t="shared" si="20"/>
        <v>190.15</v>
      </c>
      <c r="I107" s="6">
        <v>1</v>
      </c>
      <c r="J107" s="1">
        <v>55</v>
      </c>
      <c r="K107" s="1" t="s">
        <v>35</v>
      </c>
      <c r="L107" s="1">
        <v>6.6</v>
      </c>
      <c r="M107" s="1">
        <f t="shared" si="27"/>
        <v>-2.8839999999999995</v>
      </c>
      <c r="N107" s="1"/>
      <c r="O107" s="1"/>
      <c r="P107" s="1">
        <v>0</v>
      </c>
      <c r="Q107" s="1"/>
      <c r="R107" s="1"/>
      <c r="S107" s="1">
        <f t="shared" si="21"/>
        <v>0.74320000000000008</v>
      </c>
      <c r="T107" s="5"/>
      <c r="U107" s="5"/>
      <c r="V107" s="1"/>
      <c r="W107" s="1">
        <f t="shared" si="22"/>
        <v>255.85306781485465</v>
      </c>
      <c r="X107" s="1">
        <f t="shared" si="23"/>
        <v>255.85306781485465</v>
      </c>
      <c r="Y107" s="1">
        <v>0.63339999999999996</v>
      </c>
      <c r="Z107" s="1">
        <v>1.3242</v>
      </c>
      <c r="AA107" s="1">
        <v>1.3073999999999999</v>
      </c>
      <c r="AB107" s="1">
        <v>1.9116</v>
      </c>
      <c r="AC107" s="1">
        <v>0.98680000000000001</v>
      </c>
      <c r="AD107" s="1">
        <v>1.2867999999999999</v>
      </c>
      <c r="AE107" s="24" t="s">
        <v>131</v>
      </c>
      <c r="AF107" s="1">
        <f t="shared" si="24"/>
        <v>0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 t="s">
        <v>151</v>
      </c>
      <c r="B108" s="1" t="s">
        <v>34</v>
      </c>
      <c r="C108" s="1">
        <v>147.87100000000001</v>
      </c>
      <c r="D108" s="1"/>
      <c r="E108" s="1">
        <v>15.599</v>
      </c>
      <c r="F108" s="1">
        <v>129.14400000000001</v>
      </c>
      <c r="G108" s="1">
        <f>IFERROR(VLOOKUP(A108,[1]TDSheet!$A:$B,2,0),0)</f>
        <v>0</v>
      </c>
      <c r="H108" s="1">
        <f t="shared" si="20"/>
        <v>129.14400000000001</v>
      </c>
      <c r="I108" s="6">
        <v>1</v>
      </c>
      <c r="J108" s="1">
        <v>55</v>
      </c>
      <c r="K108" s="1" t="s">
        <v>35</v>
      </c>
      <c r="L108" s="1">
        <v>14.9</v>
      </c>
      <c r="M108" s="1">
        <f t="shared" si="27"/>
        <v>0.69899999999999984</v>
      </c>
      <c r="N108" s="1"/>
      <c r="O108" s="1"/>
      <c r="P108" s="1">
        <v>0</v>
      </c>
      <c r="Q108" s="1"/>
      <c r="R108" s="1"/>
      <c r="S108" s="1">
        <f t="shared" si="21"/>
        <v>3.1198000000000001</v>
      </c>
      <c r="T108" s="5"/>
      <c r="U108" s="5"/>
      <c r="V108" s="1"/>
      <c r="W108" s="1">
        <f t="shared" si="22"/>
        <v>41.39496121546253</v>
      </c>
      <c r="X108" s="1">
        <f t="shared" si="23"/>
        <v>41.39496121546253</v>
      </c>
      <c r="Y108" s="1">
        <v>3.1080000000000001</v>
      </c>
      <c r="Z108" s="1">
        <v>1.0958000000000001</v>
      </c>
      <c r="AA108" s="1">
        <v>2.3614000000000002</v>
      </c>
      <c r="AB108" s="1">
        <v>2.6480000000000001</v>
      </c>
      <c r="AC108" s="1">
        <v>1.3064</v>
      </c>
      <c r="AD108" s="1">
        <v>1.8118000000000001</v>
      </c>
      <c r="AE108" s="24" t="s">
        <v>131</v>
      </c>
      <c r="AF108" s="1">
        <f t="shared" si="24"/>
        <v>0</v>
      </c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5" t="s">
        <v>152</v>
      </c>
      <c r="B109" s="15" t="s">
        <v>34</v>
      </c>
      <c r="C109" s="15">
        <v>103.285</v>
      </c>
      <c r="D109" s="15">
        <v>2.298</v>
      </c>
      <c r="E109" s="15">
        <v>41.658999999999999</v>
      </c>
      <c r="F109" s="15">
        <v>42.161000000000001</v>
      </c>
      <c r="G109" s="15">
        <f>IFERROR(VLOOKUP(A109,[1]TDSheet!$A:$B,2,0),0)</f>
        <v>0</v>
      </c>
      <c r="H109" s="15">
        <f t="shared" si="20"/>
        <v>42.161000000000001</v>
      </c>
      <c r="I109" s="16">
        <v>0</v>
      </c>
      <c r="J109" s="15">
        <v>60</v>
      </c>
      <c r="K109" s="15" t="s">
        <v>35</v>
      </c>
      <c r="L109" s="15">
        <v>41.6</v>
      </c>
      <c r="M109" s="15">
        <f t="shared" si="27"/>
        <v>5.8999999999997499E-2</v>
      </c>
      <c r="N109" s="15"/>
      <c r="O109" s="15"/>
      <c r="P109" s="15"/>
      <c r="Q109" s="15"/>
      <c r="R109" s="15"/>
      <c r="S109" s="15">
        <f t="shared" si="21"/>
        <v>8.3317999999999994</v>
      </c>
      <c r="T109" s="17"/>
      <c r="U109" s="17"/>
      <c r="V109" s="15"/>
      <c r="W109" s="15">
        <f t="shared" si="22"/>
        <v>5.0602510861998615</v>
      </c>
      <c r="X109" s="15">
        <f t="shared" si="23"/>
        <v>5.0602510861998615</v>
      </c>
      <c r="Y109" s="15">
        <v>12.6844</v>
      </c>
      <c r="Z109" s="15">
        <v>14.803599999999999</v>
      </c>
      <c r="AA109" s="15">
        <v>10.6104</v>
      </c>
      <c r="AB109" s="15">
        <v>4.3243999999999998</v>
      </c>
      <c r="AC109" s="15">
        <v>4.3243999999999998</v>
      </c>
      <c r="AD109" s="15">
        <v>0.51700000000000002</v>
      </c>
      <c r="AE109" s="18" t="s">
        <v>65</v>
      </c>
      <c r="AF109" s="15">
        <f t="shared" si="24"/>
        <v>0</v>
      </c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1" t="s">
        <v>153</v>
      </c>
      <c r="B110" s="11" t="s">
        <v>41</v>
      </c>
      <c r="C110" s="11"/>
      <c r="D110" s="11">
        <v>300</v>
      </c>
      <c r="E110" s="11"/>
      <c r="F110" s="11">
        <v>300</v>
      </c>
      <c r="G110" s="11">
        <f>IFERROR(VLOOKUP(A110,[1]TDSheet!$A:$B,2,0),0)</f>
        <v>300</v>
      </c>
      <c r="H110" s="11">
        <f t="shared" si="20"/>
        <v>0</v>
      </c>
      <c r="I110" s="12">
        <v>0</v>
      </c>
      <c r="J110" s="11" t="e">
        <v>#N/A</v>
      </c>
      <c r="K110" s="11" t="s">
        <v>74</v>
      </c>
      <c r="L110" s="11"/>
      <c r="M110" s="11">
        <f t="shared" si="27"/>
        <v>0</v>
      </c>
      <c r="N110" s="11"/>
      <c r="O110" s="11"/>
      <c r="P110" s="11"/>
      <c r="Q110" s="11"/>
      <c r="R110" s="11"/>
      <c r="S110" s="11">
        <f t="shared" si="21"/>
        <v>0</v>
      </c>
      <c r="T110" s="13"/>
      <c r="U110" s="13"/>
      <c r="V110" s="11"/>
      <c r="W110" s="11" t="e">
        <f t="shared" si="22"/>
        <v>#DIV/0!</v>
      </c>
      <c r="X110" s="11" t="e">
        <f t="shared" si="23"/>
        <v>#DIV/0!</v>
      </c>
      <c r="Y110" s="11">
        <v>0</v>
      </c>
      <c r="Z110" s="11">
        <v>0</v>
      </c>
      <c r="AA110" s="11">
        <v>0</v>
      </c>
      <c r="AB110" s="11">
        <v>0</v>
      </c>
      <c r="AC110" s="11">
        <v>0</v>
      </c>
      <c r="AD110" s="11">
        <v>0</v>
      </c>
      <c r="AE110" s="11"/>
      <c r="AF110" s="11">
        <f t="shared" si="24"/>
        <v>0</v>
      </c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1" t="s">
        <v>154</v>
      </c>
      <c r="B111" s="11" t="s">
        <v>41</v>
      </c>
      <c r="C111" s="11"/>
      <c r="D111" s="11">
        <v>200</v>
      </c>
      <c r="E111" s="11"/>
      <c r="F111" s="11">
        <v>200</v>
      </c>
      <c r="G111" s="11">
        <f>IFERROR(VLOOKUP(A111,[1]TDSheet!$A:$B,2,0),0)</f>
        <v>200</v>
      </c>
      <c r="H111" s="11">
        <f t="shared" si="20"/>
        <v>0</v>
      </c>
      <c r="I111" s="12">
        <v>0</v>
      </c>
      <c r="J111" s="11" t="e">
        <v>#N/A</v>
      </c>
      <c r="K111" s="11" t="s">
        <v>74</v>
      </c>
      <c r="L111" s="11"/>
      <c r="M111" s="11">
        <f t="shared" si="27"/>
        <v>0</v>
      </c>
      <c r="N111" s="11"/>
      <c r="O111" s="11"/>
      <c r="P111" s="11"/>
      <c r="Q111" s="11"/>
      <c r="R111" s="11"/>
      <c r="S111" s="11">
        <f t="shared" si="21"/>
        <v>0</v>
      </c>
      <c r="T111" s="13"/>
      <c r="U111" s="13"/>
      <c r="V111" s="11"/>
      <c r="W111" s="11" t="e">
        <f t="shared" si="22"/>
        <v>#DIV/0!</v>
      </c>
      <c r="X111" s="11" t="e">
        <f t="shared" si="23"/>
        <v>#DIV/0!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  <c r="AE111" s="11"/>
      <c r="AF111" s="11">
        <f t="shared" si="24"/>
        <v>0</v>
      </c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 t="s">
        <v>155</v>
      </c>
      <c r="B112" s="1" t="s">
        <v>41</v>
      </c>
      <c r="C112" s="1">
        <v>86</v>
      </c>
      <c r="D112" s="1">
        <v>50</v>
      </c>
      <c r="E112" s="1">
        <v>37</v>
      </c>
      <c r="F112" s="1">
        <v>71</v>
      </c>
      <c r="G112" s="1">
        <f>IFERROR(VLOOKUP(A112,[1]TDSheet!$A:$B,2,0),0)</f>
        <v>0</v>
      </c>
      <c r="H112" s="1">
        <f t="shared" si="20"/>
        <v>71</v>
      </c>
      <c r="I112" s="6">
        <v>0.3</v>
      </c>
      <c r="J112" s="1">
        <v>40</v>
      </c>
      <c r="K112" s="1" t="s">
        <v>35</v>
      </c>
      <c r="L112" s="1">
        <v>44</v>
      </c>
      <c r="M112" s="1">
        <f t="shared" si="27"/>
        <v>-7</v>
      </c>
      <c r="N112" s="1"/>
      <c r="O112" s="1"/>
      <c r="P112" s="1">
        <v>22</v>
      </c>
      <c r="Q112" s="1"/>
      <c r="R112" s="1"/>
      <c r="S112" s="1">
        <f t="shared" si="21"/>
        <v>7.4</v>
      </c>
      <c r="T112" s="5"/>
      <c r="U112" s="5"/>
      <c r="V112" s="1"/>
      <c r="W112" s="1">
        <f t="shared" si="22"/>
        <v>12.567567567567567</v>
      </c>
      <c r="X112" s="1">
        <f t="shared" si="23"/>
        <v>12.567567567567567</v>
      </c>
      <c r="Y112" s="1">
        <v>10.199999999999999</v>
      </c>
      <c r="Z112" s="1">
        <v>8.8000000000000007</v>
      </c>
      <c r="AA112" s="1">
        <v>7.2</v>
      </c>
      <c r="AB112" s="1">
        <v>12.2</v>
      </c>
      <c r="AC112" s="1">
        <v>11.6</v>
      </c>
      <c r="AD112" s="1">
        <v>11</v>
      </c>
      <c r="AE112" s="1"/>
      <c r="AF112" s="1">
        <f t="shared" si="24"/>
        <v>0</v>
      </c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 t="s">
        <v>156</v>
      </c>
      <c r="B113" s="1" t="s">
        <v>41</v>
      </c>
      <c r="C113" s="1">
        <v>76</v>
      </c>
      <c r="D113" s="1">
        <v>54</v>
      </c>
      <c r="E113" s="1">
        <v>44</v>
      </c>
      <c r="F113" s="1">
        <v>50</v>
      </c>
      <c r="G113" s="1">
        <f>IFERROR(VLOOKUP(A113,[1]TDSheet!$A:$B,2,0),0)</f>
        <v>0</v>
      </c>
      <c r="H113" s="1">
        <f t="shared" si="20"/>
        <v>50</v>
      </c>
      <c r="I113" s="6">
        <v>0.3</v>
      </c>
      <c r="J113" s="1">
        <v>40</v>
      </c>
      <c r="K113" s="1" t="s">
        <v>35</v>
      </c>
      <c r="L113" s="1">
        <v>50</v>
      </c>
      <c r="M113" s="1">
        <f t="shared" si="27"/>
        <v>-6</v>
      </c>
      <c r="N113" s="1"/>
      <c r="O113" s="1"/>
      <c r="P113" s="1">
        <v>56.400000000000013</v>
      </c>
      <c r="Q113" s="1"/>
      <c r="R113" s="1"/>
      <c r="S113" s="1">
        <f t="shared" si="21"/>
        <v>8.8000000000000007</v>
      </c>
      <c r="T113" s="5"/>
      <c r="U113" s="5"/>
      <c r="V113" s="1"/>
      <c r="W113" s="1">
        <f t="shared" si="22"/>
        <v>12.09090909090909</v>
      </c>
      <c r="X113" s="1">
        <f t="shared" si="23"/>
        <v>12.09090909090909</v>
      </c>
      <c r="Y113" s="1">
        <v>10.8</v>
      </c>
      <c r="Z113" s="1">
        <v>9.6</v>
      </c>
      <c r="AA113" s="1">
        <v>9.6</v>
      </c>
      <c r="AB113" s="1">
        <v>12.6</v>
      </c>
      <c r="AC113" s="1">
        <v>11.8</v>
      </c>
      <c r="AD113" s="1">
        <v>10.199999999999999</v>
      </c>
      <c r="AE113" s="1"/>
      <c r="AF113" s="1">
        <f t="shared" si="24"/>
        <v>0</v>
      </c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 t="s">
        <v>158</v>
      </c>
      <c r="B114" s="1" t="s">
        <v>41</v>
      </c>
      <c r="C114" s="1"/>
      <c r="D114" s="1">
        <v>504</v>
      </c>
      <c r="E114" s="1">
        <v>25</v>
      </c>
      <c r="F114" s="1">
        <v>479</v>
      </c>
      <c r="G114" s="1">
        <f>IFERROR(VLOOKUP(A114,[1]TDSheet!$A:$B,2,0),0)</f>
        <v>0</v>
      </c>
      <c r="H114" s="1">
        <f t="shared" si="20"/>
        <v>479</v>
      </c>
      <c r="I114" s="6">
        <v>0.3</v>
      </c>
      <c r="J114" s="1">
        <v>40</v>
      </c>
      <c r="K114" s="1" t="s">
        <v>35</v>
      </c>
      <c r="L114" s="1">
        <v>23</v>
      </c>
      <c r="M114" s="1">
        <f t="shared" si="27"/>
        <v>2</v>
      </c>
      <c r="N114" s="1"/>
      <c r="O114" s="1"/>
      <c r="P114" s="1">
        <v>0</v>
      </c>
      <c r="Q114" s="1"/>
      <c r="R114" s="1"/>
      <c r="S114" s="1">
        <f t="shared" si="21"/>
        <v>5</v>
      </c>
      <c r="T114" s="5"/>
      <c r="U114" s="5"/>
      <c r="V114" s="1"/>
      <c r="W114" s="1">
        <f t="shared" si="22"/>
        <v>95.8</v>
      </c>
      <c r="X114" s="1">
        <f t="shared" si="23"/>
        <v>95.8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 t="s">
        <v>157</v>
      </c>
      <c r="AF114" s="1">
        <f t="shared" si="24"/>
        <v>0</v>
      </c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0" t="s">
        <v>159</v>
      </c>
      <c r="B115" s="1" t="s">
        <v>41</v>
      </c>
      <c r="C115" s="1"/>
      <c r="D115" s="1">
        <v>504</v>
      </c>
      <c r="E115" s="1">
        <v>40</v>
      </c>
      <c r="F115" s="1">
        <v>464</v>
      </c>
      <c r="G115" s="1">
        <f>IFERROR(VLOOKUP(A115,[1]TDSheet!$A:$B,2,0),0)</f>
        <v>0</v>
      </c>
      <c r="H115" s="1">
        <f t="shared" si="20"/>
        <v>464</v>
      </c>
      <c r="I115" s="6">
        <v>0.3</v>
      </c>
      <c r="J115" s="1">
        <v>40</v>
      </c>
      <c r="K115" s="1" t="s">
        <v>35</v>
      </c>
      <c r="L115" s="1">
        <v>39</v>
      </c>
      <c r="M115" s="1">
        <f t="shared" si="27"/>
        <v>1</v>
      </c>
      <c r="N115" s="1"/>
      <c r="O115" s="1"/>
      <c r="P115" s="1"/>
      <c r="Q115" s="1"/>
      <c r="R115" s="1"/>
      <c r="S115" s="1">
        <f t="shared" si="21"/>
        <v>8</v>
      </c>
      <c r="T115" s="5"/>
      <c r="U115" s="5"/>
      <c r="V115" s="1"/>
      <c r="W115" s="1">
        <f t="shared" si="22"/>
        <v>58</v>
      </c>
      <c r="X115" s="1">
        <f t="shared" si="23"/>
        <v>58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 t="s">
        <v>157</v>
      </c>
      <c r="AF115" s="1">
        <f t="shared" si="24"/>
        <v>0</v>
      </c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0" t="s">
        <v>160</v>
      </c>
      <c r="B116" s="1" t="s">
        <v>41</v>
      </c>
      <c r="C116" s="1"/>
      <c r="D116" s="1">
        <v>504</v>
      </c>
      <c r="E116" s="1">
        <v>37</v>
      </c>
      <c r="F116" s="1">
        <v>467</v>
      </c>
      <c r="G116" s="1">
        <f>IFERROR(VLOOKUP(A116,[1]TDSheet!$A:$B,2,0),0)</f>
        <v>0</v>
      </c>
      <c r="H116" s="1">
        <f t="shared" si="20"/>
        <v>467</v>
      </c>
      <c r="I116" s="6">
        <v>0.3</v>
      </c>
      <c r="J116" s="1">
        <v>40</v>
      </c>
      <c r="K116" s="1" t="s">
        <v>35</v>
      </c>
      <c r="L116" s="1">
        <v>35</v>
      </c>
      <c r="M116" s="1">
        <f t="shared" si="27"/>
        <v>2</v>
      </c>
      <c r="N116" s="1"/>
      <c r="O116" s="1"/>
      <c r="P116" s="1">
        <v>300</v>
      </c>
      <c r="Q116" s="1"/>
      <c r="R116" s="1"/>
      <c r="S116" s="1">
        <f t="shared" si="21"/>
        <v>7.4</v>
      </c>
      <c r="T116" s="5"/>
      <c r="U116" s="5"/>
      <c r="V116" s="1"/>
      <c r="W116" s="1">
        <f t="shared" si="22"/>
        <v>103.64864864864865</v>
      </c>
      <c r="X116" s="1">
        <f t="shared" si="23"/>
        <v>103.64864864864865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22" t="s">
        <v>172</v>
      </c>
      <c r="AF116" s="1">
        <f t="shared" si="24"/>
        <v>0</v>
      </c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 t="s">
        <v>161</v>
      </c>
      <c r="B117" s="1" t="s">
        <v>34</v>
      </c>
      <c r="C117" s="1">
        <v>26.853000000000002</v>
      </c>
      <c r="D117" s="1"/>
      <c r="E117" s="1">
        <v>14.012</v>
      </c>
      <c r="F117" s="1">
        <v>12.121</v>
      </c>
      <c r="G117" s="1">
        <f>IFERROR(VLOOKUP(A117,[1]TDSheet!$A:$B,2,0),0)</f>
        <v>0</v>
      </c>
      <c r="H117" s="1">
        <f t="shared" si="20"/>
        <v>12.121</v>
      </c>
      <c r="I117" s="6">
        <v>1</v>
      </c>
      <c r="J117" s="1">
        <v>45</v>
      </c>
      <c r="K117" s="1" t="s">
        <v>35</v>
      </c>
      <c r="L117" s="1">
        <v>16.5</v>
      </c>
      <c r="M117" s="1">
        <f t="shared" si="27"/>
        <v>-2.4879999999999995</v>
      </c>
      <c r="N117" s="1"/>
      <c r="O117" s="1"/>
      <c r="P117" s="1">
        <v>15.903</v>
      </c>
      <c r="Q117" s="1"/>
      <c r="R117" s="1"/>
      <c r="S117" s="1">
        <f t="shared" si="21"/>
        <v>2.8024</v>
      </c>
      <c r="T117" s="5"/>
      <c r="U117" s="5"/>
      <c r="V117" s="1"/>
      <c r="W117" s="1">
        <f t="shared" si="22"/>
        <v>10</v>
      </c>
      <c r="X117" s="1">
        <f t="shared" si="23"/>
        <v>10</v>
      </c>
      <c r="Y117" s="1">
        <v>2.8024</v>
      </c>
      <c r="Z117" s="1">
        <v>0.26119999999999999</v>
      </c>
      <c r="AA117" s="1">
        <v>0.5212</v>
      </c>
      <c r="AB117" s="1">
        <v>0.77859999999999996</v>
      </c>
      <c r="AC117" s="1">
        <v>1.0427999999999999</v>
      </c>
      <c r="AD117" s="1">
        <v>1.5708</v>
      </c>
      <c r="AE117" s="18" t="s">
        <v>39</v>
      </c>
      <c r="AF117" s="1">
        <f t="shared" si="24"/>
        <v>0</v>
      </c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 t="s">
        <v>162</v>
      </c>
      <c r="B118" s="1" t="s">
        <v>41</v>
      </c>
      <c r="C118" s="1"/>
      <c r="D118" s="1">
        <v>54</v>
      </c>
      <c r="E118" s="1">
        <v>14</v>
      </c>
      <c r="F118" s="1">
        <v>40</v>
      </c>
      <c r="G118" s="1">
        <f>IFERROR(VLOOKUP(A118,[1]TDSheet!$A:$B,2,0),0)</f>
        <v>0</v>
      </c>
      <c r="H118" s="1">
        <f t="shared" si="20"/>
        <v>40</v>
      </c>
      <c r="I118" s="6">
        <v>0.33</v>
      </c>
      <c r="J118" s="1">
        <v>40</v>
      </c>
      <c r="K118" s="1" t="s">
        <v>35</v>
      </c>
      <c r="L118" s="1">
        <v>15</v>
      </c>
      <c r="M118" s="1">
        <f t="shared" si="27"/>
        <v>-1</v>
      </c>
      <c r="N118" s="1"/>
      <c r="O118" s="1"/>
      <c r="P118" s="1">
        <v>0</v>
      </c>
      <c r="Q118" s="1"/>
      <c r="R118" s="1"/>
      <c r="S118" s="1">
        <f t="shared" si="21"/>
        <v>2.8</v>
      </c>
      <c r="T118" s="5"/>
      <c r="U118" s="5"/>
      <c r="V118" s="1"/>
      <c r="W118" s="1">
        <f t="shared" si="22"/>
        <v>14.285714285714286</v>
      </c>
      <c r="X118" s="1">
        <f t="shared" si="23"/>
        <v>14.285714285714286</v>
      </c>
      <c r="Y118" s="1">
        <v>1.6</v>
      </c>
      <c r="Z118" s="1">
        <v>3</v>
      </c>
      <c r="AA118" s="1">
        <v>4.8</v>
      </c>
      <c r="AB118" s="1">
        <v>2</v>
      </c>
      <c r="AC118" s="1">
        <v>0.2</v>
      </c>
      <c r="AD118" s="1">
        <v>0</v>
      </c>
      <c r="AE118" s="1" t="s">
        <v>157</v>
      </c>
      <c r="AF118" s="1">
        <f t="shared" si="24"/>
        <v>0</v>
      </c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 t="s">
        <v>163</v>
      </c>
      <c r="B119" s="1" t="s">
        <v>41</v>
      </c>
      <c r="C119" s="1">
        <v>10</v>
      </c>
      <c r="D119" s="1">
        <v>30</v>
      </c>
      <c r="E119" s="1">
        <v>9</v>
      </c>
      <c r="F119" s="1">
        <v>30</v>
      </c>
      <c r="G119" s="1">
        <f>IFERROR(VLOOKUP(A119,[1]TDSheet!$A:$B,2,0),0)</f>
        <v>0</v>
      </c>
      <c r="H119" s="1">
        <f t="shared" si="20"/>
        <v>30</v>
      </c>
      <c r="I119" s="6">
        <v>0.33</v>
      </c>
      <c r="J119" s="1">
        <v>50</v>
      </c>
      <c r="K119" s="1" t="s">
        <v>35</v>
      </c>
      <c r="L119" s="1">
        <v>9</v>
      </c>
      <c r="M119" s="1">
        <f t="shared" si="27"/>
        <v>0</v>
      </c>
      <c r="N119" s="1"/>
      <c r="O119" s="1"/>
      <c r="P119" s="1">
        <v>0</v>
      </c>
      <c r="Q119" s="1"/>
      <c r="R119" s="1"/>
      <c r="S119" s="1">
        <f t="shared" si="21"/>
        <v>1.8</v>
      </c>
      <c r="T119" s="5"/>
      <c r="U119" s="5"/>
      <c r="V119" s="1"/>
      <c r="W119" s="1">
        <f t="shared" si="22"/>
        <v>16.666666666666668</v>
      </c>
      <c r="X119" s="1">
        <f t="shared" si="23"/>
        <v>16.666666666666668</v>
      </c>
      <c r="Y119" s="1">
        <v>2</v>
      </c>
      <c r="Z119" s="1">
        <v>2.6</v>
      </c>
      <c r="AA119" s="1">
        <v>2.4</v>
      </c>
      <c r="AB119" s="1">
        <v>0</v>
      </c>
      <c r="AC119" s="1">
        <v>0</v>
      </c>
      <c r="AD119" s="1">
        <v>0</v>
      </c>
      <c r="AE119" s="1" t="s">
        <v>157</v>
      </c>
      <c r="AF119" s="1">
        <f t="shared" si="24"/>
        <v>0</v>
      </c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1"/>
      <c r="H120" s="1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1"/>
      <c r="H121" s="1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1"/>
      <c r="H122" s="1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1"/>
      <c r="H123" s="1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1"/>
      <c r="H124" s="1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1"/>
      <c r="H125" s="1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1"/>
      <c r="H126" s="1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1"/>
      <c r="H127" s="1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1"/>
      <c r="H128" s="1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1"/>
      <c r="H129" s="1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1"/>
      <c r="H130" s="1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1"/>
      <c r="H131" s="1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1"/>
      <c r="H132" s="1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1"/>
      <c r="H133" s="1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1"/>
      <c r="H134" s="1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1"/>
      <c r="H135" s="1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1"/>
      <c r="H136" s="1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1"/>
      <c r="H137" s="1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1"/>
      <c r="H138" s="1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1"/>
      <c r="H139" s="1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1"/>
      <c r="H140" s="1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1"/>
      <c r="H141" s="1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1"/>
      <c r="H142" s="1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1"/>
      <c r="H143" s="1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1"/>
      <c r="H144" s="1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1"/>
      <c r="H145" s="1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1"/>
      <c r="H146" s="1"/>
      <c r="I146" s="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1"/>
      <c r="H147" s="1"/>
      <c r="I147" s="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1"/>
      <c r="H148" s="1"/>
      <c r="I148" s="6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1"/>
      <c r="H149" s="1"/>
      <c r="I149" s="6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1"/>
      <c r="H150" s="1"/>
      <c r="I150" s="6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1"/>
      <c r="H151" s="1"/>
      <c r="I151" s="6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1"/>
      <c r="H152" s="1"/>
      <c r="I152" s="6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1"/>
      <c r="H153" s="1"/>
      <c r="I153" s="6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1"/>
      <c r="H154" s="1"/>
      <c r="I154" s="6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1"/>
      <c r="H155" s="1"/>
      <c r="I155" s="6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1"/>
      <c r="H156" s="1"/>
      <c r="I156" s="6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1"/>
      <c r="H157" s="1"/>
      <c r="I157" s="6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1"/>
      <c r="H158" s="1"/>
      <c r="I158" s="6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1"/>
      <c r="H159" s="1"/>
      <c r="I159" s="6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1"/>
      <c r="H160" s="1"/>
      <c r="I160" s="6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1"/>
      <c r="H161" s="1"/>
      <c r="I161" s="6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1"/>
      <c r="H162" s="1"/>
      <c r="I162" s="6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1"/>
      <c r="H163" s="1"/>
      <c r="I163" s="6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1"/>
      <c r="H164" s="1"/>
      <c r="I164" s="6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1"/>
      <c r="H165" s="1"/>
      <c r="I165" s="6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1"/>
      <c r="H166" s="1"/>
      <c r="I166" s="6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1"/>
      <c r="H167" s="1"/>
      <c r="I167" s="6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1"/>
      <c r="H168" s="1"/>
      <c r="I168" s="6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1"/>
      <c r="H169" s="1"/>
      <c r="I169" s="6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1"/>
      <c r="H170" s="1"/>
      <c r="I170" s="6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1"/>
      <c r="H171" s="1"/>
      <c r="I171" s="6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1"/>
      <c r="H172" s="1"/>
      <c r="I172" s="6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1"/>
      <c r="H173" s="1"/>
      <c r="I173" s="6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1"/>
      <c r="H174" s="1"/>
      <c r="I174" s="6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1"/>
      <c r="H175" s="1"/>
      <c r="I175" s="6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1"/>
      <c r="H176" s="1"/>
      <c r="I176" s="6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1"/>
      <c r="H177" s="1"/>
      <c r="I177" s="6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1"/>
      <c r="H178" s="1"/>
      <c r="I178" s="6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1"/>
      <c r="H179" s="1"/>
      <c r="I179" s="6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1"/>
      <c r="H180" s="1"/>
      <c r="I180" s="6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1"/>
      <c r="H181" s="1"/>
      <c r="I181" s="6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1"/>
      <c r="H182" s="1"/>
      <c r="I182" s="6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1"/>
      <c r="H183" s="1"/>
      <c r="I183" s="6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1"/>
      <c r="H184" s="1"/>
      <c r="I184" s="6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1"/>
      <c r="H185" s="1"/>
      <c r="I185" s="6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1"/>
      <c r="H186" s="1"/>
      <c r="I186" s="6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1"/>
      <c r="H187" s="1"/>
      <c r="I187" s="6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1"/>
      <c r="H188" s="1"/>
      <c r="I188" s="6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1"/>
      <c r="H189" s="1"/>
      <c r="I189" s="6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1"/>
      <c r="H190" s="1"/>
      <c r="I190" s="6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1"/>
      <c r="H191" s="1"/>
      <c r="I191" s="6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1"/>
      <c r="H192" s="1"/>
      <c r="I192" s="6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1"/>
      <c r="H193" s="1"/>
      <c r="I193" s="6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1"/>
      <c r="H194" s="1"/>
      <c r="I194" s="6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1"/>
      <c r="H195" s="1"/>
      <c r="I195" s="6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1"/>
      <c r="H196" s="1"/>
      <c r="I196" s="6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1"/>
      <c r="H197" s="1"/>
      <c r="I197" s="6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1"/>
      <c r="H198" s="1"/>
      <c r="I198" s="6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1"/>
      <c r="H199" s="1"/>
      <c r="I199" s="6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1"/>
      <c r="H200" s="1"/>
      <c r="I200" s="6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1"/>
      <c r="H201" s="1"/>
      <c r="I201" s="6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1"/>
      <c r="H202" s="1"/>
      <c r="I202" s="6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1"/>
      <c r="H203" s="1"/>
      <c r="I203" s="6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1"/>
      <c r="H204" s="1"/>
      <c r="I204" s="6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1"/>
      <c r="H205" s="1"/>
      <c r="I205" s="6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1"/>
      <c r="H206" s="1"/>
      <c r="I206" s="6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1"/>
      <c r="H207" s="1"/>
      <c r="I207" s="6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1"/>
      <c r="H208" s="1"/>
      <c r="I208" s="6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1"/>
      <c r="H209" s="1"/>
      <c r="I209" s="6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1"/>
      <c r="H210" s="1"/>
      <c r="I210" s="6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1"/>
      <c r="H211" s="1"/>
      <c r="I211" s="6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1"/>
      <c r="H212" s="1"/>
      <c r="I212" s="6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1"/>
      <c r="H213" s="1"/>
      <c r="I213" s="6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1"/>
      <c r="H214" s="1"/>
      <c r="I214" s="6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1"/>
      <c r="H215" s="1"/>
      <c r="I215" s="6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1"/>
      <c r="H216" s="1"/>
      <c r="I216" s="6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1"/>
      <c r="H217" s="1"/>
      <c r="I217" s="6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1"/>
      <c r="H218" s="1"/>
      <c r="I218" s="6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1"/>
      <c r="H219" s="1"/>
      <c r="I219" s="6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1"/>
      <c r="H220" s="1"/>
      <c r="I220" s="6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1"/>
      <c r="H221" s="1"/>
      <c r="I221" s="6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1"/>
      <c r="H222" s="1"/>
      <c r="I222" s="6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1"/>
      <c r="H223" s="1"/>
      <c r="I223" s="6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1"/>
      <c r="H224" s="1"/>
      <c r="I224" s="6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1"/>
      <c r="H225" s="1"/>
      <c r="I225" s="6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1"/>
      <c r="H226" s="1"/>
      <c r="I226" s="6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1"/>
      <c r="H227" s="1"/>
      <c r="I227" s="6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1"/>
      <c r="H228" s="1"/>
      <c r="I228" s="6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1"/>
      <c r="H229" s="1"/>
      <c r="I229" s="6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1"/>
      <c r="H230" s="1"/>
      <c r="I230" s="6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1"/>
      <c r="H231" s="1"/>
      <c r="I231" s="6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1"/>
      <c r="H232" s="1"/>
      <c r="I232" s="6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1"/>
      <c r="H233" s="1"/>
      <c r="I233" s="6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1"/>
      <c r="H234" s="1"/>
      <c r="I234" s="6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1"/>
      <c r="H235" s="1"/>
      <c r="I235" s="6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1"/>
      <c r="H236" s="1"/>
      <c r="I236" s="6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1"/>
      <c r="H237" s="1"/>
      <c r="I237" s="6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1"/>
      <c r="H238" s="1"/>
      <c r="I238" s="6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1"/>
      <c r="H239" s="1"/>
      <c r="I239" s="6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1"/>
      <c r="H240" s="1"/>
      <c r="I240" s="6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1"/>
      <c r="H241" s="1"/>
      <c r="I241" s="6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1"/>
      <c r="H242" s="1"/>
      <c r="I242" s="6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1"/>
      <c r="H243" s="1"/>
      <c r="I243" s="6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1"/>
      <c r="H244" s="1"/>
      <c r="I244" s="6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1"/>
      <c r="H245" s="1"/>
      <c r="I245" s="6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1"/>
      <c r="H246" s="1"/>
      <c r="I246" s="6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1"/>
      <c r="H247" s="1"/>
      <c r="I247" s="6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1"/>
      <c r="H248" s="1"/>
      <c r="I248" s="6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1"/>
      <c r="H249" s="1"/>
      <c r="I249" s="6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1"/>
      <c r="H250" s="1"/>
      <c r="I250" s="6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1"/>
      <c r="H251" s="1"/>
      <c r="I251" s="6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1"/>
      <c r="H252" s="1"/>
      <c r="I252" s="6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1"/>
      <c r="H253" s="1"/>
      <c r="I253" s="6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1"/>
      <c r="H254" s="1"/>
      <c r="I254" s="6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1"/>
      <c r="H255" s="1"/>
      <c r="I255" s="6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1"/>
      <c r="H256" s="1"/>
      <c r="I256" s="6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1"/>
      <c r="H257" s="1"/>
      <c r="I257" s="6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1"/>
      <c r="H258" s="1"/>
      <c r="I258" s="6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1"/>
      <c r="H259" s="1"/>
      <c r="I259" s="6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1"/>
      <c r="H260" s="1"/>
      <c r="I260" s="6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1"/>
      <c r="H261" s="1"/>
      <c r="I261" s="6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1"/>
      <c r="H262" s="1"/>
      <c r="I262" s="6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1"/>
      <c r="H263" s="1"/>
      <c r="I263" s="6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1"/>
      <c r="H264" s="1"/>
      <c r="I264" s="6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1"/>
      <c r="H265" s="1"/>
      <c r="I265" s="6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1"/>
      <c r="H266" s="1"/>
      <c r="I266" s="6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1"/>
      <c r="H267" s="1"/>
      <c r="I267" s="6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1"/>
      <c r="H268" s="1"/>
      <c r="I268" s="6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1"/>
      <c r="H269" s="1"/>
      <c r="I269" s="6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1"/>
      <c r="H270" s="1"/>
      <c r="I270" s="6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1"/>
      <c r="H271" s="1"/>
      <c r="I271" s="6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1"/>
      <c r="H272" s="1"/>
      <c r="I272" s="6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1"/>
      <c r="H273" s="1"/>
      <c r="I273" s="6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1"/>
      <c r="H274" s="1"/>
      <c r="I274" s="6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1"/>
      <c r="H275" s="1"/>
      <c r="I275" s="6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1"/>
      <c r="H276" s="1"/>
      <c r="I276" s="6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1"/>
      <c r="H277" s="1"/>
      <c r="I277" s="6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1"/>
      <c r="H278" s="1"/>
      <c r="I278" s="6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1"/>
      <c r="H279" s="1"/>
      <c r="I279" s="6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1"/>
      <c r="H280" s="1"/>
      <c r="I280" s="6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1"/>
      <c r="H281" s="1"/>
      <c r="I281" s="6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1"/>
      <c r="H282" s="1"/>
      <c r="I282" s="6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1"/>
      <c r="H283" s="1"/>
      <c r="I283" s="6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1"/>
      <c r="H284" s="1"/>
      <c r="I284" s="6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1"/>
      <c r="H285" s="1"/>
      <c r="I285" s="6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1"/>
      <c r="H286" s="1"/>
      <c r="I286" s="6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1"/>
      <c r="H287" s="1"/>
      <c r="I287" s="6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1"/>
      <c r="H288" s="1"/>
      <c r="I288" s="6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1"/>
      <c r="H289" s="1"/>
      <c r="I289" s="6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1"/>
      <c r="H290" s="1"/>
      <c r="I290" s="6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1"/>
      <c r="H291" s="1"/>
      <c r="I291" s="6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1"/>
      <c r="H292" s="1"/>
      <c r="I292" s="6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1"/>
      <c r="H293" s="1"/>
      <c r="I293" s="6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1"/>
      <c r="H294" s="1"/>
      <c r="I294" s="6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1"/>
      <c r="H295" s="1"/>
      <c r="I295" s="6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1"/>
      <c r="H296" s="1"/>
      <c r="I296" s="6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1"/>
      <c r="H297" s="1"/>
      <c r="I297" s="6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1"/>
      <c r="H298" s="1"/>
      <c r="I298" s="6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1"/>
      <c r="H299" s="1"/>
      <c r="I299" s="6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1"/>
      <c r="H300" s="1"/>
      <c r="I300" s="6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1"/>
      <c r="H301" s="1"/>
      <c r="I301" s="6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1"/>
      <c r="H302" s="1"/>
      <c r="I302" s="6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1"/>
      <c r="H303" s="1"/>
      <c r="I303" s="6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1"/>
      <c r="H304" s="1"/>
      <c r="I304" s="6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1"/>
      <c r="H305" s="1"/>
      <c r="I305" s="6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1"/>
      <c r="H306" s="1"/>
      <c r="I306" s="6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1"/>
      <c r="H307" s="1"/>
      <c r="I307" s="6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1"/>
      <c r="H308" s="1"/>
      <c r="I308" s="6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1"/>
      <c r="H309" s="1"/>
      <c r="I309" s="6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1"/>
      <c r="H310" s="1"/>
      <c r="I310" s="6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1"/>
      <c r="H311" s="1"/>
      <c r="I311" s="6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1"/>
      <c r="H312" s="1"/>
      <c r="I312" s="6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1"/>
      <c r="H313" s="1"/>
      <c r="I313" s="6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1"/>
      <c r="H314" s="1"/>
      <c r="I314" s="6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1"/>
      <c r="H315" s="1"/>
      <c r="I315" s="6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1"/>
      <c r="H316" s="1"/>
      <c r="I316" s="6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1"/>
      <c r="H317" s="1"/>
      <c r="I317" s="6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1"/>
      <c r="H318" s="1"/>
      <c r="I318" s="6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1"/>
      <c r="H319" s="1"/>
      <c r="I319" s="6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1"/>
      <c r="H320" s="1"/>
      <c r="I320" s="6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1"/>
      <c r="H321" s="1"/>
      <c r="I321" s="6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1"/>
      <c r="H322" s="1"/>
      <c r="I322" s="6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1"/>
      <c r="H323" s="1"/>
      <c r="I323" s="6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1"/>
      <c r="H324" s="1"/>
      <c r="I324" s="6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1"/>
      <c r="H325" s="1"/>
      <c r="I325" s="6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1"/>
      <c r="H326" s="1"/>
      <c r="I326" s="6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1"/>
      <c r="H327" s="1"/>
      <c r="I327" s="6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1"/>
      <c r="H328" s="1"/>
      <c r="I328" s="6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1"/>
      <c r="H329" s="1"/>
      <c r="I329" s="6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1"/>
      <c r="H330" s="1"/>
      <c r="I330" s="6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1"/>
      <c r="H331" s="1"/>
      <c r="I331" s="6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1"/>
      <c r="H332" s="1"/>
      <c r="I332" s="6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1"/>
      <c r="H333" s="1"/>
      <c r="I333" s="6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1"/>
      <c r="H334" s="1"/>
      <c r="I334" s="6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1"/>
      <c r="H335" s="1"/>
      <c r="I335" s="6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1"/>
      <c r="H336" s="1"/>
      <c r="I336" s="6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1"/>
      <c r="H337" s="1"/>
      <c r="I337" s="6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1"/>
      <c r="H338" s="1"/>
      <c r="I338" s="6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1"/>
      <c r="H339" s="1"/>
      <c r="I339" s="6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1"/>
      <c r="H340" s="1"/>
      <c r="I340" s="6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1"/>
      <c r="H341" s="1"/>
      <c r="I341" s="6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1"/>
      <c r="H342" s="1"/>
      <c r="I342" s="6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1"/>
      <c r="H343" s="1"/>
      <c r="I343" s="6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1"/>
      <c r="H344" s="1"/>
      <c r="I344" s="6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1"/>
      <c r="H345" s="1"/>
      <c r="I345" s="6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1"/>
      <c r="H346" s="1"/>
      <c r="I346" s="6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1"/>
      <c r="H347" s="1"/>
      <c r="I347" s="6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1"/>
      <c r="H348" s="1"/>
      <c r="I348" s="6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1"/>
      <c r="H349" s="1"/>
      <c r="I349" s="6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1"/>
      <c r="H350" s="1"/>
      <c r="I350" s="6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1"/>
      <c r="H351" s="1"/>
      <c r="I351" s="6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1"/>
      <c r="H352" s="1"/>
      <c r="I352" s="6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1"/>
      <c r="H353" s="1"/>
      <c r="I353" s="6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1"/>
      <c r="H354" s="1"/>
      <c r="I354" s="6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1"/>
      <c r="H355" s="1"/>
      <c r="I355" s="6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1"/>
      <c r="H356" s="1"/>
      <c r="I356" s="6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1"/>
      <c r="H357" s="1"/>
      <c r="I357" s="6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1"/>
      <c r="H358" s="1"/>
      <c r="I358" s="6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1"/>
      <c r="H359" s="1"/>
      <c r="I359" s="6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1"/>
      <c r="H360" s="1"/>
      <c r="I360" s="6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1"/>
      <c r="H361" s="1"/>
      <c r="I361" s="6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1"/>
      <c r="H362" s="1"/>
      <c r="I362" s="6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1"/>
      <c r="H363" s="1"/>
      <c r="I363" s="6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1"/>
      <c r="H364" s="1"/>
      <c r="I364" s="6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1"/>
      <c r="H365" s="1"/>
      <c r="I365" s="6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1"/>
      <c r="H366" s="1"/>
      <c r="I366" s="6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1"/>
      <c r="H367" s="1"/>
      <c r="I367" s="6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1"/>
      <c r="H368" s="1"/>
      <c r="I368" s="6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1"/>
      <c r="H369" s="1"/>
      <c r="I369" s="6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1"/>
      <c r="H370" s="1"/>
      <c r="I370" s="6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1"/>
      <c r="H371" s="1"/>
      <c r="I371" s="6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1"/>
      <c r="H372" s="1"/>
      <c r="I372" s="6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1"/>
      <c r="H373" s="1"/>
      <c r="I373" s="6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1"/>
      <c r="H374" s="1"/>
      <c r="I374" s="6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1"/>
      <c r="H375" s="1"/>
      <c r="I375" s="6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1"/>
      <c r="H376" s="1"/>
      <c r="I376" s="6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1"/>
      <c r="H377" s="1"/>
      <c r="I377" s="6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1"/>
      <c r="H378" s="1"/>
      <c r="I378" s="6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1"/>
      <c r="H379" s="1"/>
      <c r="I379" s="6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1"/>
      <c r="H380" s="1"/>
      <c r="I380" s="6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1"/>
      <c r="H381" s="1"/>
      <c r="I381" s="6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1"/>
      <c r="H382" s="1"/>
      <c r="I382" s="6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1"/>
      <c r="H383" s="1"/>
      <c r="I383" s="6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1"/>
      <c r="H384" s="1"/>
      <c r="I384" s="6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1"/>
      <c r="H385" s="1"/>
      <c r="I385" s="6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1"/>
      <c r="H386" s="1"/>
      <c r="I386" s="6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1"/>
      <c r="H387" s="1"/>
      <c r="I387" s="6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1"/>
      <c r="H388" s="1"/>
      <c r="I388" s="6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1"/>
      <c r="H389" s="1"/>
      <c r="I389" s="6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1"/>
      <c r="H390" s="1"/>
      <c r="I390" s="6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1"/>
      <c r="H391" s="1"/>
      <c r="I391" s="6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1"/>
      <c r="H392" s="1"/>
      <c r="I392" s="6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1"/>
      <c r="H393" s="1"/>
      <c r="I393" s="6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1"/>
      <c r="H394" s="1"/>
      <c r="I394" s="6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1"/>
      <c r="H395" s="1"/>
      <c r="I395" s="6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1"/>
      <c r="H396" s="1"/>
      <c r="I396" s="6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1"/>
      <c r="H397" s="1"/>
      <c r="I397" s="6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1"/>
      <c r="H398" s="1"/>
      <c r="I398" s="6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1"/>
      <c r="H399" s="1"/>
      <c r="I399" s="6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1"/>
      <c r="H400" s="1"/>
      <c r="I400" s="6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1"/>
      <c r="H401" s="1"/>
      <c r="I401" s="6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1"/>
      <c r="H402" s="1"/>
      <c r="I402" s="6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1"/>
      <c r="H403" s="1"/>
      <c r="I403" s="6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1"/>
      <c r="H404" s="1"/>
      <c r="I404" s="6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1"/>
      <c r="H405" s="1"/>
      <c r="I405" s="6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1"/>
      <c r="H406" s="1"/>
      <c r="I406" s="6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1"/>
      <c r="H407" s="1"/>
      <c r="I407" s="6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1"/>
      <c r="H408" s="1"/>
      <c r="I408" s="6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1"/>
      <c r="H409" s="1"/>
      <c r="I409" s="6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1"/>
      <c r="H410" s="1"/>
      <c r="I410" s="6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1"/>
      <c r="H411" s="1"/>
      <c r="I411" s="6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1"/>
      <c r="H412" s="1"/>
      <c r="I412" s="6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1"/>
      <c r="H413" s="1"/>
      <c r="I413" s="6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1"/>
      <c r="H414" s="1"/>
      <c r="I414" s="6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1"/>
      <c r="H415" s="1"/>
      <c r="I415" s="6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1"/>
      <c r="H416" s="1"/>
      <c r="I416" s="6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1"/>
      <c r="H417" s="1"/>
      <c r="I417" s="6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1"/>
      <c r="H418" s="1"/>
      <c r="I418" s="6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1"/>
      <c r="H419" s="1"/>
      <c r="I419" s="6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1"/>
      <c r="H420" s="1"/>
      <c r="I420" s="6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1"/>
      <c r="H421" s="1"/>
      <c r="I421" s="6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1"/>
      <c r="H422" s="1"/>
      <c r="I422" s="6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1"/>
      <c r="H423" s="1"/>
      <c r="I423" s="6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1"/>
      <c r="H424" s="1"/>
      <c r="I424" s="6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1"/>
      <c r="H425" s="1"/>
      <c r="I425" s="6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1"/>
      <c r="H426" s="1"/>
      <c r="I426" s="6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1"/>
      <c r="H427" s="1"/>
      <c r="I427" s="6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1"/>
      <c r="H428" s="1"/>
      <c r="I428" s="6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1"/>
      <c r="H429" s="1"/>
      <c r="I429" s="6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1"/>
      <c r="H430" s="1"/>
      <c r="I430" s="6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1"/>
      <c r="H431" s="1"/>
      <c r="I431" s="6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1"/>
      <c r="H432" s="1"/>
      <c r="I432" s="6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1"/>
      <c r="H433" s="1"/>
      <c r="I433" s="6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1"/>
      <c r="H434" s="1"/>
      <c r="I434" s="6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1"/>
      <c r="H435" s="1"/>
      <c r="I435" s="6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1"/>
      <c r="H436" s="1"/>
      <c r="I436" s="6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1"/>
      <c r="H437" s="1"/>
      <c r="I437" s="6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1"/>
      <c r="H438" s="1"/>
      <c r="I438" s="6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1"/>
      <c r="H439" s="1"/>
      <c r="I439" s="6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1"/>
      <c r="H440" s="1"/>
      <c r="I440" s="6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1"/>
      <c r="H441" s="1"/>
      <c r="I441" s="6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1"/>
      <c r="H442" s="1"/>
      <c r="I442" s="6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1"/>
      <c r="H443" s="1"/>
      <c r="I443" s="6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1"/>
      <c r="H444" s="1"/>
      <c r="I444" s="6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1"/>
      <c r="H445" s="1"/>
      <c r="I445" s="6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1"/>
      <c r="H446" s="1"/>
      <c r="I446" s="6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1"/>
      <c r="H447" s="1"/>
      <c r="I447" s="6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1"/>
      <c r="H448" s="1"/>
      <c r="I448" s="6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1"/>
      <c r="H449" s="1"/>
      <c r="I449" s="6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1"/>
      <c r="H450" s="1"/>
      <c r="I450" s="6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1"/>
      <c r="H451" s="1"/>
      <c r="I451" s="6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1"/>
      <c r="H452" s="1"/>
      <c r="I452" s="6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1"/>
      <c r="H453" s="1"/>
      <c r="I453" s="6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1"/>
      <c r="H454" s="1"/>
      <c r="I454" s="6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1"/>
      <c r="H455" s="1"/>
      <c r="I455" s="6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1"/>
      <c r="H456" s="1"/>
      <c r="I456" s="6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1"/>
      <c r="H457" s="1"/>
      <c r="I457" s="6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1"/>
      <c r="H458" s="1"/>
      <c r="I458" s="6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1"/>
      <c r="H459" s="1"/>
      <c r="I459" s="6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1"/>
      <c r="H460" s="1"/>
      <c r="I460" s="6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1"/>
      <c r="H461" s="1"/>
      <c r="I461" s="6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1"/>
      <c r="H462" s="1"/>
      <c r="I462" s="6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1"/>
      <c r="H463" s="1"/>
      <c r="I463" s="6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1"/>
      <c r="H464" s="1"/>
      <c r="I464" s="6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1"/>
      <c r="H465" s="1"/>
      <c r="I465" s="6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1"/>
      <c r="H466" s="1"/>
      <c r="I466" s="6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1"/>
      <c r="H467" s="1"/>
      <c r="I467" s="6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1"/>
      <c r="H468" s="1"/>
      <c r="I468" s="6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1"/>
      <c r="H469" s="1"/>
      <c r="I469" s="6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1"/>
      <c r="H470" s="1"/>
      <c r="I470" s="6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1"/>
      <c r="H471" s="1"/>
      <c r="I471" s="6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1"/>
      <c r="H472" s="1"/>
      <c r="I472" s="6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1"/>
      <c r="H473" s="1"/>
      <c r="I473" s="6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1"/>
      <c r="H474" s="1"/>
      <c r="I474" s="6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1"/>
      <c r="H475" s="1"/>
      <c r="I475" s="6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1"/>
      <c r="H476" s="1"/>
      <c r="I476" s="6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1"/>
      <c r="H477" s="1"/>
      <c r="I477" s="6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1"/>
      <c r="H478" s="1"/>
      <c r="I478" s="6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1"/>
      <c r="H479" s="1"/>
      <c r="I479" s="6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1"/>
      <c r="H480" s="1"/>
      <c r="I480" s="6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1"/>
      <c r="H481" s="1"/>
      <c r="I481" s="6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1"/>
      <c r="H482" s="1"/>
      <c r="I482" s="6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1"/>
      <c r="H483" s="1"/>
      <c r="I483" s="6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1"/>
      <c r="H484" s="1"/>
      <c r="I484" s="6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1"/>
      <c r="H485" s="1"/>
      <c r="I485" s="6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1"/>
      <c r="H486" s="1"/>
      <c r="I486" s="6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1"/>
      <c r="H487" s="1"/>
      <c r="I487" s="6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1"/>
      <c r="H488" s="1"/>
      <c r="I488" s="6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1"/>
      <c r="H489" s="1"/>
      <c r="I489" s="6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1"/>
      <c r="H490" s="1"/>
      <c r="I490" s="6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1"/>
      <c r="H491" s="1"/>
      <c r="I491" s="6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1"/>
      <c r="H492" s="1"/>
      <c r="I492" s="6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1"/>
      <c r="H493" s="1"/>
      <c r="I493" s="6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1"/>
      <c r="H494" s="1"/>
      <c r="I494" s="6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1"/>
      <c r="H495" s="1"/>
      <c r="I495" s="6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1"/>
      <c r="H496" s="1"/>
      <c r="I496" s="6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1"/>
      <c r="H497" s="1"/>
      <c r="I497" s="6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1"/>
      <c r="H498" s="1"/>
      <c r="I498" s="6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F119" xr:uid="{29752F6E-8343-49F0-88C4-515CF7D1F85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2024-11-28T13:39:38Z</dcterms:created>
  <dcterms:modified xsi:type="dcterms:W3CDTF">2024-11-28T14:09:25Z</dcterms:modified>
</cp:coreProperties>
</file>