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AC7BCBA-EC39-4551-B0A9-391E69BE29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8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2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101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3" i="1" s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8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Y39" i="1"/>
  <c r="Y43" i="1"/>
  <c r="Y47" i="1"/>
  <c r="Y57" i="1"/>
  <c r="Y63" i="1"/>
  <c r="Y76" i="1"/>
  <c r="Y82" i="1"/>
  <c r="Y92" i="1"/>
  <c r="Y100" i="1"/>
  <c r="Y106" i="1"/>
  <c r="Y113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Y75" i="1"/>
  <c r="Z78" i="1"/>
  <c r="Z82" i="1" s="1"/>
  <c r="BN78" i="1"/>
  <c r="BP78" i="1"/>
  <c r="Z80" i="1"/>
  <c r="BN80" i="1"/>
  <c r="Z86" i="1"/>
  <c r="Z91" i="1" s="1"/>
  <c r="BN86" i="1"/>
  <c r="Z88" i="1"/>
  <c r="BN88" i="1"/>
  <c r="Z90" i="1"/>
  <c r="BN90" i="1"/>
  <c r="Z94" i="1"/>
  <c r="BN94" i="1"/>
  <c r="BP94" i="1"/>
  <c r="Z96" i="1"/>
  <c r="BN96" i="1"/>
  <c r="Z98" i="1"/>
  <c r="BN98" i="1"/>
  <c r="Z104" i="1"/>
  <c r="Z106" i="1" s="1"/>
  <c r="BN104" i="1"/>
  <c r="E673" i="1"/>
  <c r="Z111" i="1"/>
  <c r="Z113" i="1" s="1"/>
  <c r="BN111" i="1"/>
  <c r="Y114" i="1"/>
  <c r="Z117" i="1"/>
  <c r="Z122" i="1" s="1"/>
  <c r="BN117" i="1"/>
  <c r="Z119" i="1"/>
  <c r="BN119" i="1"/>
  <c r="Z120" i="1"/>
  <c r="BN120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8" i="1" s="1"/>
  <c r="BN134" i="1"/>
  <c r="BP134" i="1"/>
  <c r="Z136" i="1"/>
  <c r="BN136" i="1"/>
  <c r="Z142" i="1"/>
  <c r="Z148" i="1" s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Z182" i="1" s="1"/>
  <c r="BN178" i="1"/>
  <c r="Z180" i="1"/>
  <c r="BN180" i="1"/>
  <c r="Z186" i="1"/>
  <c r="Z188" i="1" s="1"/>
  <c r="BN186" i="1"/>
  <c r="Z198" i="1"/>
  <c r="Z205" i="1" s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Z219" i="1"/>
  <c r="Z227" i="1" s="1"/>
  <c r="BN219" i="1"/>
  <c r="BP219" i="1"/>
  <c r="Z221" i="1"/>
  <c r="BN221" i="1"/>
  <c r="Z223" i="1"/>
  <c r="BN223" i="1"/>
  <c r="Z225" i="1"/>
  <c r="BN225" i="1"/>
  <c r="Z231" i="1"/>
  <c r="Z241" i="1" s="1"/>
  <c r="BN231" i="1"/>
  <c r="Z233" i="1"/>
  <c r="BN233" i="1"/>
  <c r="Z235" i="1"/>
  <c r="BN235" i="1"/>
  <c r="Z237" i="1"/>
  <c r="BN237" i="1"/>
  <c r="Z239" i="1"/>
  <c r="BN239" i="1"/>
  <c r="Y250" i="1"/>
  <c r="Z245" i="1"/>
  <c r="Z249" i="1" s="1"/>
  <c r="BN245" i="1"/>
  <c r="Z247" i="1"/>
  <c r="BN247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390" i="1" s="1"/>
  <c r="BP401" i="1"/>
  <c r="BN401" i="1"/>
  <c r="Z401" i="1"/>
  <c r="Z403" i="1" s="1"/>
  <c r="Y403" i="1"/>
  <c r="BP439" i="1"/>
  <c r="BN439" i="1"/>
  <c r="Z439" i="1"/>
  <c r="BP526" i="1"/>
  <c r="BN526" i="1"/>
  <c r="Z526" i="1"/>
  <c r="Z530" i="1" s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Z414" i="1"/>
  <c r="BP412" i="1"/>
  <c r="BN412" i="1"/>
  <c r="Z412" i="1"/>
  <c r="BP422" i="1"/>
  <c r="BN422" i="1"/>
  <c r="Z422" i="1"/>
  <c r="Z430" i="1" s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Y409" i="1"/>
  <c r="W673" i="1"/>
  <c r="Y431" i="1"/>
  <c r="BP545" i="1"/>
  <c r="BN545" i="1"/>
  <c r="Z545" i="1"/>
  <c r="Z546" i="1" s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15" i="1" l="1"/>
  <c r="Z567" i="1"/>
  <c r="Z442" i="1"/>
  <c r="Z596" i="1"/>
  <c r="Z274" i="1"/>
  <c r="Z100" i="1"/>
  <c r="Z38" i="1"/>
  <c r="Y667" i="1"/>
  <c r="Y664" i="1"/>
  <c r="Z636" i="1"/>
  <c r="Z649" i="1"/>
  <c r="Z585" i="1"/>
  <c r="Z573" i="1"/>
  <c r="Z368" i="1"/>
  <c r="Z507" i="1"/>
  <c r="Z475" i="1"/>
  <c r="Z460" i="1"/>
  <c r="Z668" i="1" s="1"/>
  <c r="Z292" i="1"/>
  <c r="Y665" i="1"/>
  <c r="Y663" i="1"/>
  <c r="Y666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<sst xmlns="http://schemas.openxmlformats.org/spreadsheetml/2006/main" count="3125" uniqueCount="1077">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</sst>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7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89</v>
      </c>
      <c r="Y51" s="778">
        <f t="shared" ref="Y51:Y56" si="6">IFERROR(IF(X51="",0,CEILING((X51/$H51),1)*$H51),"")</f>
        <v>97.2</v>
      </c>
      <c r="Z51" s="36">
        <f>IFERROR(IF(Y51=0,"",ROUNDUP(Y51/H51,0)*0.02175),"")</f>
        <v>0.19574999999999998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92.955555555555549</v>
      </c>
      <c r="BN51" s="64">
        <f t="shared" ref="BN51:BN56" si="8">IFERROR(Y51*I51/H51,"0")</f>
        <v>101.51999999999998</v>
      </c>
      <c r="BO51" s="64">
        <f t="shared" ref="BO51:BO56" si="9">IFERROR(1/J51*(X51/H51),"0")</f>
        <v>0.14715608465608465</v>
      </c>
      <c r="BP51" s="64">
        <f t="shared" ref="BP51:BP56" si="10">IFERROR(1/J51*(Y51/H51),"0")</f>
        <v>0.1607142857142857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55</v>
      </c>
      <c r="Y55" s="778">
        <f t="shared" si="6"/>
        <v>55.5</v>
      </c>
      <c r="Z55" s="36">
        <f>IFERROR(IF(Y55=0,"",ROUNDUP(Y55/H55,0)*0.00902),"")</f>
        <v>0.1353</v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58.121621621621621</v>
      </c>
      <c r="BN55" s="64">
        <f t="shared" si="8"/>
        <v>58.65</v>
      </c>
      <c r="BO55" s="64">
        <f t="shared" si="9"/>
        <v>0.11261261261261261</v>
      </c>
      <c r="BP55" s="64">
        <f t="shared" si="10"/>
        <v>0.11363636363636365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23.105605605605604</v>
      </c>
      <c r="Y57" s="779">
        <f>IFERROR(Y51/H51,"0")+IFERROR(Y52/H52,"0")+IFERROR(Y53/H53,"0")+IFERROR(Y54/H54,"0")+IFERROR(Y55/H55,"0")+IFERROR(Y56/H56,"0")</f>
        <v>24</v>
      </c>
      <c r="Z57" s="779">
        <f>IFERROR(IF(Z51="",0,Z51),"0")+IFERROR(IF(Z52="",0,Z52),"0")+IFERROR(IF(Z53="",0,Z53),"0")+IFERROR(IF(Z54="",0,Z54),"0")+IFERROR(IF(Z55="",0,Z55),"0")+IFERROR(IF(Z56="",0,Z56),"0")</f>
        <v>0.33104999999999996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144</v>
      </c>
      <c r="Y58" s="779">
        <f>IFERROR(SUM(Y51:Y56),"0")</f>
        <v>152.69999999999999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89</v>
      </c>
      <c r="Y73" s="778">
        <f t="shared" si="11"/>
        <v>92</v>
      </c>
      <c r="Z73" s="36">
        <f>IFERROR(IF(Y73=0,"",ROUNDUP(Y73/H73,0)*0.00902),"")</f>
        <v>0.20746000000000001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93.672499999999999</v>
      </c>
      <c r="BN73" s="64">
        <f t="shared" si="13"/>
        <v>96.83</v>
      </c>
      <c r="BO73" s="64">
        <f t="shared" si="14"/>
        <v>0.16856060606060608</v>
      </c>
      <c r="BP73" s="64">
        <f t="shared" si="15"/>
        <v>0.17424242424242425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22.25</v>
      </c>
      <c r="Y75" s="779">
        <f>IFERROR(Y66/H66,"0")+IFERROR(Y67/H67,"0")+IFERROR(Y68/H68,"0")+IFERROR(Y69/H69,"0")+IFERROR(Y70/H70,"0")+IFERROR(Y71/H71,"0")+IFERROR(Y72/H72,"0")+IFERROR(Y73/H73,"0")+IFERROR(Y74/H74,"0")</f>
        <v>23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0.20746000000000001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89</v>
      </c>
      <c r="Y76" s="779">
        <f>IFERROR(SUM(Y66:Y74),"0")</f>
        <v>92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55</v>
      </c>
      <c r="Y104" s="778">
        <f>IFERROR(IF(X104="",0,CEILING((X104/$H104),1)*$H104),"")</f>
        <v>58.800000000000004</v>
      </c>
      <c r="Z104" s="36">
        <f>IFERROR(IF(Y104=0,"",ROUNDUP(Y104/H104,0)*0.02175),"")</f>
        <v>0.15225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58.692857142857143</v>
      </c>
      <c r="BN104" s="64">
        <f>IFERROR(Y104*I104/H104,"0")</f>
        <v>62.748000000000005</v>
      </c>
      <c r="BO104" s="64">
        <f>IFERROR(1/J104*(X104/H104),"0")</f>
        <v>0.11692176870748298</v>
      </c>
      <c r="BP104" s="64">
        <f>IFERROR(1/J104*(Y104/H104),"0")</f>
        <v>0.125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21</v>
      </c>
      <c r="Y105" s="778">
        <f>IFERROR(IF(X105="",0,CEILING((X105/$H105),1)*$H105),"")</f>
        <v>21.599999999999998</v>
      </c>
      <c r="Z105" s="36">
        <f>IFERROR(IF(Y105=0,"",ROUNDUP(Y105/H105,0)*0.00902),"")</f>
        <v>8.1180000000000002E-2</v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22.837499999999999</v>
      </c>
      <c r="BN105" s="64">
        <f>IFERROR(Y105*I105/H105,"0")</f>
        <v>23.49</v>
      </c>
      <c r="BO105" s="64">
        <f>IFERROR(1/J105*(X105/H105),"0")</f>
        <v>6.6287878787878785E-2</v>
      </c>
      <c r="BP105" s="64">
        <f>IFERROR(1/J105*(Y105/H105),"0")</f>
        <v>6.8181818181818177E-2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15.297619047619047</v>
      </c>
      <c r="Y106" s="779">
        <f>IFERROR(Y103/H103,"0")+IFERROR(Y104/H104,"0")+IFERROR(Y105/H105,"0")</f>
        <v>16</v>
      </c>
      <c r="Z106" s="779">
        <f>IFERROR(IF(Z103="",0,Z103),"0")+IFERROR(IF(Z104="",0,Z104),"0")+IFERROR(IF(Z105="",0,Z105),"0")</f>
        <v>0.23343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76</v>
      </c>
      <c r="Y107" s="779">
        <f>IFERROR(SUM(Y103:Y105),"0")</f>
        <v>80.400000000000006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245</v>
      </c>
      <c r="Y112" s="778">
        <f>IFERROR(IF(X112="",0,CEILING((X112/$H112),1)*$H112),"")</f>
        <v>247.5</v>
      </c>
      <c r="Z112" s="36">
        <f>IFERROR(IF(Y112=0,"",ROUNDUP(Y112/H112,0)*0.00902),"")</f>
        <v>0.49609999999999999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256.43333333333334</v>
      </c>
      <c r="BN112" s="64">
        <f>IFERROR(Y112*I112/H112,"0")</f>
        <v>259.04999999999995</v>
      </c>
      <c r="BO112" s="64">
        <f>IFERROR(1/J112*(X112/H112),"0")</f>
        <v>0.41245791245791247</v>
      </c>
      <c r="BP112" s="64">
        <f>IFERROR(1/J112*(Y112/H112),"0")</f>
        <v>0.41666666666666669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54.444444444444443</v>
      </c>
      <c r="Y113" s="779">
        <f>IFERROR(Y110/H110,"0")+IFERROR(Y111/H111,"0")+IFERROR(Y112/H112,"0")</f>
        <v>55</v>
      </c>
      <c r="Z113" s="779">
        <f>IFERROR(IF(Z110="",0,Z110),"0")+IFERROR(IF(Z111="",0,Z111),"0")+IFERROR(IF(Z112="",0,Z112),"0")</f>
        <v>0.49609999999999999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245</v>
      </c>
      <c r="Y114" s="779">
        <f>IFERROR(SUM(Y110:Y112),"0")</f>
        <v>247.5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41</v>
      </c>
      <c r="Y116" s="778">
        <f t="shared" ref="Y116:Y121" si="26">IFERROR(IF(X116="",0,CEILING((X116/$H116),1)*$H116),"")</f>
        <v>42</v>
      </c>
      <c r="Z116" s="36">
        <f>IFERROR(IF(Y116=0,"",ROUNDUP(Y116/H116,0)*0.02175),"")</f>
        <v>0.10874999999999999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43.752857142857138</v>
      </c>
      <c r="BN116" s="64">
        <f t="shared" ref="BN116:BN121" si="28">IFERROR(Y116*I116/H116,"0")</f>
        <v>44.82</v>
      </c>
      <c r="BO116" s="64">
        <f t="shared" ref="BO116:BO121" si="29">IFERROR(1/J116*(X116/H116),"0")</f>
        <v>8.7159863945578217E-2</v>
      </c>
      <c r="BP116" s="64">
        <f t="shared" ref="BP116:BP121" si="30">IFERROR(1/J116*(Y116/H116),"0")</f>
        <v>8.9285714285714274E-2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22</v>
      </c>
      <c r="Y118" s="778">
        <f t="shared" si="26"/>
        <v>24.3</v>
      </c>
      <c r="Z118" s="36">
        <f>IFERROR(IF(Y118=0,"",ROUNDUP(Y118/H118,0)*0.00753),"")</f>
        <v>6.7769999999999997E-2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24.216296296296296</v>
      </c>
      <c r="BN118" s="64">
        <f t="shared" si="28"/>
        <v>26.747999999999998</v>
      </c>
      <c r="BO118" s="64">
        <f t="shared" si="29"/>
        <v>5.2231718898385557E-2</v>
      </c>
      <c r="BP118" s="64">
        <f t="shared" si="30"/>
        <v>5.7692307692307689E-2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260</v>
      </c>
      <c r="Y121" s="778">
        <f t="shared" si="26"/>
        <v>261.90000000000003</v>
      </c>
      <c r="Z121" s="36">
        <f>IFERROR(IF(Y121=0,"",ROUNDUP(Y121/H121,0)*0.00902),"")</f>
        <v>0.87494000000000005</v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287.73333333333329</v>
      </c>
      <c r="BN121" s="64">
        <f t="shared" si="28"/>
        <v>289.83600000000001</v>
      </c>
      <c r="BO121" s="64">
        <f t="shared" si="29"/>
        <v>0.72951739618406286</v>
      </c>
      <c r="BP121" s="64">
        <f t="shared" si="30"/>
        <v>0.73484848484848486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109.32539682539682</v>
      </c>
      <c r="Y122" s="779">
        <f>IFERROR(Y116/H116,"0")+IFERROR(Y117/H117,"0")+IFERROR(Y118/H118,"0")+IFERROR(Y119/H119,"0")+IFERROR(Y120/H120,"0")+IFERROR(Y121/H121,"0")</f>
        <v>111</v>
      </c>
      <c r="Z122" s="779">
        <f>IFERROR(IF(Z116="",0,Z116),"0")+IFERROR(IF(Z117="",0,Z117),"0")+IFERROR(IF(Z118="",0,Z118),"0")+IFERROR(IF(Z119="",0,Z119),"0")+IFERROR(IF(Z120="",0,Z120),"0")+IFERROR(IF(Z121="",0,Z121),"0")</f>
        <v>1.0514600000000001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323</v>
      </c>
      <c r="Y123" s="779">
        <f>IFERROR(SUM(Y116:Y121),"0")</f>
        <v>328.20000000000005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53</v>
      </c>
      <c r="Y129" s="778">
        <f>IFERROR(IF(X129="",0,CEILING((X129/$H129),1)*$H129),"")</f>
        <v>54</v>
      </c>
      <c r="Z129" s="36">
        <f>IFERROR(IF(Y129=0,"",ROUNDUP(Y129/H129,0)*0.00902),"")</f>
        <v>0.10824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55.473333333333329</v>
      </c>
      <c r="BN129" s="64">
        <f>IFERROR(Y129*I129/H129,"0")</f>
        <v>56.52</v>
      </c>
      <c r="BO129" s="64">
        <f>IFERROR(1/J129*(X129/H129),"0")</f>
        <v>8.9225589225589236E-2</v>
      </c>
      <c r="BP129" s="64">
        <f>IFERROR(1/J129*(Y129/H129),"0")</f>
        <v>9.0909090909090912E-2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11.777777777777779</v>
      </c>
      <c r="Y131" s="779">
        <f>IFERROR(Y126/H126,"0")+IFERROR(Y127/H127,"0")+IFERROR(Y128/H128,"0")+IFERROR(Y129/H129,"0")+IFERROR(Y130/H130,"0")</f>
        <v>12</v>
      </c>
      <c r="Z131" s="779">
        <f>IFERROR(IF(Z126="",0,Z126),"0")+IFERROR(IF(Z127="",0,Z127),"0")+IFERROR(IF(Z128="",0,Z128),"0")+IFERROR(IF(Z129="",0,Z129),"0")+IFERROR(IF(Z130="",0,Z130),"0")</f>
        <v>0.10824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53</v>
      </c>
      <c r="Y132" s="779">
        <f>IFERROR(SUM(Y126:Y130),"0")</f>
        <v>54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281</v>
      </c>
      <c r="Y145" s="778">
        <f t="shared" si="31"/>
        <v>283.5</v>
      </c>
      <c r="Z145" s="36">
        <f>IFERROR(IF(Y145=0,"",ROUNDUP(Y145/H145,0)*0.00753),"")</f>
        <v>0.79065000000000007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309.30814814814812</v>
      </c>
      <c r="BN145" s="64">
        <f t="shared" si="33"/>
        <v>312.06</v>
      </c>
      <c r="BO145" s="64">
        <f t="shared" si="34"/>
        <v>0.66714150047483367</v>
      </c>
      <c r="BP145" s="64">
        <f t="shared" si="35"/>
        <v>0.67307692307692302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104.07407407407406</v>
      </c>
      <c r="Y148" s="779">
        <f>IFERROR(Y141/H141,"0")+IFERROR(Y142/H142,"0")+IFERROR(Y143/H143,"0")+IFERROR(Y144/H144,"0")+IFERROR(Y145/H145,"0")+IFERROR(Y146/H146,"0")+IFERROR(Y147/H147,"0")</f>
        <v>105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0.79065000000000007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281</v>
      </c>
      <c r="Y149" s="779">
        <f>IFERROR(SUM(Y141:Y147),"0")</f>
        <v>283.5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111</v>
      </c>
      <c r="Y200" s="778">
        <f t="shared" si="36"/>
        <v>111.30000000000001</v>
      </c>
      <c r="Z200" s="36">
        <f>IFERROR(IF(Y200=0,"",ROUNDUP(Y200/H200,0)*0.00502),"")</f>
        <v>0.26606000000000002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117.87142857142857</v>
      </c>
      <c r="BN200" s="64">
        <f t="shared" si="38"/>
        <v>118.19</v>
      </c>
      <c r="BO200" s="64">
        <f t="shared" si="39"/>
        <v>0.22588522588522589</v>
      </c>
      <c r="BP200" s="64">
        <f t="shared" si="40"/>
        <v>0.22649572649572652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210</v>
      </c>
      <c r="Y202" s="778">
        <f t="shared" si="36"/>
        <v>210</v>
      </c>
      <c r="Z202" s="36">
        <f>IFERROR(IF(Y202=0,"",ROUNDUP(Y202/H202,0)*0.00502),"")</f>
        <v>0.502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220.00000000000003</v>
      </c>
      <c r="BN202" s="64">
        <f t="shared" si="38"/>
        <v>220.00000000000003</v>
      </c>
      <c r="BO202" s="64">
        <f t="shared" si="39"/>
        <v>0.42735042735042739</v>
      </c>
      <c r="BP202" s="64">
        <f t="shared" si="40"/>
        <v>0.42735042735042739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152.85714285714286</v>
      </c>
      <c r="Y205" s="779">
        <f>IFERROR(Y197/H197,"0")+IFERROR(Y198/H198,"0")+IFERROR(Y199/H199,"0")+IFERROR(Y200/H200,"0")+IFERROR(Y201/H201,"0")+IFERROR(Y202/H202,"0")+IFERROR(Y203/H203,"0")+IFERROR(Y204/H204,"0")</f>
        <v>153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0.76805999999999996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321</v>
      </c>
      <c r="Y206" s="779">
        <f>IFERROR(SUM(Y197:Y204),"0")</f>
        <v>321.3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15</v>
      </c>
      <c r="Y215" s="778">
        <f>IFERROR(IF(X215="",0,CEILING((X215/$H215),1)*$H215),"")</f>
        <v>16.8</v>
      </c>
      <c r="Z215" s="36">
        <f>IFERROR(IF(Y215=0,"",ROUNDUP(Y215/H215,0)*0.00651),"")</f>
        <v>5.2080000000000001E-2</v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16.285714285714285</v>
      </c>
      <c r="BN215" s="64">
        <f>IFERROR(Y215*I215/H215,"0")</f>
        <v>18.239999999999998</v>
      </c>
      <c r="BO215" s="64">
        <f>IFERROR(1/J215*(X215/H215),"0")</f>
        <v>3.924646781789639E-2</v>
      </c>
      <c r="BP215" s="64">
        <f>IFERROR(1/J215*(Y215/H215),"0")</f>
        <v>4.3956043956043959E-2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7.1428571428571423</v>
      </c>
      <c r="Y216" s="779">
        <f>IFERROR(Y214/H214,"0")+IFERROR(Y215/H215,"0")</f>
        <v>8</v>
      </c>
      <c r="Z216" s="779">
        <f>IFERROR(IF(Z214="",0,Z214),"0")+IFERROR(IF(Z215="",0,Z215),"0")</f>
        <v>5.2080000000000001E-2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15</v>
      </c>
      <c r="Y217" s="779">
        <f>IFERROR(SUM(Y214:Y215),"0")</f>
        <v>16.8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84</v>
      </c>
      <c r="Y219" s="778">
        <f t="shared" ref="Y219:Y226" si="41">IFERROR(IF(X219="",0,CEILING((X219/$H219),1)*$H219),"")</f>
        <v>86.4</v>
      </c>
      <c r="Z219" s="36">
        <f>IFERROR(IF(Y219=0,"",ROUNDUP(Y219/H219,0)*0.00902),"")</f>
        <v>0.14432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87.266666666666666</v>
      </c>
      <c r="BN219" s="64">
        <f t="shared" ref="BN219:BN226" si="43">IFERROR(Y219*I219/H219,"0")</f>
        <v>89.76</v>
      </c>
      <c r="BO219" s="64">
        <f t="shared" ref="BO219:BO226" si="44">IFERROR(1/J219*(X219/H219),"0")</f>
        <v>0.11784511784511785</v>
      </c>
      <c r="BP219" s="64">
        <f t="shared" ref="BP219:BP226" si="45">IFERROR(1/J219*(Y219/H219),"0")</f>
        <v>0.12121212121212122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31</v>
      </c>
      <c r="Y222" s="778">
        <f t="shared" si="41"/>
        <v>32.400000000000006</v>
      </c>
      <c r="Z222" s="36">
        <f>IFERROR(IF(Y222=0,"",ROUNDUP(Y222/H222,0)*0.00902),"")</f>
        <v>5.4120000000000001E-2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32.205555555555556</v>
      </c>
      <c r="BN222" s="64">
        <f t="shared" si="43"/>
        <v>33.660000000000004</v>
      </c>
      <c r="BO222" s="64">
        <f t="shared" si="44"/>
        <v>4.349046015712682E-2</v>
      </c>
      <c r="BP222" s="64">
        <f t="shared" si="45"/>
        <v>4.5454545454545463E-2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120</v>
      </c>
      <c r="Y223" s="778">
        <f t="shared" si="41"/>
        <v>120.60000000000001</v>
      </c>
      <c r="Z223" s="36">
        <f>IFERROR(IF(Y223=0,"",ROUNDUP(Y223/H223,0)*0.00502),"")</f>
        <v>0.33634000000000003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128.66666666666666</v>
      </c>
      <c r="BN223" s="64">
        <f t="shared" si="43"/>
        <v>129.31</v>
      </c>
      <c r="BO223" s="64">
        <f t="shared" si="44"/>
        <v>0.28490028490028496</v>
      </c>
      <c r="BP223" s="64">
        <f t="shared" si="45"/>
        <v>0.28632478632478636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201</v>
      </c>
      <c r="Y224" s="778">
        <f t="shared" si="41"/>
        <v>201.6</v>
      </c>
      <c r="Z224" s="36">
        <f>IFERROR(IF(Y224=0,"",ROUNDUP(Y224/H224,0)*0.00502),"")</f>
        <v>0.56224000000000007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212.16666666666666</v>
      </c>
      <c r="BN224" s="64">
        <f t="shared" si="43"/>
        <v>212.79999999999998</v>
      </c>
      <c r="BO224" s="64">
        <f t="shared" si="44"/>
        <v>0.4772079772079772</v>
      </c>
      <c r="BP224" s="64">
        <f t="shared" si="45"/>
        <v>0.47863247863247871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120</v>
      </c>
      <c r="Y226" s="778">
        <f t="shared" si="41"/>
        <v>120.60000000000001</v>
      </c>
      <c r="Z226" s="36">
        <f>IFERROR(IF(Y226=0,"",ROUNDUP(Y226/H226,0)*0.00502),"")</f>
        <v>0.33634000000000003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126.66666666666666</v>
      </c>
      <c r="BN226" s="64">
        <f t="shared" si="43"/>
        <v>127.30000000000001</v>
      </c>
      <c r="BO226" s="64">
        <f t="shared" si="44"/>
        <v>0.28490028490028496</v>
      </c>
      <c r="BP226" s="64">
        <f t="shared" si="45"/>
        <v>0.28632478632478636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266.2962962962963</v>
      </c>
      <c r="Y227" s="779">
        <f>IFERROR(Y219/H219,"0")+IFERROR(Y220/H220,"0")+IFERROR(Y221/H221,"0")+IFERROR(Y222/H222,"0")+IFERROR(Y223/H223,"0")+IFERROR(Y224/H224,"0")+IFERROR(Y225/H225,"0")+IFERROR(Y226/H226,"0")</f>
        <v>268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1.4333600000000002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556</v>
      </c>
      <c r="Y228" s="779">
        <f>IFERROR(SUM(Y219:Y226),"0")</f>
        <v>561.6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133</v>
      </c>
      <c r="Y234" s="778">
        <f t="shared" si="46"/>
        <v>134.4</v>
      </c>
      <c r="Z234" s="36">
        <f t="shared" ref="Z234:Z240" si="51">IFERROR(IF(Y234=0,"",ROUNDUP(Y234/H234,0)*0.00753),"")</f>
        <v>0.42168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149.07083333333333</v>
      </c>
      <c r="BN234" s="64">
        <f t="shared" si="48"/>
        <v>150.64000000000001</v>
      </c>
      <c r="BO234" s="64">
        <f t="shared" si="49"/>
        <v>0.35523504273504275</v>
      </c>
      <c r="BP234" s="64">
        <f t="shared" si="50"/>
        <v>0.35897435897435903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212</v>
      </c>
      <c r="Y236" s="778">
        <f t="shared" si="46"/>
        <v>213.6</v>
      </c>
      <c r="Z236" s="36">
        <f t="shared" si="51"/>
        <v>0.67017000000000004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236.0266666666667</v>
      </c>
      <c r="BN236" s="64">
        <f t="shared" si="48"/>
        <v>237.80799999999999</v>
      </c>
      <c r="BO236" s="64">
        <f t="shared" si="49"/>
        <v>0.56623931623931623</v>
      </c>
      <c r="BP236" s="64">
        <f t="shared" si="50"/>
        <v>0.57051282051282048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91</v>
      </c>
      <c r="Y237" s="778">
        <f t="shared" si="46"/>
        <v>91.2</v>
      </c>
      <c r="Z237" s="36">
        <f t="shared" si="51"/>
        <v>0.28614000000000001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101.31333333333335</v>
      </c>
      <c r="BN237" s="64">
        <f t="shared" si="48"/>
        <v>101.53600000000002</v>
      </c>
      <c r="BO237" s="64">
        <f t="shared" si="49"/>
        <v>0.24305555555555558</v>
      </c>
      <c r="BP237" s="64">
        <f t="shared" si="50"/>
        <v>0.24358974358974358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74</v>
      </c>
      <c r="Y239" s="778">
        <f t="shared" si="46"/>
        <v>74.399999999999991</v>
      </c>
      <c r="Z239" s="36">
        <f t="shared" si="51"/>
        <v>0.23343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82.38666666666667</v>
      </c>
      <c r="BN239" s="64">
        <f t="shared" si="48"/>
        <v>82.831999999999994</v>
      </c>
      <c r="BO239" s="64">
        <f t="shared" si="49"/>
        <v>0.19764957264957267</v>
      </c>
      <c r="BP239" s="64">
        <f t="shared" si="50"/>
        <v>0.19871794871794868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99</v>
      </c>
      <c r="Y240" s="778">
        <f t="shared" si="46"/>
        <v>100.8</v>
      </c>
      <c r="Z240" s="36">
        <f t="shared" si="51"/>
        <v>0.31625999999999999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110.46750000000002</v>
      </c>
      <c r="BN240" s="64">
        <f t="shared" si="48"/>
        <v>112.47599999999998</v>
      </c>
      <c r="BO240" s="64">
        <f t="shared" si="49"/>
        <v>0.26442307692307693</v>
      </c>
      <c r="BP240" s="64">
        <f t="shared" si="50"/>
        <v>0.26923076923076922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253.75000000000003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256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1.9276800000000001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609</v>
      </c>
      <c r="Y242" s="779">
        <f>IFERROR(SUM(Y230:Y240),"0")</f>
        <v>614.4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20</v>
      </c>
      <c r="Y247" s="778">
        <f>IFERROR(IF(X247="",0,CEILING((X247/$H247),1)*$H247),"")</f>
        <v>21.599999999999998</v>
      </c>
      <c r="Z247" s="36">
        <f>IFERROR(IF(Y247=0,"",ROUNDUP(Y247/H247,0)*0.00753),"")</f>
        <v>6.7769999999999997E-2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22.266666666666669</v>
      </c>
      <c r="BN247" s="64">
        <f>IFERROR(Y247*I247/H247,"0")</f>
        <v>24.047999999999998</v>
      </c>
      <c r="BO247" s="64">
        <f>IFERROR(1/J247*(X247/H247),"0")</f>
        <v>5.3418803418803423E-2</v>
      </c>
      <c r="BP247" s="64">
        <f>IFERROR(1/J247*(Y247/H247),"0")</f>
        <v>5.7692307692307689E-2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3</v>
      </c>
      <c r="Y248" s="778">
        <f>IFERROR(IF(X248="",0,CEILING((X248/$H248),1)*$H248),"")</f>
        <v>4.8</v>
      </c>
      <c r="Z248" s="36">
        <f>IFERROR(IF(Y248=0,"",ROUNDUP(Y248/H248,0)*0.00753),"")</f>
        <v>1.506E-2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3.3400000000000003</v>
      </c>
      <c r="BN248" s="64">
        <f>IFERROR(Y248*I248/H248,"0")</f>
        <v>5.3440000000000003</v>
      </c>
      <c r="BO248" s="64">
        <f>IFERROR(1/J248*(X248/H248),"0")</f>
        <v>8.0128205128205121E-3</v>
      </c>
      <c r="BP248" s="64">
        <f>IFERROR(1/J248*(Y248/H248),"0")</f>
        <v>1.282051282051282E-2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9.5833333333333339</v>
      </c>
      <c r="Y249" s="779">
        <f>IFERROR(Y244/H244,"0")+IFERROR(Y245/H245,"0")+IFERROR(Y246/H246,"0")+IFERROR(Y247/H247,"0")+IFERROR(Y248/H248,"0")</f>
        <v>11</v>
      </c>
      <c r="Z249" s="779">
        <f>IFERROR(IF(Z244="",0,Z244),"0")+IFERROR(IF(Z245="",0,Z245),"0")+IFERROR(IF(Z246="",0,Z246),"0")+IFERROR(IF(Z247="",0,Z247),"0")+IFERROR(IF(Z248="",0,Z248),"0")</f>
        <v>8.2830000000000001E-2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23</v>
      </c>
      <c r="Y250" s="779">
        <f>IFERROR(SUM(Y244:Y248),"0")</f>
        <v>26.4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102</v>
      </c>
      <c r="Y311" s="778">
        <f t="shared" si="67"/>
        <v>103.2</v>
      </c>
      <c r="Z311" s="36">
        <f>IFERROR(IF(Y311=0,"",ROUNDUP(Y311/H311,0)*0.00753),"")</f>
        <v>0.32379000000000002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113.56000000000002</v>
      </c>
      <c r="BN311" s="64">
        <f t="shared" si="69"/>
        <v>114.89600000000002</v>
      </c>
      <c r="BO311" s="64">
        <f t="shared" si="70"/>
        <v>0.27243589743589741</v>
      </c>
      <c r="BP311" s="64">
        <f t="shared" si="71"/>
        <v>0.27564102564102561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137</v>
      </c>
      <c r="Y312" s="778">
        <f t="shared" si="67"/>
        <v>139.19999999999999</v>
      </c>
      <c r="Z312" s="36">
        <f>IFERROR(IF(Y312=0,"",ROUNDUP(Y312/H312,0)*0.00753),"")</f>
        <v>0.43674000000000002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148.41666666666666</v>
      </c>
      <c r="BN312" s="64">
        <f t="shared" si="69"/>
        <v>150.79999999999998</v>
      </c>
      <c r="BO312" s="64">
        <f t="shared" si="70"/>
        <v>0.3659188034188034</v>
      </c>
      <c r="BP312" s="64">
        <f t="shared" si="71"/>
        <v>0.37179487179487181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99.583333333333343</v>
      </c>
      <c r="Y314" s="779">
        <f>IFERROR(Y308/H308,"0")+IFERROR(Y309/H309,"0")+IFERROR(Y310/H310,"0")+IFERROR(Y311/H311,"0")+IFERROR(Y312/H312,"0")+IFERROR(Y313/H313,"0")</f>
        <v>101</v>
      </c>
      <c r="Z314" s="779">
        <f>IFERROR(IF(Z308="",0,Z308),"0")+IFERROR(IF(Z309="",0,Z309),"0")+IFERROR(IF(Z310="",0,Z310),"0")+IFERROR(IF(Z311="",0,Z311),"0")+IFERROR(IF(Z312="",0,Z312),"0")+IFERROR(IF(Z313="",0,Z313),"0")</f>
        <v>0.76053000000000004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239</v>
      </c>
      <c r="Y315" s="779">
        <f>IFERROR(SUM(Y308:Y313),"0")</f>
        <v>242.39999999999998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253</v>
      </c>
      <c r="Y388" s="778">
        <f>IFERROR(IF(X388="",0,CEILING((X388/$H388),1)*$H388),"")</f>
        <v>257.39999999999998</v>
      </c>
      <c r="Z388" s="36">
        <f>IFERROR(IF(Y388=0,"",ROUNDUP(Y388/H388,0)*0.02175),"")</f>
        <v>0.71775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271.29384615384618</v>
      </c>
      <c r="BN388" s="64">
        <f>IFERROR(Y388*I388/H388,"0")</f>
        <v>276.012</v>
      </c>
      <c r="BO388" s="64">
        <f>IFERROR(1/J388*(X388/H388),"0")</f>
        <v>0.57921245421245426</v>
      </c>
      <c r="BP388" s="64">
        <f>IFERROR(1/J388*(Y388/H388),"0")</f>
        <v>0.5892857142857143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32.435897435897438</v>
      </c>
      <c r="Y390" s="779">
        <f>IFERROR(Y387/H387,"0")+IFERROR(Y388/H388,"0")+IFERROR(Y389/H389,"0")</f>
        <v>33</v>
      </c>
      <c r="Z390" s="779">
        <f>IFERROR(IF(Z387="",0,Z387),"0")+IFERROR(IF(Z388="",0,Z388),"0")+IFERROR(IF(Z389="",0,Z389),"0")</f>
        <v>0.71775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253</v>
      </c>
      <c r="Y391" s="779">
        <f>IFERROR(SUM(Y387:Y389),"0")</f>
        <v>257.39999999999998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7</v>
      </c>
      <c r="Y395" s="778">
        <f>IFERROR(IF(X395="",0,CEILING((X395/$H395),1)*$H395),"")</f>
        <v>7.6499999999999995</v>
      </c>
      <c r="Z395" s="36">
        <f>IFERROR(IF(Y395=0,"",ROUNDUP(Y395/H395,0)*0.00753),"")</f>
        <v>2.2589999999999999E-2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8.1666666666666661</v>
      </c>
      <c r="BN395" s="64">
        <f>IFERROR(Y395*I395/H395,"0")</f>
        <v>8.9250000000000007</v>
      </c>
      <c r="BO395" s="64">
        <f>IFERROR(1/J395*(X395/H395),"0")</f>
        <v>1.7596782302664656E-2</v>
      </c>
      <c r="BP395" s="64">
        <f>IFERROR(1/J395*(Y395/H395),"0")</f>
        <v>1.9230769230769232E-2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12</v>
      </c>
      <c r="Y396" s="778">
        <f>IFERROR(IF(X396="",0,CEILING((X396/$H396),1)*$H396),"")</f>
        <v>12.75</v>
      </c>
      <c r="Z396" s="36">
        <f>IFERROR(IF(Y396=0,"",ROUNDUP(Y396/H396,0)*0.00753),"")</f>
        <v>3.7650000000000003E-2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13.647058823529411</v>
      </c>
      <c r="BN396" s="64">
        <f>IFERROR(Y396*I396/H396,"0")</f>
        <v>14.500000000000002</v>
      </c>
      <c r="BO396" s="64">
        <f>IFERROR(1/J396*(X396/H396),"0")</f>
        <v>3.0165912518853696E-2</v>
      </c>
      <c r="BP396" s="64">
        <f>IFERROR(1/J396*(Y396/H396),"0")</f>
        <v>3.2051282051282048E-2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7.4509803921568629</v>
      </c>
      <c r="Y397" s="779">
        <f>IFERROR(Y393/H393,"0")+IFERROR(Y394/H394,"0")+IFERROR(Y395/H395,"0")+IFERROR(Y396/H396,"0")</f>
        <v>8</v>
      </c>
      <c r="Z397" s="779">
        <f>IFERROR(IF(Z393="",0,Z393),"0")+IFERROR(IF(Z394="",0,Z394),"0")+IFERROR(IF(Z395="",0,Z395),"0")+IFERROR(IF(Z396="",0,Z396),"0")</f>
        <v>6.0240000000000002E-2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19</v>
      </c>
      <c r="Y398" s="779">
        <f>IFERROR(SUM(Y393:Y396),"0")</f>
        <v>20.399999999999999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26</v>
      </c>
      <c r="Y407" s="778">
        <f>IFERROR(IF(X407="",0,CEILING((X407/$H407),1)*$H407),"")</f>
        <v>27</v>
      </c>
      <c r="Z407" s="36">
        <f>IFERROR(IF(Y407=0,"",ROUNDUP(Y407/H407,0)*0.00753),"")</f>
        <v>0.11295000000000001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29.582222222222224</v>
      </c>
      <c r="BN407" s="64">
        <f>IFERROR(Y407*I407/H407,"0")</f>
        <v>30.72</v>
      </c>
      <c r="BO407" s="64">
        <f>IFERROR(1/J407*(X407/H407),"0")</f>
        <v>9.2592592592592587E-2</v>
      </c>
      <c r="BP407" s="64">
        <f>IFERROR(1/J407*(Y407/H407),"0")</f>
        <v>9.6153846153846145E-2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14.444444444444445</v>
      </c>
      <c r="Y408" s="779">
        <f>IFERROR(Y407/H407,"0")</f>
        <v>15</v>
      </c>
      <c r="Z408" s="779">
        <f>IFERROR(IF(Z407="",0,Z407),"0")</f>
        <v>0.11295000000000001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26</v>
      </c>
      <c r="Y409" s="779">
        <f>IFERROR(SUM(Y407:Y407),"0")</f>
        <v>27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23</v>
      </c>
      <c r="Y411" s="778">
        <f>IFERROR(IF(X411="",0,CEILING((X411/$H411),1)*$H411),"")</f>
        <v>24.299999999999997</v>
      </c>
      <c r="Z411" s="36">
        <f>IFERROR(IF(Y411=0,"",ROUNDUP(Y411/H411,0)*0.02175),"")</f>
        <v>6.5250000000000002E-2</v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24.601481481481482</v>
      </c>
      <c r="BN411" s="64">
        <f>IFERROR(Y411*I411/H411,"0")</f>
        <v>25.991999999999997</v>
      </c>
      <c r="BO411" s="64">
        <f>IFERROR(1/J411*(X411/H411),"0")</f>
        <v>5.0705467372134036E-2</v>
      </c>
      <c r="BP411" s="64">
        <f>IFERROR(1/J411*(Y411/H411),"0")</f>
        <v>5.3571428571428568E-2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2.8395061728395063</v>
      </c>
      <c r="Y414" s="779">
        <f>IFERROR(Y411/H411,"0")+IFERROR(Y412/H412,"0")+IFERROR(Y413/H413,"0")</f>
        <v>3</v>
      </c>
      <c r="Z414" s="779">
        <f>IFERROR(IF(Z411="",0,Z411),"0")+IFERROR(IF(Z412="",0,Z412),"0")+IFERROR(IF(Z413="",0,Z413),"0")</f>
        <v>6.5250000000000002E-2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23</v>
      </c>
      <c r="Y415" s="779">
        <f>IFERROR(SUM(Y411:Y413),"0")</f>
        <v>24.299999999999997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612</v>
      </c>
      <c r="Y420" s="778">
        <f t="shared" si="82"/>
        <v>615</v>
      </c>
      <c r="Z420" s="36">
        <f>IFERROR(IF(Y420=0,"",ROUNDUP(Y420/H420,0)*0.02175),"")</f>
        <v>0.89174999999999993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631.58400000000006</v>
      </c>
      <c r="BN420" s="64">
        <f t="shared" si="84"/>
        <v>634.68000000000006</v>
      </c>
      <c r="BO420" s="64">
        <f t="shared" si="85"/>
        <v>0.84999999999999987</v>
      </c>
      <c r="BP420" s="64">
        <f t="shared" si="86"/>
        <v>0.85416666666666663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40.799999999999997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41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0.89174999999999993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612</v>
      </c>
      <c r="Y431" s="779">
        <f>IFERROR(SUM(Y419:Y429),"0")</f>
        <v>615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615</v>
      </c>
      <c r="Y433" s="778">
        <f>IFERROR(IF(X433="",0,CEILING((X433/$H433),1)*$H433),"")</f>
        <v>615</v>
      </c>
      <c r="Z433" s="36">
        <f>IFERROR(IF(Y433=0,"",ROUNDUP(Y433/H433,0)*0.02175),"")</f>
        <v>0.89174999999999993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634.68000000000006</v>
      </c>
      <c r="BN433" s="64">
        <f>IFERROR(Y433*I433/H433,"0")</f>
        <v>634.68000000000006</v>
      </c>
      <c r="BO433" s="64">
        <f>IFERROR(1/J433*(X433/H433),"0")</f>
        <v>0.85416666666666663</v>
      </c>
      <c r="BP433" s="64">
        <f>IFERROR(1/J433*(Y433/H433),"0")</f>
        <v>0.85416666666666663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41</v>
      </c>
      <c r="Y435" s="779">
        <f>IFERROR(Y433/H433,"0")+IFERROR(Y434/H434,"0")</f>
        <v>41</v>
      </c>
      <c r="Z435" s="779">
        <f>IFERROR(IF(Z433="",0,Z433),"0")+IFERROR(IF(Z434="",0,Z434),"0")</f>
        <v>0.89174999999999993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615</v>
      </c>
      <c r="Y436" s="779">
        <f>IFERROR(SUM(Y433:Y434),"0")</f>
        <v>615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119</v>
      </c>
      <c r="Y445" s="778">
        <f>IFERROR(IF(X445="",0,CEILING((X445/$H445),1)*$H445),"")</f>
        <v>124.8</v>
      </c>
      <c r="Z445" s="36">
        <f>IFERROR(IF(Y445=0,"",ROUNDUP(Y445/H445,0)*0.02175),"")</f>
        <v>0.34799999999999998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127.6046153846154</v>
      </c>
      <c r="BN445" s="64">
        <f>IFERROR(Y445*I445/H445,"0")</f>
        <v>133.82400000000001</v>
      </c>
      <c r="BO445" s="64">
        <f>IFERROR(1/J445*(X445/H445),"0")</f>
        <v>0.27243589743589741</v>
      </c>
      <c r="BP445" s="64">
        <f>IFERROR(1/J445*(Y445/H445),"0")</f>
        <v>0.2857142857142857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15.256410256410257</v>
      </c>
      <c r="Y448" s="779">
        <f>IFERROR(Y445/H445,"0")+IFERROR(Y446/H446,"0")+IFERROR(Y447/H447,"0")</f>
        <v>16</v>
      </c>
      <c r="Z448" s="779">
        <f>IFERROR(IF(Z445="",0,Z445),"0")+IFERROR(IF(Z446="",0,Z446),"0")+IFERROR(IF(Z447="",0,Z447),"0")</f>
        <v>0.34799999999999998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119</v>
      </c>
      <c r="Y449" s="779">
        <f>IFERROR(SUM(Y445:Y447),"0")</f>
        <v>124.8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597</v>
      </c>
      <c r="Y468" s="778">
        <f t="shared" ref="Y468:Y474" si="93">IFERROR(IF(X468="",0,CEILING((X468/$H468),1)*$H468),"")</f>
        <v>600.6</v>
      </c>
      <c r="Z468" s="36">
        <f>IFERROR(IF(Y468=0,"",ROUNDUP(Y468/H468,0)*0.02175),"")</f>
        <v>1.67475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640.16769230769239</v>
      </c>
      <c r="BN468" s="64">
        <f t="shared" ref="BN468:BN474" si="95">IFERROR(Y468*I468/H468,"0")</f>
        <v>644.02800000000002</v>
      </c>
      <c r="BO468" s="64">
        <f t="shared" ref="BO468:BO474" si="96">IFERROR(1/J468*(X468/H468),"0")</f>
        <v>1.3667582417582418</v>
      </c>
      <c r="BP468" s="64">
        <f t="shared" ref="BP468:BP474" si="97">IFERROR(1/J468*(Y468/H468),"0")</f>
        <v>1.375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76.538461538461547</v>
      </c>
      <c r="Y475" s="779">
        <f>IFERROR(Y468/H468,"0")+IFERROR(Y469/H469,"0")+IFERROR(Y470/H470,"0")+IFERROR(Y471/H471,"0")+IFERROR(Y472/H472,"0")+IFERROR(Y473/H473,"0")+IFERROR(Y474/H474,"0")</f>
        <v>77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1.67475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597</v>
      </c>
      <c r="Y476" s="779">
        <f>IFERROR(SUM(Y468:Y474),"0")</f>
        <v>600.6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5</v>
      </c>
      <c r="Y503" s="778">
        <f t="shared" si="98"/>
        <v>6.3000000000000007</v>
      </c>
      <c r="Z503" s="36">
        <f t="shared" si="103"/>
        <v>1.506E-2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5.3095238095238093</v>
      </c>
      <c r="BN503" s="64">
        <f t="shared" si="100"/>
        <v>6.69</v>
      </c>
      <c r="BO503" s="64">
        <f t="shared" si="101"/>
        <v>1.0175010175010176E-2</v>
      </c>
      <c r="BP503" s="64">
        <f t="shared" si="102"/>
        <v>1.2820512820512822E-2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2.3809523809523809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1.506E-2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5</v>
      </c>
      <c r="Y508" s="779">
        <f>IFERROR(SUM(Y489:Y506),"0")</f>
        <v>6.3000000000000007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75</v>
      </c>
      <c r="Y557" s="778">
        <f t="shared" si="104"/>
        <v>79.2</v>
      </c>
      <c r="Z557" s="36">
        <f t="shared" si="105"/>
        <v>0.1794</v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80.11363636363636</v>
      </c>
      <c r="BN557" s="64">
        <f t="shared" si="107"/>
        <v>84.6</v>
      </c>
      <c r="BO557" s="64">
        <f t="shared" si="108"/>
        <v>0.13658216783216784</v>
      </c>
      <c r="BP557" s="64">
        <f t="shared" si="109"/>
        <v>0.14423076923076925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443</v>
      </c>
      <c r="Y559" s="778">
        <f t="shared" si="104"/>
        <v>443.52000000000004</v>
      </c>
      <c r="Z559" s="36">
        <f t="shared" si="105"/>
        <v>1.00464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473.20454545454544</v>
      </c>
      <c r="BN559" s="64">
        <f t="shared" si="107"/>
        <v>473.76</v>
      </c>
      <c r="BO559" s="64">
        <f t="shared" si="108"/>
        <v>0.80674533799533799</v>
      </c>
      <c r="BP559" s="64">
        <f t="shared" si="109"/>
        <v>0.80769230769230771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25</v>
      </c>
      <c r="Y561" s="778">
        <f t="shared" si="104"/>
        <v>26.400000000000002</v>
      </c>
      <c r="Z561" s="36">
        <f t="shared" si="105"/>
        <v>5.9799999999999999E-2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26.704545454545453</v>
      </c>
      <c r="BN561" s="64">
        <f t="shared" si="107"/>
        <v>28.200000000000003</v>
      </c>
      <c r="BO561" s="64">
        <f t="shared" si="108"/>
        <v>4.5527389277389273E-2</v>
      </c>
      <c r="BP561" s="64">
        <f t="shared" si="109"/>
        <v>4.807692307692308E-2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15</v>
      </c>
      <c r="Y562" s="778">
        <f t="shared" si="104"/>
        <v>18</v>
      </c>
      <c r="Z562" s="36">
        <f>IFERROR(IF(Y562=0,"",ROUNDUP(Y562/H562,0)*0.00902),"")</f>
        <v>4.5100000000000001E-2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15.875</v>
      </c>
      <c r="BN562" s="64">
        <f t="shared" si="107"/>
        <v>19.05</v>
      </c>
      <c r="BO562" s="64">
        <f t="shared" si="108"/>
        <v>3.1565656565656568E-2</v>
      </c>
      <c r="BP562" s="64">
        <f t="shared" si="109"/>
        <v>3.787878787878788E-2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107.00757575757575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109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1.28894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558</v>
      </c>
      <c r="Y568" s="779">
        <f>IFERROR(SUM(Y556:Y566),"0")</f>
        <v>567.12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483</v>
      </c>
      <c r="Y570" s="778">
        <f>IFERROR(IF(X570="",0,CEILING((X570/$H570),1)*$H570),"")</f>
        <v>485.76000000000005</v>
      </c>
      <c r="Z570" s="36">
        <f>IFERROR(IF(Y570=0,"",ROUNDUP(Y570/H570,0)*0.01196),"")</f>
        <v>1.10032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515.93181818181813</v>
      </c>
      <c r="BN570" s="64">
        <f>IFERROR(Y570*I570/H570,"0")</f>
        <v>518.88</v>
      </c>
      <c r="BO570" s="64">
        <f>IFERROR(1/J570*(X570/H570),"0")</f>
        <v>0.87958916083916083</v>
      </c>
      <c r="BP570" s="64">
        <f>IFERROR(1/J570*(Y570/H570),"0")</f>
        <v>0.88461538461538469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91.47727272727272</v>
      </c>
      <c r="Y573" s="779">
        <f>IFERROR(Y570/H570,"0")+IFERROR(Y571/H571,"0")+IFERROR(Y572/H572,"0")</f>
        <v>92</v>
      </c>
      <c r="Z573" s="779">
        <f>IFERROR(IF(Z570="",0,Z570),"0")+IFERROR(IF(Z571="",0,Z571),"0")+IFERROR(IF(Z572="",0,Z572),"0")</f>
        <v>1.10032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483</v>
      </c>
      <c r="Y574" s="779">
        <f>IFERROR(SUM(Y570:Y572),"0")</f>
        <v>485.76000000000005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11</v>
      </c>
      <c r="Y577" s="778">
        <f t="shared" si="110"/>
        <v>15.84</v>
      </c>
      <c r="Z577" s="36">
        <f>IFERROR(IF(Y577=0,"",ROUNDUP(Y577/H577,0)*0.01196),"")</f>
        <v>3.5880000000000002E-2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11.75</v>
      </c>
      <c r="BN577" s="64">
        <f t="shared" si="112"/>
        <v>16.919999999999998</v>
      </c>
      <c r="BO577" s="64">
        <f t="shared" si="113"/>
        <v>2.003205128205128E-2</v>
      </c>
      <c r="BP577" s="64">
        <f t="shared" si="114"/>
        <v>2.8846153846153848E-2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557</v>
      </c>
      <c r="Y578" s="778">
        <f t="shared" si="110"/>
        <v>559.68000000000006</v>
      </c>
      <c r="Z578" s="36">
        <f>IFERROR(IF(Y578=0,"",ROUNDUP(Y578/H578,0)*0.01196),"")</f>
        <v>1.26776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594.97727272727275</v>
      </c>
      <c r="BN578" s="64">
        <f t="shared" si="112"/>
        <v>597.84</v>
      </c>
      <c r="BO578" s="64">
        <f t="shared" si="113"/>
        <v>1.014350233100233</v>
      </c>
      <c r="BP578" s="64">
        <f t="shared" si="114"/>
        <v>1.0192307692307694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107.57575757575756</v>
      </c>
      <c r="Y585" s="779">
        <f>IFERROR(Y576/H576,"0")+IFERROR(Y577/H577,"0")+IFERROR(Y578/H578,"0")+IFERROR(Y579/H579,"0")+IFERROR(Y580/H580,"0")+IFERROR(Y581/H581,"0")+IFERROR(Y582/H582,"0")+IFERROR(Y583/H583,"0")+IFERROR(Y584/H584,"0")</f>
        <v>109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1.3036399999999999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568</v>
      </c>
      <c r="Y586" s="779">
        <f>IFERROR(SUM(Y576:Y584),"0")</f>
        <v>575.5200000000001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6852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6940.4000000000024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7316.3689593514291</v>
      </c>
      <c r="Y664" s="779">
        <f>IFERROR(SUM(BN22:BN660),"0")</f>
        <v>7411.2130000000016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14</v>
      </c>
      <c r="Y665" s="38">
        <f>ROUNDUP(SUM(BP22:BP660),0)</f>
        <v>15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7666.3689593514291</v>
      </c>
      <c r="Y666" s="779">
        <f>GrossWeightTotalR+PalletQtyTotalR*25</f>
        <v>7786.2130000000016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1668.695139419649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1690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16.713330000000003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152.69999999999999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172.4</v>
      </c>
      <c r="E673" s="46">
        <f>IFERROR(Y110*1,"0")+IFERROR(Y111*1,"0")+IFERROR(Y112*1,"0")+IFERROR(Y116*1,"0")+IFERROR(Y117*1,"0")+IFERROR(Y118*1,"0")+IFERROR(Y119*1,"0")+IFERROR(Y120*1,"0")+IFERROR(Y121*1,"0")</f>
        <v>575.70000000000005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337.5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321.3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1219.2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242.39999999999998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277.79999999999995</v>
      </c>
      <c r="V673" s="46">
        <f>IFERROR(Y407*1,"0")+IFERROR(Y411*1,"0")+IFERROR(Y412*1,"0")+IFERROR(Y413*1,"0")</f>
        <v>51.3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1354.8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600.6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6.3000000000000007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1628.4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2024-11-29T07:53:22Z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