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91331F-7575-4C5C-80DF-2D9225BB87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Y507" i="1" s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Y476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Y430" i="1" s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Z389" i="1" s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1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8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Z91" i="1" s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Z122" i="1" s="1"/>
  <c r="BN117" i="1"/>
  <c r="Z119" i="1"/>
  <c r="BN119" i="1"/>
  <c r="Z120" i="1"/>
  <c r="BN120" i="1"/>
  <c r="F673" i="1"/>
  <c r="Z127" i="1"/>
  <c r="Z131" i="1" s="1"/>
  <c r="BN127" i="1"/>
  <c r="Z129" i="1"/>
  <c r="BN129" i="1"/>
  <c r="Y132" i="1"/>
  <c r="Z135" i="1"/>
  <c r="Z138" i="1" s="1"/>
  <c r="BN135" i="1"/>
  <c r="Z137" i="1"/>
  <c r="BN137" i="1"/>
  <c r="Z141" i="1"/>
  <c r="Z148" i="1" s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Z188" i="1" s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Z227" i="1" s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Z249" i="1" s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Y304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Y351" i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389" i="1"/>
  <c r="BN389" i="1"/>
  <c r="BP401" i="1"/>
  <c r="BN401" i="1"/>
  <c r="Z401" i="1"/>
  <c r="Z403" i="1" s="1"/>
  <c r="BP420" i="1"/>
  <c r="BN420" i="1"/>
  <c r="Z420" i="1"/>
  <c r="Z430" i="1" s="1"/>
  <c r="BP424" i="1"/>
  <c r="BN424" i="1"/>
  <c r="Z424" i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Z460" i="1" s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Z475" i="1" s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567" i="1"/>
  <c r="Z573" i="1"/>
  <c r="Z507" i="1"/>
  <c r="Z448" i="1"/>
  <c r="Z442" i="1"/>
  <c r="Z274" i="1"/>
  <c r="Z241" i="1"/>
  <c r="Z205" i="1"/>
  <c r="Z182" i="1"/>
  <c r="Z100" i="1"/>
  <c r="Z38" i="1"/>
  <c r="Y667" i="1"/>
  <c r="Y664" i="1"/>
  <c r="Z368" i="1"/>
  <c r="Y663" i="1"/>
  <c r="Z615" i="1"/>
  <c r="Z585" i="1"/>
  <c r="Z596" i="1"/>
  <c r="Z480" i="1"/>
  <c r="Z292" i="1"/>
  <c r="Y665" i="1"/>
  <c r="Z375" i="1"/>
  <c r="Z668" i="1" s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<sst xmlns="http://schemas.openxmlformats.org/spreadsheetml/2006/main" count="3125" uniqueCount="1077">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</sst>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5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100</v>
      </c>
      <c r="Y205" s="779">
        <f>IFERROR(Y197/H197,"0")+IFERROR(Y198/H198,"0")+IFERROR(Y199/H199,"0")+IFERROR(Y200/H200,"0")+IFERROR(Y201/H201,"0")+IFERROR(Y202/H202,"0")+IFERROR(Y203/H203,"0")+IFERROR(Y204/H204,"0")</f>
        <v>100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0.502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210</v>
      </c>
      <c r="Y206" s="779">
        <f>IFERROR(SUM(Y197:Y204),"0")</f>
        <v>210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120</v>
      </c>
      <c r="Y223" s="778">
        <f t="shared" si="41"/>
        <v>120.60000000000001</v>
      </c>
      <c r="Z223" s="36">
        <f>IFERROR(IF(Y223=0,"",ROUNDUP(Y223/H223,0)*0.00502),"")</f>
        <v>0.33634000000000003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128.66666666666666</v>
      </c>
      <c r="BN223" s="64">
        <f t="shared" si="43"/>
        <v>129.31</v>
      </c>
      <c r="BO223" s="64">
        <f t="shared" si="44"/>
        <v>0.28490028490028496</v>
      </c>
      <c r="BP223" s="64">
        <f t="shared" si="45"/>
        <v>0.28632478632478636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99</v>
      </c>
      <c r="Y224" s="778">
        <f t="shared" si="41"/>
        <v>99</v>
      </c>
      <c r="Z224" s="36">
        <f>IFERROR(IF(Y224=0,"",ROUNDUP(Y224/H224,0)*0.00502),"")</f>
        <v>0.27610000000000001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104.5</v>
      </c>
      <c r="BN224" s="64">
        <f t="shared" si="43"/>
        <v>104.5</v>
      </c>
      <c r="BO224" s="64">
        <f t="shared" si="44"/>
        <v>0.23504273504273507</v>
      </c>
      <c r="BP224" s="64">
        <f t="shared" si="45"/>
        <v>0.23504273504273507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120</v>
      </c>
      <c r="Y226" s="778">
        <f t="shared" si="41"/>
        <v>120.60000000000001</v>
      </c>
      <c r="Z226" s="36">
        <f>IFERROR(IF(Y226=0,"",ROUNDUP(Y226/H226,0)*0.00502),"")</f>
        <v>0.33634000000000003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126.66666666666666</v>
      </c>
      <c r="BN226" s="64">
        <f t="shared" si="43"/>
        <v>127.30000000000001</v>
      </c>
      <c r="BO226" s="64">
        <f t="shared" si="44"/>
        <v>0.28490028490028496</v>
      </c>
      <c r="BP226" s="64">
        <f t="shared" si="45"/>
        <v>0.28632478632478636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188.33333333333334</v>
      </c>
      <c r="Y227" s="779">
        <f>IFERROR(Y219/H219,"0")+IFERROR(Y220/H220,"0")+IFERROR(Y221/H221,"0")+IFERROR(Y222/H222,"0")+IFERROR(Y223/H223,"0")+IFERROR(Y224/H224,"0")+IFERROR(Y225/H225,"0")+IFERROR(Y226/H226,"0")</f>
        <v>189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0.94878000000000018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339</v>
      </c>
      <c r="Y228" s="779">
        <f>IFERROR(SUM(Y219:Y226),"0")</f>
        <v>340.20000000000005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200</v>
      </c>
      <c r="Y236" s="778">
        <f t="shared" si="46"/>
        <v>201.6</v>
      </c>
      <c r="Z236" s="36">
        <f t="shared" si="51"/>
        <v>0.63251999999999997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83.333333333333343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84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0.63251999999999997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200</v>
      </c>
      <c r="Y242" s="779">
        <f>IFERROR(SUM(Y230:Y240),"0")</f>
        <v>201.6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500</v>
      </c>
      <c r="Y420" s="778">
        <f t="shared" si="82"/>
        <v>510</v>
      </c>
      <c r="Z420" s="36">
        <f>IFERROR(IF(Y420=0,"",ROUNDUP(Y420/H420,0)*0.02175),"")</f>
        <v>0.73949999999999994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516</v>
      </c>
      <c r="BN420" s="64">
        <f t="shared" si="84"/>
        <v>526.32000000000005</v>
      </c>
      <c r="BO420" s="64">
        <f t="shared" si="85"/>
        <v>0.69444444444444442</v>
      </c>
      <c r="BP420" s="64">
        <f t="shared" si="86"/>
        <v>0.70833333333333326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33.333333333333336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0.73949999999999994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500</v>
      </c>
      <c r="Y431" s="779">
        <f>IFERROR(SUM(Y419:Y429),"0")</f>
        <v>510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800</v>
      </c>
      <c r="Y468" s="778">
        <f t="shared" ref="Y468:Y474" si="93">IFERROR(IF(X468="",0,CEILING((X468/$H468),1)*$H468),"")</f>
        <v>803.4</v>
      </c>
      <c r="Z468" s="36">
        <f>IFERROR(IF(Y468=0,"",ROUNDUP(Y468/H468,0)*0.02175),"")</f>
        <v>2.2402499999999996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857.84615384615392</v>
      </c>
      <c r="BN468" s="64">
        <f t="shared" ref="BN468:BN474" si="95">IFERROR(Y468*I468/H468,"0")</f>
        <v>861.49200000000008</v>
      </c>
      <c r="BO468" s="64">
        <f t="shared" ref="BO468:BO474" si="96">IFERROR(1/J468*(X468/H468),"0")</f>
        <v>1.8315018315018314</v>
      </c>
      <c r="BP468" s="64">
        <f t="shared" ref="BP468:BP474" si="97">IFERROR(1/J468*(Y468/H468),"0")</f>
        <v>1.8392857142857142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102.56410256410257</v>
      </c>
      <c r="Y475" s="779">
        <f>IFERROR(Y468/H468,"0")+IFERROR(Y469/H469,"0")+IFERROR(Y470/H470,"0")+IFERROR(Y471/H471,"0")+IFERROR(Y472/H472,"0")+IFERROR(Y473/H473,"0")+IFERROR(Y474/H474,"0")</f>
        <v>103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2.2402499999999996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800</v>
      </c>
      <c r="Y476" s="779">
        <f>IFERROR(SUM(Y468:Y474),"0")</f>
        <v>803.4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500</v>
      </c>
      <c r="Y559" s="778">
        <f t="shared" si="104"/>
        <v>501.6</v>
      </c>
      <c r="Z559" s="36">
        <f t="shared" si="105"/>
        <v>1.1362000000000001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534.09090909090912</v>
      </c>
      <c r="BN559" s="64">
        <f t="shared" si="107"/>
        <v>535.79999999999995</v>
      </c>
      <c r="BO559" s="64">
        <f t="shared" si="108"/>
        <v>0.91054778554778548</v>
      </c>
      <c r="BP559" s="64">
        <f t="shared" si="109"/>
        <v>0.91346153846153855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94.696969696969688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95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1.1362000000000001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500</v>
      </c>
      <c r="Y568" s="779">
        <f>IFERROR(SUM(Y556:Y566),"0")</f>
        <v>501.6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2549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2566.8000000000002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2710.4370629370628</v>
      </c>
      <c r="Y664" s="779">
        <f>IFERROR(SUM(BN22:BN660),"0")</f>
        <v>2729.17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2860.4370629370628</v>
      </c>
      <c r="Y666" s="779">
        <f>GrossWeightTotalR+PalletQtyTotalR*25</f>
        <v>2879.17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602.26107226107229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605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6.199250000000001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210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541.80000000000007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510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803.4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501.6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2024-11-29T08:01:12Z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