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680727-2000-415D-96DF-95A2F558E1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X650" i="1"/>
  <c r="Y649" i="1"/>
  <c r="X649" i="1"/>
  <c r="BP648" i="1"/>
  <c r="BO648" i="1"/>
  <c r="BN648" i="1"/>
  <c r="BM648" i="1"/>
  <c r="Z648" i="1"/>
  <c r="Y648" i="1"/>
  <c r="BP647" i="1"/>
  <c r="BO647" i="1"/>
  <c r="BN647" i="1"/>
  <c r="BM647" i="1"/>
  <c r="Z647" i="1"/>
  <c r="Z649" i="1" s="1"/>
  <c r="Y647" i="1"/>
  <c r="AE673" i="1" s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6" i="1" s="1"/>
  <c r="Y628" i="1"/>
  <c r="Y637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Z615" i="1" s="1"/>
  <c r="Y611" i="1"/>
  <c r="Y616" i="1" s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O578" i="1"/>
  <c r="BM578" i="1"/>
  <c r="Z578" i="1"/>
  <c r="Y578" i="1"/>
  <c r="BP578" i="1" s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7" i="1" s="1"/>
  <c r="P556" i="1"/>
  <c r="X552" i="1"/>
  <c r="Y551" i="1"/>
  <c r="X551" i="1"/>
  <c r="BP550" i="1"/>
  <c r="BO550" i="1"/>
  <c r="BN550" i="1"/>
  <c r="BM550" i="1"/>
  <c r="Z550" i="1"/>
  <c r="Z551" i="1" s="1"/>
  <c r="Y550" i="1"/>
  <c r="AB67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Z67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BP505" i="1" s="1"/>
  <c r="P505" i="1"/>
  <c r="BO504" i="1"/>
  <c r="BM504" i="1"/>
  <c r="Y504" i="1"/>
  <c r="BP504" i="1" s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Y507" i="1" s="1"/>
  <c r="P489" i="1"/>
  <c r="X487" i="1"/>
  <c r="X486" i="1"/>
  <c r="BO485" i="1"/>
  <c r="BM485" i="1"/>
  <c r="Y485" i="1"/>
  <c r="Y673" i="1" s="1"/>
  <c r="P485" i="1"/>
  <c r="X481" i="1"/>
  <c r="X480" i="1"/>
  <c r="BO479" i="1"/>
  <c r="BM479" i="1"/>
  <c r="Y479" i="1"/>
  <c r="BP479" i="1" s="1"/>
  <c r="BO478" i="1"/>
  <c r="BM478" i="1"/>
  <c r="Y478" i="1"/>
  <c r="Y481" i="1" s="1"/>
  <c r="P478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Y476" i="1" s="1"/>
  <c r="P468" i="1"/>
  <c r="X466" i="1"/>
  <c r="X465" i="1"/>
  <c r="BO464" i="1"/>
  <c r="BM464" i="1"/>
  <c r="Y464" i="1"/>
  <c r="Y466" i="1" s="1"/>
  <c r="P464" i="1"/>
  <c r="BP463" i="1"/>
  <c r="BO463" i="1"/>
  <c r="BN463" i="1"/>
  <c r="BM463" i="1"/>
  <c r="Z463" i="1"/>
  <c r="Y463" i="1"/>
  <c r="Y465" i="1" s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X673" i="1" s="1"/>
  <c r="P452" i="1"/>
  <c r="X449" i="1"/>
  <c r="X448" i="1"/>
  <c r="BO447" i="1"/>
  <c r="BM447" i="1"/>
  <c r="Y447" i="1"/>
  <c r="BP447" i="1" s="1"/>
  <c r="BO446" i="1"/>
  <c r="BM446" i="1"/>
  <c r="Y446" i="1"/>
  <c r="Y449" i="1" s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Y442" i="1" s="1"/>
  <c r="P438" i="1"/>
  <c r="X436" i="1"/>
  <c r="X435" i="1"/>
  <c r="BO434" i="1"/>
  <c r="BM434" i="1"/>
  <c r="Y434" i="1"/>
  <c r="Y436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49" i="1" s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1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X217" i="1"/>
  <c r="X216" i="1"/>
  <c r="BO215" i="1"/>
  <c r="BM215" i="1"/>
  <c r="Y215" i="1"/>
  <c r="Y217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Y165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Y148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Y24" i="1" l="1"/>
  <c r="Z27" i="1"/>
  <c r="Z38" i="1" s="1"/>
  <c r="BN27" i="1"/>
  <c r="Z30" i="1"/>
  <c r="BN30" i="1"/>
  <c r="Z31" i="1"/>
  <c r="BN31" i="1"/>
  <c r="Z34" i="1"/>
  <c r="BN34" i="1"/>
  <c r="Z36" i="1"/>
  <c r="BN36" i="1"/>
  <c r="Y39" i="1"/>
  <c r="BP54" i="1"/>
  <c r="BN54" i="1"/>
  <c r="Z54" i="1"/>
  <c r="Y75" i="1"/>
  <c r="BP67" i="1"/>
  <c r="BN67" i="1"/>
  <c r="Z67" i="1"/>
  <c r="Z75" i="1" s="1"/>
  <c r="BP71" i="1"/>
  <c r="BN71" i="1"/>
  <c r="Z71" i="1"/>
  <c r="H9" i="1"/>
  <c r="A10" i="1"/>
  <c r="F9" i="1"/>
  <c r="J9" i="1"/>
  <c r="Z22" i="1"/>
  <c r="Z23" i="1" s="1"/>
  <c r="BN22" i="1"/>
  <c r="BP22" i="1"/>
  <c r="Y23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C673" i="1"/>
  <c r="Y57" i="1"/>
  <c r="D673" i="1"/>
  <c r="Y76" i="1"/>
  <c r="Z79" i="1"/>
  <c r="Z82" i="1" s="1"/>
  <c r="BN79" i="1"/>
  <c r="BP79" i="1"/>
  <c r="Z81" i="1"/>
  <c r="BN81" i="1"/>
  <c r="Z85" i="1"/>
  <c r="BN85" i="1"/>
  <c r="BP85" i="1"/>
  <c r="Z87" i="1"/>
  <c r="BN87" i="1"/>
  <c r="Z89" i="1"/>
  <c r="BN89" i="1"/>
  <c r="Y92" i="1"/>
  <c r="Z95" i="1"/>
  <c r="BN95" i="1"/>
  <c r="BP95" i="1"/>
  <c r="Z97" i="1"/>
  <c r="Z100" i="1" s="1"/>
  <c r="BN97" i="1"/>
  <c r="Z99" i="1"/>
  <c r="BN99" i="1"/>
  <c r="Z103" i="1"/>
  <c r="Z106" i="1" s="1"/>
  <c r="BN103" i="1"/>
  <c r="BP103" i="1"/>
  <c r="Z105" i="1"/>
  <c r="BN105" i="1"/>
  <c r="Y106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Y122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Y139" i="1"/>
  <c r="Z142" i="1"/>
  <c r="Z148" i="1" s="1"/>
  <c r="BN142" i="1"/>
  <c r="BP142" i="1"/>
  <c r="Z144" i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Z164" i="1" s="1"/>
  <c r="BN163" i="1"/>
  <c r="BP163" i="1"/>
  <c r="Z167" i="1"/>
  <c r="Z169" i="1" s="1"/>
  <c r="BN167" i="1"/>
  <c r="BP167" i="1"/>
  <c r="Y170" i="1"/>
  <c r="H673" i="1"/>
  <c r="Y175" i="1"/>
  <c r="Z178" i="1"/>
  <c r="Z182" i="1" s="1"/>
  <c r="BN178" i="1"/>
  <c r="BP178" i="1"/>
  <c r="Z180" i="1"/>
  <c r="BN180" i="1"/>
  <c r="Z186" i="1"/>
  <c r="Z188" i="1" s="1"/>
  <c r="BN186" i="1"/>
  <c r="BP186" i="1"/>
  <c r="I673" i="1"/>
  <c r="Y195" i="1"/>
  <c r="Z198" i="1"/>
  <c r="BN198" i="1"/>
  <c r="BP198" i="1"/>
  <c r="Z200" i="1"/>
  <c r="Z205" i="1" s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BP215" i="1"/>
  <c r="Z219" i="1"/>
  <c r="BN219" i="1"/>
  <c r="BP219" i="1"/>
  <c r="Z221" i="1"/>
  <c r="BN221" i="1"/>
  <c r="Z223" i="1"/>
  <c r="BN223" i="1"/>
  <c r="Z225" i="1"/>
  <c r="BN225" i="1"/>
  <c r="Y228" i="1"/>
  <c r="Z231" i="1"/>
  <c r="Z241" i="1" s="1"/>
  <c r="BN231" i="1"/>
  <c r="Z233" i="1"/>
  <c r="BN233" i="1"/>
  <c r="Z235" i="1"/>
  <c r="BN235" i="1"/>
  <c r="Z237" i="1"/>
  <c r="BN237" i="1"/>
  <c r="Z239" i="1"/>
  <c r="BN239" i="1"/>
  <c r="Y242" i="1"/>
  <c r="Z245" i="1"/>
  <c r="Z249" i="1" s="1"/>
  <c r="BN245" i="1"/>
  <c r="BP245" i="1"/>
  <c r="Z247" i="1"/>
  <c r="BN247" i="1"/>
  <c r="K673" i="1"/>
  <c r="Z254" i="1"/>
  <c r="Z261" i="1" s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Z314" i="1" s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BN359" i="1"/>
  <c r="Z361" i="1"/>
  <c r="BN361" i="1"/>
  <c r="Z363" i="1"/>
  <c r="BN363" i="1"/>
  <c r="Z365" i="1"/>
  <c r="BN365" i="1"/>
  <c r="Z367" i="1"/>
  <c r="BN367" i="1"/>
  <c r="BP373" i="1"/>
  <c r="BN373" i="1"/>
  <c r="Z373" i="1"/>
  <c r="Y384" i="1"/>
  <c r="BP381" i="1"/>
  <c r="BN381" i="1"/>
  <c r="Z381" i="1"/>
  <c r="Z403" i="1"/>
  <c r="Y114" i="1"/>
  <c r="Y132" i="1"/>
  <c r="Y159" i="1"/>
  <c r="Y211" i="1"/>
  <c r="Y262" i="1"/>
  <c r="Y275" i="1"/>
  <c r="Y292" i="1"/>
  <c r="Y315" i="1"/>
  <c r="Y320" i="1"/>
  <c r="Y333" i="1"/>
  <c r="U673" i="1"/>
  <c r="Y368" i="1"/>
  <c r="Y369" i="1"/>
  <c r="Y376" i="1"/>
  <c r="BP371" i="1"/>
  <c r="BN371" i="1"/>
  <c r="Z371" i="1"/>
  <c r="Z375" i="1" s="1"/>
  <c r="Y375" i="1"/>
  <c r="Y385" i="1"/>
  <c r="BP379" i="1"/>
  <c r="BN379" i="1"/>
  <c r="Z379" i="1"/>
  <c r="Z384" i="1" s="1"/>
  <c r="BP383" i="1"/>
  <c r="BN383" i="1"/>
  <c r="Z383" i="1"/>
  <c r="Z387" i="1"/>
  <c r="Z390" i="1" s="1"/>
  <c r="BN387" i="1"/>
  <c r="BP387" i="1"/>
  <c r="Z389" i="1"/>
  <c r="BN389" i="1"/>
  <c r="Y390" i="1"/>
  <c r="Z395" i="1"/>
  <c r="Z397" i="1" s="1"/>
  <c r="BN395" i="1"/>
  <c r="BP395" i="1"/>
  <c r="Z401" i="1"/>
  <c r="BN401" i="1"/>
  <c r="BP401" i="1"/>
  <c r="V673" i="1"/>
  <c r="Y409" i="1"/>
  <c r="Z412" i="1"/>
  <c r="Z414" i="1" s="1"/>
  <c r="BN412" i="1"/>
  <c r="BP412" i="1"/>
  <c r="W673" i="1"/>
  <c r="Z420" i="1"/>
  <c r="Z430" i="1" s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BP434" i="1"/>
  <c r="Z438" i="1"/>
  <c r="Z442" i="1" s="1"/>
  <c r="BN438" i="1"/>
  <c r="BP438" i="1"/>
  <c r="Z439" i="1"/>
  <c r="BN439" i="1"/>
  <c r="Y443" i="1"/>
  <c r="Z446" i="1"/>
  <c r="Z448" i="1" s="1"/>
  <c r="BN446" i="1"/>
  <c r="BP446" i="1"/>
  <c r="Z447" i="1"/>
  <c r="BN447" i="1"/>
  <c r="Z452" i="1"/>
  <c r="BN452" i="1"/>
  <c r="BP452" i="1"/>
  <c r="Z454" i="1"/>
  <c r="BN454" i="1"/>
  <c r="Z456" i="1"/>
  <c r="BN456" i="1"/>
  <c r="Z458" i="1"/>
  <c r="BN458" i="1"/>
  <c r="Y461" i="1"/>
  <c r="Z464" i="1"/>
  <c r="Z465" i="1" s="1"/>
  <c r="BN464" i="1"/>
  <c r="BP464" i="1"/>
  <c r="Z468" i="1"/>
  <c r="Z475" i="1" s="1"/>
  <c r="BN468" i="1"/>
  <c r="BP468" i="1"/>
  <c r="Z469" i="1"/>
  <c r="BN469" i="1"/>
  <c r="Z472" i="1"/>
  <c r="BN472" i="1"/>
  <c r="Z474" i="1"/>
  <c r="BN474" i="1"/>
  <c r="Y475" i="1"/>
  <c r="Z478" i="1"/>
  <c r="Z480" i="1" s="1"/>
  <c r="BN478" i="1"/>
  <c r="BP478" i="1"/>
  <c r="Z479" i="1"/>
  <c r="BN479" i="1"/>
  <c r="Y480" i="1"/>
  <c r="Z485" i="1"/>
  <c r="Z486" i="1" s="1"/>
  <c r="BN485" i="1"/>
  <c r="BP485" i="1"/>
  <c r="Y486" i="1"/>
  <c r="Z489" i="1"/>
  <c r="Z507" i="1" s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Y508" i="1"/>
  <c r="Z511" i="1"/>
  <c r="Z512" i="1" s="1"/>
  <c r="BN511" i="1"/>
  <c r="Y512" i="1"/>
  <c r="Z515" i="1"/>
  <c r="Z517" i="1" s="1"/>
  <c r="BN515" i="1"/>
  <c r="BP515" i="1"/>
  <c r="Y518" i="1"/>
  <c r="Y523" i="1"/>
  <c r="Y530" i="1"/>
  <c r="BP525" i="1"/>
  <c r="BP529" i="1"/>
  <c r="BN529" i="1"/>
  <c r="Z529" i="1"/>
  <c r="Y531" i="1"/>
  <c r="Y534" i="1"/>
  <c r="BP533" i="1"/>
  <c r="BN533" i="1"/>
  <c r="Z533" i="1"/>
  <c r="Z534" i="1" s="1"/>
  <c r="Y535" i="1"/>
  <c r="Y430" i="1"/>
  <c r="Y460" i="1"/>
  <c r="Y487" i="1"/>
  <c r="Z504" i="1"/>
  <c r="BN504" i="1"/>
  <c r="Z506" i="1"/>
  <c r="BN506" i="1"/>
  <c r="BP527" i="1"/>
  <c r="BN527" i="1"/>
  <c r="Z527" i="1"/>
  <c r="Z530" i="1" s="1"/>
  <c r="Z585" i="1"/>
  <c r="Y539" i="1"/>
  <c r="Y546" i="1"/>
  <c r="Y573" i="1"/>
  <c r="BN578" i="1"/>
  <c r="Y585" i="1"/>
  <c r="Y591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Z537" i="1"/>
  <c r="Z538" i="1" s="1"/>
  <c r="BN537" i="1"/>
  <c r="BP537" i="1"/>
  <c r="Z542" i="1"/>
  <c r="Z546" i="1" s="1"/>
  <c r="BN542" i="1"/>
  <c r="BP542" i="1"/>
  <c r="Z544" i="1"/>
  <c r="BN544" i="1"/>
  <c r="Y547" i="1"/>
  <c r="Y552" i="1"/>
  <c r="AC673" i="1"/>
  <c r="Z557" i="1"/>
  <c r="Z567" i="1" s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BN577" i="1"/>
  <c r="Z579" i="1"/>
  <c r="BN579" i="1"/>
  <c r="Z581" i="1"/>
  <c r="BN581" i="1"/>
  <c r="Z583" i="1"/>
  <c r="BN583" i="1"/>
  <c r="Z589" i="1"/>
  <c r="Z591" i="1" s="1"/>
  <c r="BN589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368" i="1" l="1"/>
  <c r="Y665" i="1"/>
  <c r="Z608" i="1"/>
  <c r="Z643" i="1"/>
  <c r="Z625" i="1"/>
  <c r="Z460" i="1"/>
  <c r="Z292" i="1"/>
  <c r="Z274" i="1"/>
  <c r="Z227" i="1"/>
  <c r="Z91" i="1"/>
  <c r="Z668" i="1" s="1"/>
  <c r="Y667" i="1"/>
  <c r="Y664" i="1"/>
  <c r="Y663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<sst xmlns="http://schemas.openxmlformats.org/spreadsheetml/2006/main" count="3125" uniqueCount="1077">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</sst>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45</v>
      </c>
      <c r="Y74" s="778">
        <f t="shared" si="11"/>
        <v>45</v>
      </c>
      <c r="Z74" s="36">
        <f>IFERROR(IF(Y74=0,"",ROUNDUP(Y74/H74,0)*0.00902),"")</f>
        <v>9.0200000000000002E-2</v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47.099999999999994</v>
      </c>
      <c r="BN74" s="64">
        <f t="shared" si="13"/>
        <v>47.099999999999994</v>
      </c>
      <c r="BO74" s="64">
        <f t="shared" si="14"/>
        <v>7.575757575757576E-2</v>
      </c>
      <c r="BP74" s="64">
        <f t="shared" si="15"/>
        <v>7.575757575757576E-2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37.777777777777771</v>
      </c>
      <c r="Y75" s="779">
        <f>IFERROR(Y66/H66,"0")+IFERROR(Y67/H67,"0")+IFERROR(Y68/H68,"0")+IFERROR(Y69/H69,"0")+IFERROR(Y70/H70,"0")+IFERROR(Y71/H71,"0")+IFERROR(Y72/H72,"0")+IFERROR(Y73/H73,"0")+IFERROR(Y74/H74,"0")</f>
        <v>38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0.69920000000000004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345</v>
      </c>
      <c r="Y76" s="779">
        <f>IFERROR(SUM(Y66:Y74),"0")</f>
        <v>347.40000000000003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50</v>
      </c>
      <c r="Y78" s="778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52.222222222222221</v>
      </c>
      <c r="BN78" s="64">
        <f>IFERROR(Y78*I78/H78,"0")</f>
        <v>56.4</v>
      </c>
      <c r="BO78" s="64">
        <f>IFERROR(1/J78*(X78/H78),"0")</f>
        <v>8.2671957671957674E-2</v>
      </c>
      <c r="BP78" s="64">
        <f>IFERROR(1/J78*(Y78/H78),"0")</f>
        <v>8.9285714285714274E-2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4.6296296296296298</v>
      </c>
      <c r="Y82" s="779">
        <f>IFERROR(Y78/H78,"0")+IFERROR(Y79/H79,"0")+IFERROR(Y80/H80,"0")+IFERROR(Y81/H81,"0")</f>
        <v>5</v>
      </c>
      <c r="Z82" s="779">
        <f>IFERROR(IF(Z78="",0,Z78),"0")+IFERROR(IF(Z79="",0,Z79),"0")+IFERROR(IF(Z80="",0,Z80),"0")+IFERROR(IF(Z81="",0,Z81),"0")</f>
        <v>0.10874999999999999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50</v>
      </c>
      <c r="Y83" s="779">
        <f>IFERROR(SUM(Y78:Y81),"0")</f>
        <v>54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50</v>
      </c>
      <c r="Y362" s="778">
        <f t="shared" si="72"/>
        <v>54</v>
      </c>
      <c r="Z362" s="36">
        <f>IFERROR(IF(Y362=0,"",ROUNDUP(Y362/H362,0)*0.02175),"")</f>
        <v>0.10874999999999999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52.222222222222221</v>
      </c>
      <c r="BN362" s="64">
        <f t="shared" si="74"/>
        <v>56.4</v>
      </c>
      <c r="BO362" s="64">
        <f t="shared" si="75"/>
        <v>8.2671957671957674E-2</v>
      </c>
      <c r="BP362" s="64">
        <f t="shared" si="76"/>
        <v>8.9285714285714274E-2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4.6296296296296298</v>
      </c>
      <c r="Y368" s="779">
        <f>IFERROR(Y359/H359,"0")+IFERROR(Y360/H360,"0")+IFERROR(Y361/H361,"0")+IFERROR(Y362/H362,"0")+IFERROR(Y363/H363,"0")+IFERROR(Y364/H364,"0")+IFERROR(Y365/H365,"0")+IFERROR(Y366/H366,"0")+IFERROR(Y367/H367,"0")</f>
        <v>5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0.10874999999999999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50</v>
      </c>
      <c r="Y369" s="779">
        <f>IFERROR(SUM(Y359:Y367),"0")</f>
        <v>54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200</v>
      </c>
      <c r="Y387" s="778">
        <f>IFERROR(IF(X387="",0,CEILING((X387/$H387),1)*$H387),"")</f>
        <v>201.60000000000002</v>
      </c>
      <c r="Z387" s="36">
        <f>IFERROR(IF(Y387=0,"",ROUNDUP(Y387/H387,0)*0.02175),"")</f>
        <v>0.52200000000000002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213.42857142857144</v>
      </c>
      <c r="BN387" s="64">
        <f>IFERROR(Y387*I387/H387,"0")</f>
        <v>215.13600000000002</v>
      </c>
      <c r="BO387" s="64">
        <f>IFERROR(1/J387*(X387/H387),"0")</f>
        <v>0.42517006802721086</v>
      </c>
      <c r="BP387" s="64">
        <f>IFERROR(1/J387*(Y387/H387),"0")</f>
        <v>0.42857142857142855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23.80952380952381</v>
      </c>
      <c r="Y390" s="779">
        <f>IFERROR(Y387/H387,"0")+IFERROR(Y388/H388,"0")+IFERROR(Y389/H389,"0")</f>
        <v>24</v>
      </c>
      <c r="Z390" s="779">
        <f>IFERROR(IF(Z387="",0,Z387),"0")+IFERROR(IF(Z388="",0,Z388),"0")+IFERROR(IF(Z389="",0,Z389),"0")</f>
        <v>0.52200000000000002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200</v>
      </c>
      <c r="Y391" s="779">
        <f>IFERROR(SUM(Y387:Y389),"0")</f>
        <v>201.60000000000002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2500</v>
      </c>
      <c r="Y420" s="778">
        <f t="shared" si="82"/>
        <v>2505</v>
      </c>
      <c r="Z420" s="36">
        <f>IFERROR(IF(Y420=0,"",ROUNDUP(Y420/H420,0)*0.02175),"")</f>
        <v>3.6322499999999995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2580</v>
      </c>
      <c r="BN420" s="64">
        <f t="shared" si="84"/>
        <v>2585.1600000000003</v>
      </c>
      <c r="BO420" s="64">
        <f t="shared" si="85"/>
        <v>3.4722222222222219</v>
      </c>
      <c r="BP420" s="64">
        <f t="shared" si="86"/>
        <v>3.4791666666666665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2000</v>
      </c>
      <c r="Y422" s="778">
        <f t="shared" si="82"/>
        <v>2010</v>
      </c>
      <c r="Z422" s="36">
        <f>IFERROR(IF(Y422=0,"",ROUNDUP(Y422/H422,0)*0.02175),"")</f>
        <v>2.9144999999999999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2064</v>
      </c>
      <c r="BN422" s="64">
        <f t="shared" si="84"/>
        <v>2074.3200000000002</v>
      </c>
      <c r="BO422" s="64">
        <f t="shared" si="85"/>
        <v>2.7777777777777777</v>
      </c>
      <c r="BP422" s="64">
        <f t="shared" si="86"/>
        <v>2.7916666666666665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3500</v>
      </c>
      <c r="Y425" s="778">
        <f t="shared" si="82"/>
        <v>3510</v>
      </c>
      <c r="Z425" s="36">
        <f>IFERROR(IF(Y425=0,"",ROUNDUP(Y425/H425,0)*0.02175),"")</f>
        <v>5.0894999999999992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3612</v>
      </c>
      <c r="BN425" s="64">
        <f t="shared" si="84"/>
        <v>3622.32</v>
      </c>
      <c r="BO425" s="64">
        <f t="shared" si="85"/>
        <v>4.8611111111111107</v>
      </c>
      <c r="BP425" s="64">
        <f t="shared" si="86"/>
        <v>4.875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533.33333333333337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535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11.636249999999999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8000</v>
      </c>
      <c r="Y431" s="779">
        <f>IFERROR(SUM(Y419:Y429),"0")</f>
        <v>8025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3000</v>
      </c>
      <c r="Y433" s="778">
        <f>IFERROR(IF(X433="",0,CEILING((X433/$H433),1)*$H433),"")</f>
        <v>3000</v>
      </c>
      <c r="Z433" s="36">
        <f>IFERROR(IF(Y433=0,"",ROUNDUP(Y433/H433,0)*0.02175),"")</f>
        <v>4.3499999999999996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3096</v>
      </c>
      <c r="BN433" s="64">
        <f>IFERROR(Y433*I433/H433,"0")</f>
        <v>3096</v>
      </c>
      <c r="BO433" s="64">
        <f>IFERROR(1/J433*(X433/H433),"0")</f>
        <v>4.1666666666666661</v>
      </c>
      <c r="BP433" s="64">
        <f>IFERROR(1/J433*(Y433/H433),"0")</f>
        <v>4.1666666666666661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200</v>
      </c>
      <c r="Y435" s="779">
        <f>IFERROR(Y433/H433,"0")+IFERROR(Y434/H434,"0")</f>
        <v>200</v>
      </c>
      <c r="Z435" s="779">
        <f>IFERROR(IF(Z433="",0,Z433),"0")+IFERROR(IF(Z434="",0,Z434),"0")</f>
        <v>4.3499999999999996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3000</v>
      </c>
      <c r="Y436" s="779">
        <f>IFERROR(SUM(Y433:Y434),"0")</f>
        <v>3000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150</v>
      </c>
      <c r="Y445" s="778">
        <f>IFERROR(IF(X445="",0,CEILING((X445/$H445),1)*$H445),"")</f>
        <v>156</v>
      </c>
      <c r="Z445" s="36">
        <f>IFERROR(IF(Y445=0,"",ROUNDUP(Y445/H445,0)*0.02175),"")</f>
        <v>0.43499999999999994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160.84615384615387</v>
      </c>
      <c r="BN445" s="64">
        <f>IFERROR(Y445*I445/H445,"0")</f>
        <v>167.28000000000003</v>
      </c>
      <c r="BO445" s="64">
        <f>IFERROR(1/J445*(X445/H445),"0")</f>
        <v>0.34340659340659335</v>
      </c>
      <c r="BP445" s="64">
        <f>IFERROR(1/J445*(Y445/H445),"0")</f>
        <v>0.3571428571428571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19.23076923076923</v>
      </c>
      <c r="Y448" s="779">
        <f>IFERROR(Y445/H445,"0")+IFERROR(Y446/H446,"0")+IFERROR(Y447/H447,"0")</f>
        <v>20</v>
      </c>
      <c r="Z448" s="779">
        <f>IFERROR(IF(Z445="",0,Z445),"0")+IFERROR(IF(Z446="",0,Z446),"0")+IFERROR(IF(Z447="",0,Z447),"0")</f>
        <v>0.43499999999999994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150</v>
      </c>
      <c r="Y449" s="779">
        <f>IFERROR(SUM(Y445:Y447),"0")</f>
        <v>156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100</v>
      </c>
      <c r="Y463" s="778">
        <f>IFERROR(IF(X463="",0,CEILING((X463/$H463),1)*$H463),"")</f>
        <v>100.74</v>
      </c>
      <c r="Z463" s="36">
        <f>IFERROR(IF(Y463=0,"",ROUNDUP(Y463/H463,0)*0.00753),"")</f>
        <v>0.17319000000000001</v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105.93607305936072</v>
      </c>
      <c r="BN463" s="64">
        <f>IFERROR(Y463*I463/H463,"0")</f>
        <v>106.72</v>
      </c>
      <c r="BO463" s="64">
        <f>IFERROR(1/J463*(X463/H463),"0")</f>
        <v>0.14635288607891347</v>
      </c>
      <c r="BP463" s="64">
        <f>IFERROR(1/J463*(Y463/H463),"0")</f>
        <v>0.14743589743589744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22.831050228310502</v>
      </c>
      <c r="Y465" s="779">
        <f>IFERROR(Y463/H463,"0")+IFERROR(Y464/H464,"0")</f>
        <v>23</v>
      </c>
      <c r="Z465" s="779">
        <f>IFERROR(IF(Z463="",0,Z463),"0")+IFERROR(IF(Z464="",0,Z464),"0")</f>
        <v>0.17319000000000001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100</v>
      </c>
      <c r="Y466" s="779">
        <f>IFERROR(SUM(Y463:Y464),"0")</f>
        <v>100.74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400</v>
      </c>
      <c r="Y559" s="778">
        <f t="shared" si="104"/>
        <v>401.28000000000003</v>
      </c>
      <c r="Z559" s="36">
        <f t="shared" si="105"/>
        <v>0.90895999999999999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427.27272727272725</v>
      </c>
      <c r="BN559" s="64">
        <f t="shared" si="107"/>
        <v>428.64</v>
      </c>
      <c r="BO559" s="64">
        <f t="shared" si="108"/>
        <v>0.72843822843822836</v>
      </c>
      <c r="BP559" s="64">
        <f t="shared" si="109"/>
        <v>0.73076923076923084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75.757575757575751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76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0.90895999999999999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400</v>
      </c>
      <c r="Y568" s="779">
        <f>IFERROR(SUM(Y556:Y566),"0")</f>
        <v>401.28000000000003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113.63636363636363</v>
      </c>
      <c r="Y573" s="779">
        <f>IFERROR(Y570/H570,"0")+IFERROR(Y571/H571,"0")+IFERROR(Y572/H572,"0")</f>
        <v>114.00000000000001</v>
      </c>
      <c r="Z573" s="779">
        <f>IFERROR(IF(Z570="",0,Z570),"0")+IFERROR(IF(Z571="",0,Z571),"0")+IFERROR(IF(Z572="",0,Z572),"0")</f>
        <v>1.36344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600</v>
      </c>
      <c r="Y574" s="779">
        <f>IFERROR(SUM(Y570:Y572),"0")</f>
        <v>601.92000000000007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200</v>
      </c>
      <c r="Y577" s="778">
        <f t="shared" si="110"/>
        <v>200.64000000000001</v>
      </c>
      <c r="Z577" s="36">
        <f>IFERROR(IF(Y577=0,"",ROUNDUP(Y577/H577,0)*0.01196),"")</f>
        <v>0.45448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213.63636363636363</v>
      </c>
      <c r="BN577" s="64">
        <f t="shared" si="112"/>
        <v>214.32</v>
      </c>
      <c r="BO577" s="64">
        <f t="shared" si="113"/>
        <v>0.36421911421911418</v>
      </c>
      <c r="BP577" s="64">
        <f t="shared" si="114"/>
        <v>0.36538461538461542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200</v>
      </c>
      <c r="Y578" s="778">
        <f t="shared" si="110"/>
        <v>200.64000000000001</v>
      </c>
      <c r="Z578" s="36">
        <f>IFERROR(IF(Y578=0,"",ROUNDUP(Y578/H578,0)*0.01196),"")</f>
        <v>0.45448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213.63636363636363</v>
      </c>
      <c r="BN578" s="64">
        <f t="shared" si="112"/>
        <v>214.32</v>
      </c>
      <c r="BO578" s="64">
        <f t="shared" si="113"/>
        <v>0.36421911421911418</v>
      </c>
      <c r="BP578" s="64">
        <f t="shared" si="114"/>
        <v>0.36538461538461542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89.015151515151501</v>
      </c>
      <c r="Y585" s="779">
        <f>IFERROR(Y576/H576,"0")+IFERROR(Y577/H577,"0")+IFERROR(Y578/H578,"0")+IFERROR(Y579/H579,"0")+IFERROR(Y580/H580,"0")+IFERROR(Y581/H581,"0")+IFERROR(Y582/H582,"0")+IFERROR(Y583/H583,"0")+IFERROR(Y584/H584,"0")</f>
        <v>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1.0764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470</v>
      </c>
      <c r="Y586" s="779">
        <f>IFERROR(SUM(Y576:Y584),"0")</f>
        <v>475.20000000000005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13365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13417.140000000001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13867.315848839136</v>
      </c>
      <c r="Y664" s="779">
        <f>IFERROR(SUM(BN22:BN660),"0")</f>
        <v>13921.875999999997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20</v>
      </c>
      <c r="Y665" s="38">
        <f>ROUNDUP(SUM(BP22:BP660),0)</f>
        <v>20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14367.315848839136</v>
      </c>
      <c r="Y666" s="779">
        <f>GrossWeightTotalR+PalletQtyTotalR*25</f>
        <v>14421.875999999997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1124.6508045480648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1130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21.38194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401.40000000000003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255.60000000000002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11181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100.74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1478.4000000000003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