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1,25 ПОКОМ КИ филиалы\"/>
    </mc:Choice>
  </mc:AlternateContent>
  <xr:revisionPtr revIDLastSave="0" documentId="13_ncr:1_{32745BA7-9D42-4E44-8033-5A0E7354D2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8" i="1" l="1"/>
  <c r="AG7" i="1" l="1"/>
  <c r="AG9" i="1"/>
  <c r="AG10" i="1"/>
  <c r="AG11" i="1"/>
  <c r="AG12" i="1"/>
  <c r="AG13" i="1"/>
  <c r="AG15" i="1"/>
  <c r="AG16" i="1"/>
  <c r="AG21" i="1"/>
  <c r="AG23" i="1"/>
  <c r="AG24" i="1"/>
  <c r="AG26" i="1"/>
  <c r="AG28" i="1"/>
  <c r="AG29" i="1"/>
  <c r="AG35" i="1"/>
  <c r="AG36" i="1"/>
  <c r="AG38" i="1"/>
  <c r="AG39" i="1"/>
  <c r="AG40" i="1"/>
  <c r="AG42" i="1"/>
  <c r="AG43" i="1"/>
  <c r="AG45" i="1"/>
  <c r="AG46" i="1"/>
  <c r="AG47" i="1"/>
  <c r="AG48" i="1"/>
  <c r="AG49" i="1"/>
  <c r="AG50" i="1"/>
  <c r="AG51" i="1"/>
  <c r="AG52" i="1"/>
  <c r="AG53" i="1"/>
  <c r="AG54" i="1"/>
  <c r="AG57" i="1"/>
  <c r="AG62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80" i="1"/>
  <c r="AG81" i="1"/>
  <c r="AG83" i="1"/>
  <c r="AG84" i="1"/>
  <c r="AG85" i="1"/>
  <c r="AG86" i="1"/>
  <c r="AG87" i="1"/>
  <c r="AG89" i="1"/>
  <c r="AG90" i="1"/>
  <c r="AG92" i="1"/>
  <c r="AG93" i="1"/>
  <c r="AG94" i="1"/>
  <c r="P7" i="1" l="1"/>
  <c r="T7" i="1" s="1"/>
  <c r="P8" i="1"/>
  <c r="Q8" i="1" s="1"/>
  <c r="AG8" i="1" s="1"/>
  <c r="P9" i="1"/>
  <c r="P10" i="1"/>
  <c r="T10" i="1" s="1"/>
  <c r="P11" i="1"/>
  <c r="T11" i="1" s="1"/>
  <c r="P12" i="1"/>
  <c r="T12" i="1" s="1"/>
  <c r="P13" i="1"/>
  <c r="P14" i="1"/>
  <c r="P15" i="1"/>
  <c r="T15" i="1" s="1"/>
  <c r="P16" i="1"/>
  <c r="P17" i="1"/>
  <c r="Q17" i="1" s="1"/>
  <c r="P18" i="1"/>
  <c r="P19" i="1"/>
  <c r="Q19" i="1" s="1"/>
  <c r="P20" i="1"/>
  <c r="Q20" i="1" s="1"/>
  <c r="AG20" i="1" s="1"/>
  <c r="P21" i="1"/>
  <c r="T21" i="1" s="1"/>
  <c r="P22" i="1"/>
  <c r="P23" i="1"/>
  <c r="P24" i="1"/>
  <c r="P25" i="1"/>
  <c r="Q25" i="1" s="1"/>
  <c r="P26" i="1"/>
  <c r="P27" i="1"/>
  <c r="P28" i="1"/>
  <c r="P29" i="1"/>
  <c r="T29" i="1" s="1"/>
  <c r="P30" i="1"/>
  <c r="P31" i="1"/>
  <c r="P32" i="1"/>
  <c r="Q32" i="1" s="1"/>
  <c r="AG32" i="1" s="1"/>
  <c r="P33" i="1"/>
  <c r="Q33" i="1" s="1"/>
  <c r="P34" i="1"/>
  <c r="P35" i="1"/>
  <c r="P36" i="1"/>
  <c r="T36" i="1" s="1"/>
  <c r="P37" i="1"/>
  <c r="P38" i="1"/>
  <c r="T38" i="1" s="1"/>
  <c r="P39" i="1"/>
  <c r="T39" i="1" s="1"/>
  <c r="P40" i="1"/>
  <c r="P41" i="1"/>
  <c r="P42" i="1"/>
  <c r="P43" i="1"/>
  <c r="P44" i="1"/>
  <c r="P45" i="1"/>
  <c r="P46" i="1"/>
  <c r="P47" i="1"/>
  <c r="P48" i="1"/>
  <c r="P49" i="1"/>
  <c r="P50" i="1"/>
  <c r="T50" i="1" s="1"/>
  <c r="P51" i="1"/>
  <c r="P52" i="1"/>
  <c r="P53" i="1"/>
  <c r="P54" i="1"/>
  <c r="T54" i="1" s="1"/>
  <c r="P55" i="1"/>
  <c r="Q55" i="1" s="1"/>
  <c r="AG55" i="1" s="1"/>
  <c r="P56" i="1"/>
  <c r="Q56" i="1" s="1"/>
  <c r="P57" i="1"/>
  <c r="T57" i="1" s="1"/>
  <c r="P58" i="1"/>
  <c r="Q58" i="1" s="1"/>
  <c r="AG58" i="1" s="1"/>
  <c r="P59" i="1"/>
  <c r="P60" i="1"/>
  <c r="Q60" i="1" s="1"/>
  <c r="AG60" i="1" s="1"/>
  <c r="P61" i="1"/>
  <c r="P62" i="1"/>
  <c r="T62" i="1" s="1"/>
  <c r="P63" i="1"/>
  <c r="P64" i="1"/>
  <c r="T64" i="1" s="1"/>
  <c r="P65" i="1"/>
  <c r="T65" i="1" s="1"/>
  <c r="P66" i="1"/>
  <c r="T66" i="1" s="1"/>
  <c r="P67" i="1"/>
  <c r="T67" i="1" s="1"/>
  <c r="P68" i="1"/>
  <c r="T68" i="1" s="1"/>
  <c r="P69" i="1"/>
  <c r="T69" i="1" s="1"/>
  <c r="P70" i="1"/>
  <c r="P71" i="1"/>
  <c r="P72" i="1"/>
  <c r="P73" i="1"/>
  <c r="P74" i="1"/>
  <c r="P75" i="1"/>
  <c r="P76" i="1"/>
  <c r="T76" i="1" s="1"/>
  <c r="P77" i="1"/>
  <c r="P78" i="1"/>
  <c r="P79" i="1"/>
  <c r="P80" i="1"/>
  <c r="P81" i="1"/>
  <c r="P82" i="1"/>
  <c r="Q82" i="1" s="1"/>
  <c r="P83" i="1"/>
  <c r="P84" i="1"/>
  <c r="P85" i="1"/>
  <c r="P86" i="1"/>
  <c r="T86" i="1" s="1"/>
  <c r="P87" i="1"/>
  <c r="P88" i="1"/>
  <c r="P89" i="1"/>
  <c r="P90" i="1"/>
  <c r="P91" i="1"/>
  <c r="P92" i="1"/>
  <c r="U92" i="1" s="1"/>
  <c r="P93" i="1"/>
  <c r="P94" i="1"/>
  <c r="U94" i="1" s="1"/>
  <c r="P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6" i="1"/>
  <c r="AG34" i="1" l="1"/>
  <c r="Q34" i="1"/>
  <c r="AG6" i="1"/>
  <c r="Q6" i="1"/>
  <c r="AG18" i="1"/>
  <c r="AG82" i="1"/>
  <c r="Q79" i="1"/>
  <c r="AG79" i="1" s="1"/>
  <c r="Q30" i="1"/>
  <c r="AG30" i="1" s="1"/>
  <c r="Q22" i="1"/>
  <c r="AG22" i="1" s="1"/>
  <c r="U93" i="1"/>
  <c r="Q91" i="1"/>
  <c r="T89" i="1"/>
  <c r="T87" i="1"/>
  <c r="T85" i="1"/>
  <c r="T83" i="1"/>
  <c r="T81" i="1"/>
  <c r="T79" i="1"/>
  <c r="T77" i="1"/>
  <c r="T75" i="1"/>
  <c r="T73" i="1"/>
  <c r="T71" i="1"/>
  <c r="Q63" i="1"/>
  <c r="Q61" i="1"/>
  <c r="Q59" i="1"/>
  <c r="T55" i="1"/>
  <c r="T53" i="1"/>
  <c r="T51" i="1"/>
  <c r="T49" i="1"/>
  <c r="T13" i="1"/>
  <c r="T23" i="1"/>
  <c r="Q27" i="1"/>
  <c r="Q37" i="1"/>
  <c r="Q41" i="1"/>
  <c r="T43" i="1"/>
  <c r="T45" i="1"/>
  <c r="T47" i="1"/>
  <c r="T9" i="1"/>
  <c r="Q14" i="1"/>
  <c r="T24" i="1"/>
  <c r="T26" i="1"/>
  <c r="T28" i="1"/>
  <c r="Q31" i="1"/>
  <c r="AG31" i="1" s="1"/>
  <c r="T40" i="1"/>
  <c r="T42" i="1"/>
  <c r="Q44" i="1"/>
  <c r="T46" i="1"/>
  <c r="T48" i="1"/>
  <c r="T70" i="1"/>
  <c r="T72" i="1"/>
  <c r="T74" i="1"/>
  <c r="Q88" i="1"/>
  <c r="T90" i="1"/>
  <c r="T92" i="1"/>
  <c r="T84" i="1"/>
  <c r="T80" i="1"/>
  <c r="T78" i="1"/>
  <c r="T60" i="1"/>
  <c r="T58" i="1"/>
  <c r="T52" i="1"/>
  <c r="T34" i="1"/>
  <c r="T32" i="1"/>
  <c r="T20" i="1"/>
  <c r="T18" i="1"/>
  <c r="T16" i="1"/>
  <c r="T8" i="1"/>
  <c r="T6" i="1"/>
  <c r="T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30" i="1" l="1"/>
  <c r="T82" i="1"/>
  <c r="T22" i="1"/>
  <c r="T44" i="1"/>
  <c r="AG44" i="1"/>
  <c r="T17" i="1"/>
  <c r="AG17" i="1"/>
  <c r="T41" i="1"/>
  <c r="AG41" i="1"/>
  <c r="T27" i="1"/>
  <c r="AG27" i="1"/>
  <c r="T59" i="1"/>
  <c r="AG59" i="1"/>
  <c r="T63" i="1"/>
  <c r="AG63" i="1"/>
  <c r="T88" i="1"/>
  <c r="AG88" i="1"/>
  <c r="T56" i="1"/>
  <c r="AG56" i="1"/>
  <c r="T33" i="1"/>
  <c r="AG33" i="1"/>
  <c r="T19" i="1"/>
  <c r="AG19" i="1"/>
  <c r="T14" i="1"/>
  <c r="AG14" i="1"/>
  <c r="T37" i="1"/>
  <c r="AG37" i="1"/>
  <c r="T25" i="1"/>
  <c r="AG25" i="1"/>
  <c r="T61" i="1"/>
  <c r="AG61" i="1"/>
  <c r="T91" i="1"/>
  <c r="AG91" i="1"/>
  <c r="T31" i="1"/>
  <c r="T35" i="1"/>
  <c r="Q5" i="1"/>
  <c r="K5" i="1"/>
  <c r="AG5" i="1" l="1"/>
</calcChain>
</file>

<file path=xl/sharedStrings.xml><?xml version="1.0" encoding="utf-8"?>
<sst xmlns="http://schemas.openxmlformats.org/spreadsheetml/2006/main" count="365" uniqueCount="142">
  <si>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</si>
  <si>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</si>
  <si>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</si>
  <si>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</si>
  <si>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</si>
  <si>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</si>
  <si>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</si>
  <si>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</si>
  <si>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</si>
  <si>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</si>
  <si>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</si>
  <si>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</si>
  <si>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</si>
  <si>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</si>
  <si>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</si>
  <si>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</si>
  <si>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</si>
  <si>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</si>
  <si>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</si>
  <si>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</si>
  <si>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</si>
  <si>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</si>
  <si>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27,01,</t>
  </si>
  <si>
    <t>01,02,</t>
  </si>
  <si>
    <t>30,01,</t>
  </si>
  <si>
    <t>29,01,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</si>
  <si>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</si>
  <si>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</si>
  <si>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</si>
  <si>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</si>
  <si>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</si>
  <si>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</si>
  <si>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</si>
  <si>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</si>
  <si>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</si>
  <si>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 xml:space="preserve"> 005  Колбаса Докторская ГОСТ, Вязанка вектор,ВЕС. ПОКОМ</t>
  </si>
  <si>
    <t>кг</t>
  </si>
  <si>
    <t>матрица</t>
  </si>
  <si>
    <t xml:space="preserve"> 011  Колбаса Салями Финская, Вязанка фиброуз в/у, ПОКОМ</t>
  </si>
  <si>
    <t>не в матрице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</si>
  <si>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</si>
  <si>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</si>
  <si>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</si>
  <si>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</si>
  <si>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</si>
  <si>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</si>
  <si>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</si>
  <si>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</si>
  <si>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</si>
  <si>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</si>
  <si>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</si>
  <si>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</si>
  <si>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</si>
  <si>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</si>
  <si>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</si>
  <si>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</si>
  <si>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</si>
  <si>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</si>
  <si>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</si>
  <si>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</si>
  <si>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</si>
  <si>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</si>
  <si>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февраль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</si>
  <si>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</si>
  <si>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</si>
  <si>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29,01,25 филиал обнулил / ТМА январь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</si>
  <si>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</si>
  <si>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</si>
  <si>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</si>
  <si>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</si>
  <si>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</si>
  <si>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</si>
  <si>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</si>
  <si>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</si>
  <si>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</si>
  <si>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</si>
  <si>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</si>
  <si>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</si>
  <si>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</si>
  <si>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</si>
  <si>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</si>
  <si>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17,01,25 начинаем заказывать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</si>
  <si>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</si>
  <si>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</si>
  <si>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</si>
  <si>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</si>
  <si>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</si>
  <si>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</si>
  <si>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</si>
  <si>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</si>
  <si>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</si>
  <si>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</si>
  <si>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</si>
  <si>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</si>
  <si>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</si>
  <si>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</si>
  <si>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</si>
  <si>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</si>
  <si>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</si>
  <si>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</si>
  <si>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</si>
  <si>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</si>
  <si>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</si>
  <si>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</si>
  <si>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</si>
  <si>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</si>
  <si>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</si>
  <si>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</si>
  <si>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</si>
  <si>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</si>
  <si>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</si>
  <si>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</si>
  <si>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</si>
  <si>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</si>
  <si>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</si>
  <si>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</si>
  <si>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</si>
  <si>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</si>
  <si>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</si>
  <si>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</si>
  <si>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</si>
  <si>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</si>
  <si>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</si>
  <si>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</si>
  <si>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</si>
  <si>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</si>
  <si>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</si>
  <si>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</si>
  <si>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</si>
  <si>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</si>
  <si>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</si>
  <si>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</si>
  <si>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</si>
  <si>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 / 03,01,25 филиал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</si>
  <si>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</si>
  <si>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</si>
  <si>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</si>
  <si>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16,01,25 в уценку 27шт.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</si>
  <si>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Патяка отказался</t>
    </r>
  </si>
  <si>
    <t>12,12,24 в уценку 22шт.</t>
  </si>
  <si>
    <t>заказ</t>
  </si>
  <si>
    <t>03,02,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</si>
</sst>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5" fillId="0" borderId="1" xfId="1" applyNumberFormat="1" applyFont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1.5703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140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9472.7139999999981</v>
      </c>
      <c r="F5" s="4">
        <f>SUM(F6:F500)</f>
        <v>13218.162</v>
      </c>
      <c r="G5" s="7"/>
      <c r="H5" s="1"/>
      <c r="I5" s="1"/>
      <c r="J5" s="4">
        <f t="shared" ref="J5:R5" si="0">SUM(J6:J500)</f>
        <v>27083.498999999996</v>
      </c>
      <c r="K5" s="4">
        <f t="shared" si="0"/>
        <v>-17610.785</v>
      </c>
      <c r="L5" s="4">
        <f t="shared" si="0"/>
        <v>8982.2289999999994</v>
      </c>
      <c r="M5" s="4">
        <f t="shared" si="0"/>
        <v>490.48500000000001</v>
      </c>
      <c r="N5" s="4">
        <f t="shared" si="0"/>
        <v>3581.0103600000002</v>
      </c>
      <c r="O5" s="4">
        <f t="shared" si="0"/>
        <v>4868.0491300000012</v>
      </c>
      <c r="P5" s="4">
        <f t="shared" si="0"/>
        <v>1894.5427999999999</v>
      </c>
      <c r="Q5" s="4">
        <f t="shared" si="0"/>
        <v>4328.6019999999999</v>
      </c>
      <c r="R5" s="4">
        <f t="shared" si="0"/>
        <v>0</v>
      </c>
      <c r="S5" s="1"/>
      <c r="T5" s="1"/>
      <c r="U5" s="1"/>
      <c r="V5" s="4">
        <f t="shared" ref="V5:AE5" si="1">SUM(V6:V500)</f>
        <v>1903.3329999999994</v>
      </c>
      <c r="W5" s="4">
        <f t="shared" si="1"/>
        <v>2216.912800000001</v>
      </c>
      <c r="X5" s="4">
        <f t="shared" si="1"/>
        <v>2252.3559999999998</v>
      </c>
      <c r="Y5" s="4">
        <f t="shared" si="1"/>
        <v>2402.3288000000002</v>
      </c>
      <c r="Z5" s="4">
        <f t="shared" si="1"/>
        <v>2493.2725</v>
      </c>
      <c r="AA5" s="4">
        <f t="shared" si="1"/>
        <v>2470.0800000000004</v>
      </c>
      <c r="AB5" s="4">
        <f t="shared" si="1"/>
        <v>4083.1796000000004</v>
      </c>
      <c r="AC5" s="4">
        <f t="shared" si="1"/>
        <v>3495.4505999999983</v>
      </c>
      <c r="AD5" s="4">
        <f t="shared" si="1"/>
        <v>2653.3790000000004</v>
      </c>
      <c r="AE5" s="4">
        <f t="shared" si="1"/>
        <v>2547.5372000000007</v>
      </c>
      <c r="AF5" s="1"/>
      <c r="AG5" s="4">
        <f>SUM(AG6:AG500)</f>
        <v>3860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113.834</v>
      </c>
      <c r="D6" s="1">
        <v>1.012</v>
      </c>
      <c r="E6" s="1">
        <v>56.393999999999998</v>
      </c>
      <c r="F6" s="1">
        <v>32.93</v>
      </c>
      <c r="G6" s="7">
        <v>1</v>
      </c>
      <c r="H6" s="1">
        <v>50</v>
      </c>
      <c r="I6" s="1" t="s">
        <v>37</v>
      </c>
      <c r="J6" s="1">
        <v>53.85</v>
      </c>
      <c r="K6" s="1">
        <f t="shared" ref="K6:K37" si="2">E6-J6</f>
        <v>2.5439999999999969</v>
      </c>
      <c r="L6" s="1">
        <f>E6-M6</f>
        <v>56.393999999999998</v>
      </c>
      <c r="M6" s="1"/>
      <c r="N6" s="1">
        <v>48.981199999999987</v>
      </c>
      <c r="O6" s="1">
        <v>26.912800000000011</v>
      </c>
      <c r="P6" s="1">
        <f>E6/5</f>
        <v>11.2788</v>
      </c>
      <c r="Q6" s="5">
        <f>12*P6-O6-N6-F6</f>
        <v>26.521599999999999</v>
      </c>
      <c r="R6" s="5"/>
      <c r="S6" s="1"/>
      <c r="T6" s="1">
        <f>(F6+N6+O6+Q6)/P6</f>
        <v>11.999999999999998</v>
      </c>
      <c r="U6" s="1">
        <f>(F6+N6+O6)/P6</f>
        <v>9.6485441713657458</v>
      </c>
      <c r="V6" s="1">
        <v>12.715999999999999</v>
      </c>
      <c r="W6" s="1">
        <v>12.481199999999999</v>
      </c>
      <c r="X6" s="1">
        <v>10.7468</v>
      </c>
      <c r="Y6" s="1">
        <v>13.997999999999999</v>
      </c>
      <c r="Z6" s="1">
        <v>10.369</v>
      </c>
      <c r="AA6" s="1">
        <v>9.6219999999999999</v>
      </c>
      <c r="AB6" s="1">
        <v>27.696400000000001</v>
      </c>
      <c r="AC6" s="1">
        <v>24.293800000000001</v>
      </c>
      <c r="AD6" s="1">
        <v>18.315799999999999</v>
      </c>
      <c r="AE6" s="1">
        <v>18.0868</v>
      </c>
      <c r="AF6" s="1"/>
      <c r="AG6" s="1">
        <f>ROUND(Q6*G6,0)</f>
        <v>27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38</v>
      </c>
      <c r="B7" s="10" t="s">
        <v>36</v>
      </c>
      <c r="C7" s="10">
        <v>119.295</v>
      </c>
      <c r="D7" s="10">
        <v>12.333</v>
      </c>
      <c r="E7" s="10">
        <v>31.736000000000001</v>
      </c>
      <c r="F7" s="10">
        <v>89.212000000000003</v>
      </c>
      <c r="G7" s="11">
        <v>0</v>
      </c>
      <c r="H7" s="10" t="e">
        <v>#N/A</v>
      </c>
      <c r="I7" s="10" t="s">
        <v>39</v>
      </c>
      <c r="J7" s="10">
        <v>37.6</v>
      </c>
      <c r="K7" s="10">
        <f t="shared" si="2"/>
        <v>-5.8640000000000008</v>
      </c>
      <c r="L7" s="10">
        <f t="shared" ref="L7:L70" si="3">E7-M7</f>
        <v>31.736000000000001</v>
      </c>
      <c r="M7" s="10"/>
      <c r="N7" s="10"/>
      <c r="O7" s="10">
        <v>0</v>
      </c>
      <c r="P7" s="10">
        <f t="shared" ref="P7:P70" si="4">E7/5</f>
        <v>6.3472</v>
      </c>
      <c r="Q7" s="12"/>
      <c r="R7" s="12"/>
      <c r="S7" s="10"/>
      <c r="T7" s="10">
        <f t="shared" ref="T7:T70" si="5">(F7+N7+O7+Q7)/P7</f>
        <v>14.055331484749182</v>
      </c>
      <c r="U7" s="10">
        <f t="shared" ref="U7:U70" si="6">(F7+N7+O7)/P7</f>
        <v>14.055331484749182</v>
      </c>
      <c r="V7" s="10">
        <v>7.9063999999999997</v>
      </c>
      <c r="W7" s="10">
        <v>14.046799999999999</v>
      </c>
      <c r="X7" s="10">
        <v>16.491199999999999</v>
      </c>
      <c r="Y7" s="10">
        <v>0.44040000000000001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4" t="s">
        <v>138</v>
      </c>
      <c r="AG7" s="1">
        <f t="shared" ref="AG7:AG70" si="7">ROUND(Q7*G7,0)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193.33199999999999</v>
      </c>
      <c r="D8" s="1">
        <v>73.105999999999995</v>
      </c>
      <c r="E8" s="1">
        <v>257.43299999999999</v>
      </c>
      <c r="F8" s="1">
        <v>-0.61199999999999999</v>
      </c>
      <c r="G8" s="7">
        <v>1</v>
      </c>
      <c r="H8" s="1">
        <v>45</v>
      </c>
      <c r="I8" s="1" t="s">
        <v>37</v>
      </c>
      <c r="J8" s="1">
        <v>264.64999999999998</v>
      </c>
      <c r="K8" s="1">
        <f t="shared" si="2"/>
        <v>-7.2169999999999845</v>
      </c>
      <c r="L8" s="1">
        <f t="shared" si="3"/>
        <v>163.48099999999999</v>
      </c>
      <c r="M8" s="1">
        <v>93.951999999999998</v>
      </c>
      <c r="N8" s="1"/>
      <c r="O8" s="1">
        <v>192.74799999999999</v>
      </c>
      <c r="P8" s="1">
        <f t="shared" si="4"/>
        <v>51.486599999999996</v>
      </c>
      <c r="Q8" s="5">
        <f t="shared" ref="Q8" si="8">11*P8-O8-N8-F8</f>
        <v>374.21659999999997</v>
      </c>
      <c r="R8" s="5"/>
      <c r="S8" s="1"/>
      <c r="T8" s="1">
        <f t="shared" si="5"/>
        <v>11</v>
      </c>
      <c r="U8" s="1">
        <f t="shared" si="6"/>
        <v>3.7317671005659729</v>
      </c>
      <c r="V8" s="1">
        <v>23.728200000000001</v>
      </c>
      <c r="W8" s="1">
        <v>10.995200000000001</v>
      </c>
      <c r="X8" s="1">
        <v>20.207999999999998</v>
      </c>
      <c r="Y8" s="1">
        <v>32.031599999999997</v>
      </c>
      <c r="Z8" s="1">
        <v>28.47175</v>
      </c>
      <c r="AA8" s="1">
        <v>31.2916666666667</v>
      </c>
      <c r="AB8" s="1">
        <v>48.896599999999999</v>
      </c>
      <c r="AC8" s="1">
        <v>50.537399999999998</v>
      </c>
      <c r="AD8" s="1">
        <v>47.442799999999998</v>
      </c>
      <c r="AE8" s="1">
        <v>51.804400000000001</v>
      </c>
      <c r="AF8" s="1"/>
      <c r="AG8" s="1">
        <f t="shared" si="7"/>
        <v>374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36</v>
      </c>
      <c r="C9" s="1">
        <v>92.980999999999995</v>
      </c>
      <c r="D9" s="1">
        <v>335.625</v>
      </c>
      <c r="E9" s="1">
        <v>101.04600000000001</v>
      </c>
      <c r="F9" s="1">
        <v>246.10599999999999</v>
      </c>
      <c r="G9" s="7">
        <v>1</v>
      </c>
      <c r="H9" s="1">
        <v>45</v>
      </c>
      <c r="I9" s="1" t="s">
        <v>37</v>
      </c>
      <c r="J9" s="1">
        <v>149.94999999999999</v>
      </c>
      <c r="K9" s="1">
        <f t="shared" si="2"/>
        <v>-48.903999999999982</v>
      </c>
      <c r="L9" s="1">
        <f t="shared" si="3"/>
        <v>35.872</v>
      </c>
      <c r="M9" s="1">
        <v>65.174000000000007</v>
      </c>
      <c r="N9" s="1">
        <v>160.59636</v>
      </c>
      <c r="O9" s="1">
        <v>0</v>
      </c>
      <c r="P9" s="1">
        <f t="shared" si="4"/>
        <v>20.209200000000003</v>
      </c>
      <c r="Q9" s="5"/>
      <c r="R9" s="5"/>
      <c r="S9" s="1"/>
      <c r="T9" s="1">
        <f t="shared" si="5"/>
        <v>20.124614531995327</v>
      </c>
      <c r="U9" s="1">
        <f t="shared" si="6"/>
        <v>20.124614531995327</v>
      </c>
      <c r="V9" s="1">
        <v>17.945599999999999</v>
      </c>
      <c r="W9" s="1">
        <v>44.183800000000012</v>
      </c>
      <c r="X9" s="1">
        <v>42.131399999999999</v>
      </c>
      <c r="Y9" s="1">
        <v>36.378</v>
      </c>
      <c r="Z9" s="1">
        <v>39.461500000000001</v>
      </c>
      <c r="AA9" s="1">
        <v>47.029333333333298</v>
      </c>
      <c r="AB9" s="1">
        <v>76.943799999999996</v>
      </c>
      <c r="AC9" s="1">
        <v>86.659199999999998</v>
      </c>
      <c r="AD9" s="1">
        <v>59.098399999999998</v>
      </c>
      <c r="AE9" s="1">
        <v>46.864800000000002</v>
      </c>
      <c r="AF9" s="1"/>
      <c r="AG9" s="1">
        <f t="shared" si="7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42</v>
      </c>
      <c r="B10" s="15" t="s">
        <v>43</v>
      </c>
      <c r="C10" s="15"/>
      <c r="D10" s="15"/>
      <c r="E10" s="15"/>
      <c r="F10" s="15"/>
      <c r="G10" s="16">
        <v>0</v>
      </c>
      <c r="H10" s="15">
        <v>45</v>
      </c>
      <c r="I10" s="15" t="s">
        <v>37</v>
      </c>
      <c r="J10" s="15"/>
      <c r="K10" s="15">
        <f t="shared" si="2"/>
        <v>0</v>
      </c>
      <c r="L10" s="15">
        <f t="shared" si="3"/>
        <v>0</v>
      </c>
      <c r="M10" s="15"/>
      <c r="N10" s="15"/>
      <c r="O10" s="15">
        <v>0</v>
      </c>
      <c r="P10" s="15">
        <f t="shared" si="4"/>
        <v>0</v>
      </c>
      <c r="Q10" s="17"/>
      <c r="R10" s="17"/>
      <c r="S10" s="15"/>
      <c r="T10" s="15" t="e">
        <f t="shared" si="5"/>
        <v>#DIV/0!</v>
      </c>
      <c r="U10" s="15" t="e">
        <f t="shared" si="6"/>
        <v>#DIV/0!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 t="s">
        <v>44</v>
      </c>
      <c r="AG10" s="1">
        <f t="shared" si="7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45</v>
      </c>
      <c r="B11" s="15" t="s">
        <v>43</v>
      </c>
      <c r="C11" s="15"/>
      <c r="D11" s="15"/>
      <c r="E11" s="15"/>
      <c r="F11" s="15"/>
      <c r="G11" s="16">
        <v>0</v>
      </c>
      <c r="H11" s="15">
        <v>45</v>
      </c>
      <c r="I11" s="15" t="s">
        <v>37</v>
      </c>
      <c r="J11" s="15"/>
      <c r="K11" s="15">
        <f t="shared" si="2"/>
        <v>0</v>
      </c>
      <c r="L11" s="15">
        <f t="shared" si="3"/>
        <v>0</v>
      </c>
      <c r="M11" s="15"/>
      <c r="N11" s="15"/>
      <c r="O11" s="15">
        <v>0</v>
      </c>
      <c r="P11" s="15">
        <f t="shared" si="4"/>
        <v>0</v>
      </c>
      <c r="Q11" s="17"/>
      <c r="R11" s="17"/>
      <c r="S11" s="15"/>
      <c r="T11" s="15" t="e">
        <f t="shared" si="5"/>
        <v>#DIV/0!</v>
      </c>
      <c r="U11" s="15" t="e">
        <f t="shared" si="6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44</v>
      </c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5" t="s">
        <v>46</v>
      </c>
      <c r="B12" s="15" t="s">
        <v>43</v>
      </c>
      <c r="C12" s="15"/>
      <c r="D12" s="15"/>
      <c r="E12" s="15"/>
      <c r="F12" s="15"/>
      <c r="G12" s="16">
        <v>0</v>
      </c>
      <c r="H12" s="15">
        <v>180</v>
      </c>
      <c r="I12" s="15" t="s">
        <v>37</v>
      </c>
      <c r="J12" s="15"/>
      <c r="K12" s="15">
        <f t="shared" si="2"/>
        <v>0</v>
      </c>
      <c r="L12" s="15">
        <f t="shared" si="3"/>
        <v>0</v>
      </c>
      <c r="M12" s="15"/>
      <c r="N12" s="15"/>
      <c r="O12" s="15">
        <v>0</v>
      </c>
      <c r="P12" s="15">
        <f t="shared" si="4"/>
        <v>0</v>
      </c>
      <c r="Q12" s="17"/>
      <c r="R12" s="17"/>
      <c r="S12" s="15"/>
      <c r="T12" s="15" t="e">
        <f t="shared" si="5"/>
        <v>#DIV/0!</v>
      </c>
      <c r="U12" s="15" t="e">
        <f t="shared" si="6"/>
        <v>#DIV/0!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 t="s">
        <v>44</v>
      </c>
      <c r="AG12" s="1">
        <f t="shared" si="7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43</v>
      </c>
      <c r="C13" s="1">
        <v>77</v>
      </c>
      <c r="D13" s="1">
        <v>18</v>
      </c>
      <c r="E13" s="1">
        <v>13</v>
      </c>
      <c r="F13" s="1">
        <v>78</v>
      </c>
      <c r="G13" s="7">
        <v>0.3</v>
      </c>
      <c r="H13" s="1">
        <v>40</v>
      </c>
      <c r="I13" s="1" t="s">
        <v>37</v>
      </c>
      <c r="J13" s="1">
        <v>14</v>
      </c>
      <c r="K13" s="1">
        <f t="shared" si="2"/>
        <v>-1</v>
      </c>
      <c r="L13" s="1">
        <f t="shared" si="3"/>
        <v>13</v>
      </c>
      <c r="M13" s="1"/>
      <c r="N13" s="1"/>
      <c r="O13" s="1">
        <v>0</v>
      </c>
      <c r="P13" s="1">
        <f t="shared" si="4"/>
        <v>2.6</v>
      </c>
      <c r="Q13" s="5"/>
      <c r="R13" s="5"/>
      <c r="S13" s="1"/>
      <c r="T13" s="1">
        <f t="shared" si="5"/>
        <v>30</v>
      </c>
      <c r="U13" s="1">
        <f t="shared" si="6"/>
        <v>30</v>
      </c>
      <c r="V13" s="1">
        <v>3</v>
      </c>
      <c r="W13" s="1">
        <v>1.6</v>
      </c>
      <c r="X13" s="1">
        <v>2.8</v>
      </c>
      <c r="Y13" s="1">
        <v>8.8000000000000007</v>
      </c>
      <c r="Z13" s="1">
        <v>7.25</v>
      </c>
      <c r="AA13" s="1">
        <v>1.6666666666666701</v>
      </c>
      <c r="AB13" s="1">
        <v>9.6</v>
      </c>
      <c r="AC13" s="1">
        <v>7.6</v>
      </c>
      <c r="AD13" s="1">
        <v>10.8</v>
      </c>
      <c r="AE13" s="1">
        <v>11.4</v>
      </c>
      <c r="AF13" s="26" t="s">
        <v>48</v>
      </c>
      <c r="AG13" s="1">
        <f t="shared" si="7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43</v>
      </c>
      <c r="C14" s="1">
        <v>65</v>
      </c>
      <c r="D14" s="1"/>
      <c r="E14" s="1">
        <v>25</v>
      </c>
      <c r="F14" s="1">
        <v>38</v>
      </c>
      <c r="G14" s="7">
        <v>0.17</v>
      </c>
      <c r="H14" s="1">
        <v>180</v>
      </c>
      <c r="I14" s="1" t="s">
        <v>37</v>
      </c>
      <c r="J14" s="1">
        <v>25</v>
      </c>
      <c r="K14" s="1">
        <f t="shared" si="2"/>
        <v>0</v>
      </c>
      <c r="L14" s="1">
        <f t="shared" si="3"/>
        <v>25</v>
      </c>
      <c r="M14" s="1"/>
      <c r="N14" s="1"/>
      <c r="O14" s="1">
        <v>0</v>
      </c>
      <c r="P14" s="1">
        <f t="shared" si="4"/>
        <v>5</v>
      </c>
      <c r="Q14" s="5">
        <f t="shared" ref="Q14" si="9">11*P14-O14-N14-F14</f>
        <v>17</v>
      </c>
      <c r="R14" s="5"/>
      <c r="S14" s="1"/>
      <c r="T14" s="1">
        <f t="shared" si="5"/>
        <v>11</v>
      </c>
      <c r="U14" s="1">
        <f t="shared" si="6"/>
        <v>7.6</v>
      </c>
      <c r="V14" s="1">
        <v>4.8</v>
      </c>
      <c r="W14" s="1">
        <v>4.2</v>
      </c>
      <c r="X14" s="1">
        <v>6.6</v>
      </c>
      <c r="Y14" s="1">
        <v>3.2</v>
      </c>
      <c r="Z14" s="1">
        <v>9.75</v>
      </c>
      <c r="AA14" s="1">
        <v>10</v>
      </c>
      <c r="AB14" s="1">
        <v>17.8</v>
      </c>
      <c r="AC14" s="1">
        <v>13.2</v>
      </c>
      <c r="AD14" s="1">
        <v>11.8</v>
      </c>
      <c r="AE14" s="1">
        <v>14.6</v>
      </c>
      <c r="AF14" s="13" t="s">
        <v>50</v>
      </c>
      <c r="AG14" s="1">
        <f t="shared" si="7"/>
        <v>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51</v>
      </c>
      <c r="B15" s="15" t="s">
        <v>43</v>
      </c>
      <c r="C15" s="15"/>
      <c r="D15" s="15"/>
      <c r="E15" s="15"/>
      <c r="F15" s="15"/>
      <c r="G15" s="16">
        <v>0</v>
      </c>
      <c r="H15" s="15">
        <v>50</v>
      </c>
      <c r="I15" s="15" t="s">
        <v>37</v>
      </c>
      <c r="J15" s="15"/>
      <c r="K15" s="15">
        <f t="shared" si="2"/>
        <v>0</v>
      </c>
      <c r="L15" s="15">
        <f t="shared" si="3"/>
        <v>0</v>
      </c>
      <c r="M15" s="15"/>
      <c r="N15" s="15"/>
      <c r="O15" s="15">
        <v>0</v>
      </c>
      <c r="P15" s="15">
        <f t="shared" si="4"/>
        <v>0</v>
      </c>
      <c r="Q15" s="17"/>
      <c r="R15" s="17"/>
      <c r="S15" s="15"/>
      <c r="T15" s="15" t="e">
        <f t="shared" si="5"/>
        <v>#DIV/0!</v>
      </c>
      <c r="U15" s="15" t="e">
        <f t="shared" si="6"/>
        <v>#DIV/0!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 t="s">
        <v>44</v>
      </c>
      <c r="AG15" s="1">
        <f t="shared" si="7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43</v>
      </c>
      <c r="C16" s="1">
        <v>22</v>
      </c>
      <c r="D16" s="1">
        <v>140</v>
      </c>
      <c r="E16" s="1">
        <v>10</v>
      </c>
      <c r="F16" s="1">
        <v>138</v>
      </c>
      <c r="G16" s="7">
        <v>0.35</v>
      </c>
      <c r="H16" s="1">
        <v>50</v>
      </c>
      <c r="I16" s="1" t="s">
        <v>37</v>
      </c>
      <c r="J16" s="1">
        <v>54</v>
      </c>
      <c r="K16" s="1">
        <f t="shared" si="2"/>
        <v>-44</v>
      </c>
      <c r="L16" s="1">
        <f t="shared" si="3"/>
        <v>10</v>
      </c>
      <c r="M16" s="1"/>
      <c r="N16" s="1">
        <v>32.19999999999996</v>
      </c>
      <c r="O16" s="1">
        <v>0</v>
      </c>
      <c r="P16" s="1">
        <f t="shared" si="4"/>
        <v>2</v>
      </c>
      <c r="Q16" s="5"/>
      <c r="R16" s="5"/>
      <c r="S16" s="1"/>
      <c r="T16" s="1">
        <f t="shared" si="5"/>
        <v>85.09999999999998</v>
      </c>
      <c r="U16" s="1">
        <f t="shared" si="6"/>
        <v>85.09999999999998</v>
      </c>
      <c r="V16" s="1">
        <v>2.2000000000000002</v>
      </c>
      <c r="W16" s="1">
        <v>16.2</v>
      </c>
      <c r="X16" s="1">
        <v>15.2</v>
      </c>
      <c r="Y16" s="1">
        <v>10.8</v>
      </c>
      <c r="Z16" s="1">
        <v>12.75</v>
      </c>
      <c r="AA16" s="1">
        <v>12.3333333333333</v>
      </c>
      <c r="AB16" s="1">
        <v>32.451999999999998</v>
      </c>
      <c r="AC16" s="1">
        <v>13.252000000000001</v>
      </c>
      <c r="AD16" s="1">
        <v>10.199999999999999</v>
      </c>
      <c r="AE16" s="1">
        <v>14.8</v>
      </c>
      <c r="AF16" s="13" t="s">
        <v>50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36</v>
      </c>
      <c r="C17" s="1">
        <v>196.94499999999999</v>
      </c>
      <c r="D17" s="1">
        <v>320.64600000000002</v>
      </c>
      <c r="E17" s="1">
        <v>195.667</v>
      </c>
      <c r="F17" s="1">
        <v>296.97899999999998</v>
      </c>
      <c r="G17" s="7">
        <v>1</v>
      </c>
      <c r="H17" s="1">
        <v>55</v>
      </c>
      <c r="I17" s="1" t="s">
        <v>37</v>
      </c>
      <c r="J17" s="1">
        <v>189.39</v>
      </c>
      <c r="K17" s="1">
        <f t="shared" si="2"/>
        <v>6.2770000000000152</v>
      </c>
      <c r="L17" s="1">
        <f t="shared" si="3"/>
        <v>158.834</v>
      </c>
      <c r="M17" s="1">
        <v>36.832999999999998</v>
      </c>
      <c r="N17" s="1">
        <v>64.33952000000005</v>
      </c>
      <c r="O17" s="1">
        <v>0</v>
      </c>
      <c r="P17" s="1">
        <f t="shared" si="4"/>
        <v>39.133400000000002</v>
      </c>
      <c r="Q17" s="5">
        <f>12*P17-O17-N17-F17</f>
        <v>108.28228000000001</v>
      </c>
      <c r="R17" s="5"/>
      <c r="S17" s="1"/>
      <c r="T17" s="1">
        <f t="shared" si="5"/>
        <v>12</v>
      </c>
      <c r="U17" s="1">
        <f t="shared" si="6"/>
        <v>9.2329958552029723</v>
      </c>
      <c r="V17" s="1">
        <v>27.738800000000001</v>
      </c>
      <c r="W17" s="1">
        <v>50.052</v>
      </c>
      <c r="X17" s="1">
        <v>52.858800000000002</v>
      </c>
      <c r="Y17" s="1">
        <v>48.473599999999998</v>
      </c>
      <c r="Z17" s="1">
        <v>44.688000000000002</v>
      </c>
      <c r="AA17" s="1">
        <v>44.774666666666697</v>
      </c>
      <c r="AB17" s="1">
        <v>78.709999999999994</v>
      </c>
      <c r="AC17" s="1">
        <v>42.203000000000003</v>
      </c>
      <c r="AD17" s="1">
        <v>39.564599999999999</v>
      </c>
      <c r="AE17" s="1">
        <v>35.1678</v>
      </c>
      <c r="AF17" s="1"/>
      <c r="AG17" s="1">
        <f t="shared" si="7"/>
        <v>108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54</v>
      </c>
      <c r="B18" s="20" t="s">
        <v>36</v>
      </c>
      <c r="C18" s="20">
        <v>1457.1790000000001</v>
      </c>
      <c r="D18" s="20">
        <v>810.93499999999995</v>
      </c>
      <c r="E18" s="20">
        <v>975.57399999999996</v>
      </c>
      <c r="F18" s="20">
        <v>953.09100000000001</v>
      </c>
      <c r="G18" s="21">
        <v>1</v>
      </c>
      <c r="H18" s="20">
        <v>50</v>
      </c>
      <c r="I18" s="20" t="s">
        <v>37</v>
      </c>
      <c r="J18" s="20">
        <v>2977.6680000000001</v>
      </c>
      <c r="K18" s="20">
        <f t="shared" si="2"/>
        <v>-2002.0940000000001</v>
      </c>
      <c r="L18" s="20">
        <f t="shared" si="3"/>
        <v>863.10899999999992</v>
      </c>
      <c r="M18" s="20">
        <v>112.465</v>
      </c>
      <c r="N18" s="20">
        <v>537.29180000000042</v>
      </c>
      <c r="O18" s="20">
        <v>0</v>
      </c>
      <c r="P18" s="20">
        <f t="shared" si="4"/>
        <v>195.1148</v>
      </c>
      <c r="Q18" s="22">
        <f>11*P18-O18-N18-F18</f>
        <v>655.87999999999954</v>
      </c>
      <c r="R18" s="22"/>
      <c r="S18" s="20"/>
      <c r="T18" s="20">
        <f t="shared" si="5"/>
        <v>11</v>
      </c>
      <c r="U18" s="20">
        <f t="shared" si="6"/>
        <v>7.6384918007244984</v>
      </c>
      <c r="V18" s="20">
        <v>186.6104</v>
      </c>
      <c r="W18" s="20">
        <v>223.18379999999999</v>
      </c>
      <c r="X18" s="20">
        <v>202.98859999999999</v>
      </c>
      <c r="Y18" s="20">
        <v>192.71520000000001</v>
      </c>
      <c r="Z18" s="20">
        <v>230.084</v>
      </c>
      <c r="AA18" s="20">
        <v>202.303</v>
      </c>
      <c r="AB18" s="20">
        <v>482.59460000000001</v>
      </c>
      <c r="AC18" s="20">
        <v>443.49220000000003</v>
      </c>
      <c r="AD18" s="20">
        <v>272.69760000000002</v>
      </c>
      <c r="AE18" s="20">
        <v>236.0898</v>
      </c>
      <c r="AF18" s="20" t="s">
        <v>55</v>
      </c>
      <c r="AG18" s="1">
        <f t="shared" si="7"/>
        <v>656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36</v>
      </c>
      <c r="C19" s="1">
        <v>141.61000000000001</v>
      </c>
      <c r="D19" s="1">
        <v>96.363</v>
      </c>
      <c r="E19" s="1">
        <v>104.883</v>
      </c>
      <c r="F19" s="1">
        <v>111.008</v>
      </c>
      <c r="G19" s="7">
        <v>1</v>
      </c>
      <c r="H19" s="1">
        <v>60</v>
      </c>
      <c r="I19" s="1" t="s">
        <v>37</v>
      </c>
      <c r="J19" s="1">
        <v>92.96</v>
      </c>
      <c r="K19" s="1">
        <f t="shared" si="2"/>
        <v>11.923000000000002</v>
      </c>
      <c r="L19" s="1">
        <f t="shared" si="3"/>
        <v>99.61999999999999</v>
      </c>
      <c r="M19" s="1">
        <v>5.2629999999999999</v>
      </c>
      <c r="N19" s="1">
        <v>42.685200000000009</v>
      </c>
      <c r="O19" s="1">
        <v>0</v>
      </c>
      <c r="P19" s="1">
        <f t="shared" si="4"/>
        <v>20.976599999999998</v>
      </c>
      <c r="Q19" s="5">
        <f t="shared" ref="Q19:Q20" si="10">12*P19-O19-N19-F19</f>
        <v>98.025999999999968</v>
      </c>
      <c r="R19" s="5"/>
      <c r="S19" s="1"/>
      <c r="T19" s="1">
        <f t="shared" si="5"/>
        <v>11.999999999999998</v>
      </c>
      <c r="U19" s="1">
        <f t="shared" si="6"/>
        <v>7.3268880562150205</v>
      </c>
      <c r="V19" s="1">
        <v>17.860800000000001</v>
      </c>
      <c r="W19" s="1">
        <v>22.9512</v>
      </c>
      <c r="X19" s="1">
        <v>23.0976</v>
      </c>
      <c r="Y19" s="1">
        <v>25.4482</v>
      </c>
      <c r="Z19" s="1">
        <v>24.978999999999999</v>
      </c>
      <c r="AA19" s="1">
        <v>25.304666666666702</v>
      </c>
      <c r="AB19" s="1">
        <v>41.557200000000002</v>
      </c>
      <c r="AC19" s="1">
        <v>33.785400000000003</v>
      </c>
      <c r="AD19" s="1">
        <v>19.500800000000002</v>
      </c>
      <c r="AE19" s="1">
        <v>19.145600000000002</v>
      </c>
      <c r="AF19" s="1"/>
      <c r="AG19" s="1">
        <f t="shared" si="7"/>
        <v>98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36</v>
      </c>
      <c r="C20" s="1">
        <v>391.64100000000002</v>
      </c>
      <c r="D20" s="1">
        <v>193.511</v>
      </c>
      <c r="E20" s="1">
        <v>340.73599999999999</v>
      </c>
      <c r="F20" s="1">
        <v>75.164000000000001</v>
      </c>
      <c r="G20" s="7">
        <v>1</v>
      </c>
      <c r="H20" s="1">
        <v>60</v>
      </c>
      <c r="I20" s="1" t="s">
        <v>37</v>
      </c>
      <c r="J20" s="1">
        <v>398</v>
      </c>
      <c r="K20" s="1">
        <f t="shared" si="2"/>
        <v>-57.26400000000001</v>
      </c>
      <c r="L20" s="1">
        <f t="shared" si="3"/>
        <v>340.73599999999999</v>
      </c>
      <c r="M20" s="1"/>
      <c r="N20" s="1">
        <v>220.67760000000001</v>
      </c>
      <c r="O20" s="1">
        <v>460.24540000000002</v>
      </c>
      <c r="P20" s="1">
        <f t="shared" si="4"/>
        <v>68.147199999999998</v>
      </c>
      <c r="Q20" s="5">
        <f t="shared" si="10"/>
        <v>61.679399999999944</v>
      </c>
      <c r="R20" s="5"/>
      <c r="S20" s="1"/>
      <c r="T20" s="1">
        <f t="shared" si="5"/>
        <v>12</v>
      </c>
      <c r="U20" s="1">
        <f t="shared" si="6"/>
        <v>11.094909255259203</v>
      </c>
      <c r="V20" s="1">
        <v>84.056600000000003</v>
      </c>
      <c r="W20" s="1">
        <v>56.563800000000001</v>
      </c>
      <c r="X20" s="1">
        <v>30.056799999999999</v>
      </c>
      <c r="Y20" s="1">
        <v>53.092599999999997</v>
      </c>
      <c r="Z20" s="1">
        <v>46.526499999999999</v>
      </c>
      <c r="AA20" s="1">
        <v>23.154666666666699</v>
      </c>
      <c r="AB20" s="1">
        <v>18.872599999999998</v>
      </c>
      <c r="AC20" s="1">
        <v>1.5027999999999999</v>
      </c>
      <c r="AD20" s="1">
        <v>42.424799999999998</v>
      </c>
      <c r="AE20" s="1">
        <v>4.4796000000000298</v>
      </c>
      <c r="AF20" s="1" t="s">
        <v>58</v>
      </c>
      <c r="AG20" s="1">
        <f t="shared" si="7"/>
        <v>62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59</v>
      </c>
      <c r="B21" s="15" t="s">
        <v>36</v>
      </c>
      <c r="C21" s="15"/>
      <c r="D21" s="15"/>
      <c r="E21" s="15"/>
      <c r="F21" s="15"/>
      <c r="G21" s="16">
        <v>0</v>
      </c>
      <c r="H21" s="15">
        <v>60</v>
      </c>
      <c r="I21" s="15" t="s">
        <v>37</v>
      </c>
      <c r="J21" s="15"/>
      <c r="K21" s="15">
        <f t="shared" si="2"/>
        <v>0</v>
      </c>
      <c r="L21" s="15">
        <f t="shared" si="3"/>
        <v>0</v>
      </c>
      <c r="M21" s="15"/>
      <c r="N21" s="15"/>
      <c r="O21" s="15">
        <v>0</v>
      </c>
      <c r="P21" s="15">
        <f t="shared" si="4"/>
        <v>0</v>
      </c>
      <c r="Q21" s="17"/>
      <c r="R21" s="17"/>
      <c r="S21" s="15"/>
      <c r="T21" s="15" t="e">
        <f t="shared" si="5"/>
        <v>#DIV/0!</v>
      </c>
      <c r="U21" s="15" t="e">
        <f t="shared" si="6"/>
        <v>#DIV/0!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 t="s">
        <v>44</v>
      </c>
      <c r="AG21" s="1">
        <f t="shared" si="7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3" t="s">
        <v>60</v>
      </c>
      <c r="B22" s="23" t="s">
        <v>36</v>
      </c>
      <c r="C22" s="23">
        <v>503.298</v>
      </c>
      <c r="D22" s="23">
        <v>259.40100000000001</v>
      </c>
      <c r="E22" s="23">
        <v>374.48500000000001</v>
      </c>
      <c r="F22" s="23">
        <v>311.84399999999999</v>
      </c>
      <c r="G22" s="24">
        <v>1</v>
      </c>
      <c r="H22" s="23">
        <v>60</v>
      </c>
      <c r="I22" s="23" t="s">
        <v>37</v>
      </c>
      <c r="J22" s="23">
        <v>647.97</v>
      </c>
      <c r="K22" s="23">
        <f t="shared" si="2"/>
        <v>-273.48500000000001</v>
      </c>
      <c r="L22" s="23">
        <f t="shared" si="3"/>
        <v>374.48500000000001</v>
      </c>
      <c r="M22" s="23"/>
      <c r="N22" s="23">
        <v>111.1420000000001</v>
      </c>
      <c r="O22" s="23">
        <v>299.38639999999981</v>
      </c>
      <c r="P22" s="23">
        <f t="shared" si="4"/>
        <v>74.897000000000006</v>
      </c>
      <c r="Q22" s="25">
        <f>13*P22-O22-N22-F22</f>
        <v>251.28860000000014</v>
      </c>
      <c r="R22" s="25"/>
      <c r="S22" s="23"/>
      <c r="T22" s="23">
        <f t="shared" si="5"/>
        <v>13</v>
      </c>
      <c r="U22" s="23">
        <f t="shared" si="6"/>
        <v>9.6448776319478746</v>
      </c>
      <c r="V22" s="23">
        <v>78.168199999999999</v>
      </c>
      <c r="W22" s="23">
        <v>72.072000000000003</v>
      </c>
      <c r="X22" s="23">
        <v>75.801999999999992</v>
      </c>
      <c r="Y22" s="23">
        <v>88.223199999999991</v>
      </c>
      <c r="Z22" s="23">
        <v>105.2765</v>
      </c>
      <c r="AA22" s="23">
        <v>107.979333333333</v>
      </c>
      <c r="AB22" s="23">
        <v>171.816</v>
      </c>
      <c r="AC22" s="23">
        <v>130.54040000000001</v>
      </c>
      <c r="AD22" s="23">
        <v>97.082800000000006</v>
      </c>
      <c r="AE22" s="23">
        <v>90.356800000000007</v>
      </c>
      <c r="AF22" s="23" t="s">
        <v>62</v>
      </c>
      <c r="AG22" s="1">
        <f t="shared" si="7"/>
        <v>251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3" t="s">
        <v>61</v>
      </c>
      <c r="B23" s="23" t="s">
        <v>36</v>
      </c>
      <c r="C23" s="23">
        <v>247.74799999999999</v>
      </c>
      <c r="D23" s="23">
        <v>70.036000000000001</v>
      </c>
      <c r="E23" s="23">
        <v>85.822000000000003</v>
      </c>
      <c r="F23" s="23">
        <v>209.62</v>
      </c>
      <c r="G23" s="24">
        <v>1</v>
      </c>
      <c r="H23" s="23">
        <v>60</v>
      </c>
      <c r="I23" s="23" t="s">
        <v>37</v>
      </c>
      <c r="J23" s="23">
        <v>82.29</v>
      </c>
      <c r="K23" s="23">
        <f t="shared" si="2"/>
        <v>3.5319999999999965</v>
      </c>
      <c r="L23" s="23">
        <f t="shared" si="3"/>
        <v>85.822000000000003</v>
      </c>
      <c r="M23" s="23"/>
      <c r="N23" s="23"/>
      <c r="O23" s="23">
        <v>100</v>
      </c>
      <c r="P23" s="23">
        <f t="shared" si="4"/>
        <v>17.164400000000001</v>
      </c>
      <c r="Q23" s="25"/>
      <c r="R23" s="25"/>
      <c r="S23" s="23"/>
      <c r="T23" s="23">
        <f t="shared" si="5"/>
        <v>18.038498287152478</v>
      </c>
      <c r="U23" s="23">
        <f t="shared" si="6"/>
        <v>18.038498287152478</v>
      </c>
      <c r="V23" s="23">
        <v>18.038799999999998</v>
      </c>
      <c r="W23" s="23">
        <v>14.542199999999999</v>
      </c>
      <c r="X23" s="23">
        <v>14.8866</v>
      </c>
      <c r="Y23" s="23">
        <v>32.088999999999999</v>
      </c>
      <c r="Z23" s="23">
        <v>29.007750000000001</v>
      </c>
      <c r="AA23" s="23">
        <v>31.087333333333302</v>
      </c>
      <c r="AB23" s="23">
        <v>53.281199999999998</v>
      </c>
      <c r="AC23" s="23">
        <v>30.862400000000001</v>
      </c>
      <c r="AD23" s="23">
        <v>22.690799999999999</v>
      </c>
      <c r="AE23" s="23">
        <v>21.807400000000001</v>
      </c>
      <c r="AF23" s="23" t="s">
        <v>62</v>
      </c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3" t="s">
        <v>63</v>
      </c>
      <c r="B24" s="23" t="s">
        <v>36</v>
      </c>
      <c r="C24" s="23">
        <v>130.042</v>
      </c>
      <c r="D24" s="23">
        <v>42.75</v>
      </c>
      <c r="E24" s="23">
        <v>63.673999999999999</v>
      </c>
      <c r="F24" s="23">
        <v>103.119</v>
      </c>
      <c r="G24" s="24">
        <v>1</v>
      </c>
      <c r="H24" s="23">
        <v>60</v>
      </c>
      <c r="I24" s="23" t="s">
        <v>37</v>
      </c>
      <c r="J24" s="23">
        <v>62.64</v>
      </c>
      <c r="K24" s="23">
        <f t="shared" si="2"/>
        <v>1.0339999999999989</v>
      </c>
      <c r="L24" s="23">
        <f t="shared" si="3"/>
        <v>63.673999999999999</v>
      </c>
      <c r="M24" s="23"/>
      <c r="N24" s="23"/>
      <c r="O24" s="23">
        <v>100</v>
      </c>
      <c r="P24" s="23">
        <f t="shared" si="4"/>
        <v>12.7348</v>
      </c>
      <c r="Q24" s="25"/>
      <c r="R24" s="25"/>
      <c r="S24" s="23"/>
      <c r="T24" s="23">
        <f t="shared" si="5"/>
        <v>15.94991676351415</v>
      </c>
      <c r="U24" s="23">
        <f t="shared" si="6"/>
        <v>15.94991676351415</v>
      </c>
      <c r="V24" s="23">
        <v>10.0702</v>
      </c>
      <c r="W24" s="23">
        <v>10.204800000000001</v>
      </c>
      <c r="X24" s="23">
        <v>13.901199999999999</v>
      </c>
      <c r="Y24" s="23">
        <v>19.851199999999999</v>
      </c>
      <c r="Z24" s="23">
        <v>10.415749999999999</v>
      </c>
      <c r="AA24" s="23">
        <v>8.9043333333333301</v>
      </c>
      <c r="AB24" s="23">
        <v>32.612400000000001</v>
      </c>
      <c r="AC24" s="23">
        <v>21.674399999999999</v>
      </c>
      <c r="AD24" s="23">
        <v>16.1828</v>
      </c>
      <c r="AE24" s="23">
        <v>13.7104</v>
      </c>
      <c r="AF24" s="23" t="s">
        <v>62</v>
      </c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0" t="s">
        <v>64</v>
      </c>
      <c r="B25" s="20" t="s">
        <v>36</v>
      </c>
      <c r="C25" s="20">
        <v>306.75599999999997</v>
      </c>
      <c r="D25" s="20">
        <v>1.169</v>
      </c>
      <c r="E25" s="20">
        <v>156.08000000000001</v>
      </c>
      <c r="F25" s="20">
        <v>110.69199999999999</v>
      </c>
      <c r="G25" s="21">
        <v>1</v>
      </c>
      <c r="H25" s="20">
        <v>60</v>
      </c>
      <c r="I25" s="20" t="s">
        <v>37</v>
      </c>
      <c r="J25" s="20">
        <v>149.86000000000001</v>
      </c>
      <c r="K25" s="20">
        <f t="shared" si="2"/>
        <v>6.2199999999999989</v>
      </c>
      <c r="L25" s="20">
        <f t="shared" si="3"/>
        <v>150.82600000000002</v>
      </c>
      <c r="M25" s="20">
        <v>5.2539999999999996</v>
      </c>
      <c r="N25" s="20">
        <v>59.689400000000028</v>
      </c>
      <c r="O25" s="20">
        <v>0</v>
      </c>
      <c r="P25" s="20">
        <f t="shared" si="4"/>
        <v>31.216000000000001</v>
      </c>
      <c r="Q25" s="22">
        <f>9*P25-O25-N25-F25</f>
        <v>110.56259999999999</v>
      </c>
      <c r="R25" s="22"/>
      <c r="S25" s="20"/>
      <c r="T25" s="20">
        <f t="shared" si="5"/>
        <v>9</v>
      </c>
      <c r="U25" s="20">
        <f t="shared" si="6"/>
        <v>5.458143259866735</v>
      </c>
      <c r="V25" s="20">
        <v>30.761800000000001</v>
      </c>
      <c r="W25" s="20">
        <v>29.874400000000001</v>
      </c>
      <c r="X25" s="20">
        <v>27.027000000000001</v>
      </c>
      <c r="Y25" s="20">
        <v>23.195</v>
      </c>
      <c r="Z25" s="20">
        <v>25.135750000000002</v>
      </c>
      <c r="AA25" s="20">
        <v>31.759</v>
      </c>
      <c r="AB25" s="20">
        <v>89.652199999999993</v>
      </c>
      <c r="AC25" s="20">
        <v>70.882400000000004</v>
      </c>
      <c r="AD25" s="20">
        <v>54.431600000000003</v>
      </c>
      <c r="AE25" s="20">
        <v>56.034999999999997</v>
      </c>
      <c r="AF25" s="20" t="s">
        <v>65</v>
      </c>
      <c r="AG25" s="1">
        <f t="shared" si="7"/>
        <v>111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66</v>
      </c>
      <c r="B26" s="1" t="s">
        <v>36</v>
      </c>
      <c r="C26" s="1">
        <v>64.942999999999998</v>
      </c>
      <c r="D26" s="1">
        <v>111.91</v>
      </c>
      <c r="E26" s="1">
        <v>54.844000000000001</v>
      </c>
      <c r="F26" s="1">
        <v>87.55</v>
      </c>
      <c r="G26" s="7">
        <v>1</v>
      </c>
      <c r="H26" s="1">
        <v>30</v>
      </c>
      <c r="I26" s="1" t="s">
        <v>37</v>
      </c>
      <c r="J26" s="1">
        <v>196.10599999999999</v>
      </c>
      <c r="K26" s="1">
        <f t="shared" si="2"/>
        <v>-141.262</v>
      </c>
      <c r="L26" s="1">
        <f t="shared" si="3"/>
        <v>54.844000000000001</v>
      </c>
      <c r="M26" s="1"/>
      <c r="N26" s="1">
        <v>44.958799999999997</v>
      </c>
      <c r="O26" s="1">
        <v>42.063850000000102</v>
      </c>
      <c r="P26" s="1">
        <f t="shared" si="4"/>
        <v>10.9688</v>
      </c>
      <c r="Q26" s="5"/>
      <c r="R26" s="5"/>
      <c r="S26" s="1"/>
      <c r="T26" s="1">
        <f t="shared" si="5"/>
        <v>15.915382721902134</v>
      </c>
      <c r="U26" s="1">
        <f t="shared" si="6"/>
        <v>15.915382721902134</v>
      </c>
      <c r="V26" s="1">
        <v>16.476199999999999</v>
      </c>
      <c r="W26" s="1">
        <v>16.6968</v>
      </c>
      <c r="X26" s="1">
        <v>16.662800000000001</v>
      </c>
      <c r="Y26" s="1">
        <v>14.045199999999999</v>
      </c>
      <c r="Z26" s="1">
        <v>19.324249999999999</v>
      </c>
      <c r="AA26" s="1">
        <v>21.825666666666699</v>
      </c>
      <c r="AB26" s="1">
        <v>18.495799999999999</v>
      </c>
      <c r="AC26" s="1">
        <v>13.0646</v>
      </c>
      <c r="AD26" s="1">
        <v>19.241399999999999</v>
      </c>
      <c r="AE26" s="1">
        <v>15.6792</v>
      </c>
      <c r="AF26" s="1"/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36</v>
      </c>
      <c r="C27" s="1">
        <v>94.257999999999996</v>
      </c>
      <c r="D27" s="1">
        <v>249.18899999999999</v>
      </c>
      <c r="E27" s="1">
        <v>146.62299999999999</v>
      </c>
      <c r="F27" s="1">
        <v>194.16</v>
      </c>
      <c r="G27" s="7">
        <v>1</v>
      </c>
      <c r="H27" s="1">
        <v>30</v>
      </c>
      <c r="I27" s="1" t="s">
        <v>37</v>
      </c>
      <c r="J27" s="1">
        <v>667.37300000000005</v>
      </c>
      <c r="K27" s="1">
        <f t="shared" si="2"/>
        <v>-520.75</v>
      </c>
      <c r="L27" s="1">
        <f t="shared" si="3"/>
        <v>146.62299999999999</v>
      </c>
      <c r="M27" s="1"/>
      <c r="N27" s="1"/>
      <c r="O27" s="1">
        <v>77.451280000000025</v>
      </c>
      <c r="P27" s="1">
        <f t="shared" si="4"/>
        <v>29.324599999999997</v>
      </c>
      <c r="Q27" s="5">
        <f t="shared" ref="Q27" si="11">11*P27-O27-N27-F27</f>
        <v>50.959319999999934</v>
      </c>
      <c r="R27" s="5"/>
      <c r="S27" s="1"/>
      <c r="T27" s="1">
        <f t="shared" si="5"/>
        <v>11</v>
      </c>
      <c r="U27" s="1">
        <f t="shared" si="6"/>
        <v>9.2622330739379244</v>
      </c>
      <c r="V27" s="1">
        <v>27.265799999999999</v>
      </c>
      <c r="W27" s="1">
        <v>27.501200000000001</v>
      </c>
      <c r="X27" s="1">
        <v>34.563200000000002</v>
      </c>
      <c r="Y27" s="1">
        <v>25.436</v>
      </c>
      <c r="Z27" s="1">
        <v>25.375499999999999</v>
      </c>
      <c r="AA27" s="1">
        <v>26.736333333333299</v>
      </c>
      <c r="AB27" s="1">
        <v>35.9938</v>
      </c>
      <c r="AC27" s="1">
        <v>22.868200000000002</v>
      </c>
      <c r="AD27" s="1">
        <v>36.694200000000002</v>
      </c>
      <c r="AE27" s="1">
        <v>37.257399999999997</v>
      </c>
      <c r="AF27" s="1"/>
      <c r="AG27" s="1">
        <f t="shared" si="7"/>
        <v>51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36</v>
      </c>
      <c r="C28" s="1">
        <v>102.658</v>
      </c>
      <c r="D28" s="1">
        <v>238.32</v>
      </c>
      <c r="E28" s="1">
        <v>116.304</v>
      </c>
      <c r="F28" s="1">
        <v>174.42099999999999</v>
      </c>
      <c r="G28" s="7">
        <v>1</v>
      </c>
      <c r="H28" s="1">
        <v>30</v>
      </c>
      <c r="I28" s="1" t="s">
        <v>37</v>
      </c>
      <c r="J28" s="1">
        <v>180.57400000000001</v>
      </c>
      <c r="K28" s="1">
        <f t="shared" si="2"/>
        <v>-64.27000000000001</v>
      </c>
      <c r="L28" s="1">
        <f t="shared" si="3"/>
        <v>116.304</v>
      </c>
      <c r="M28" s="1"/>
      <c r="N28" s="1">
        <v>44.654960000000123</v>
      </c>
      <c r="O28" s="1">
        <v>111.422</v>
      </c>
      <c r="P28" s="1">
        <f t="shared" si="4"/>
        <v>23.2608</v>
      </c>
      <c r="Q28" s="5"/>
      <c r="R28" s="5"/>
      <c r="S28" s="1"/>
      <c r="T28" s="1">
        <f t="shared" si="5"/>
        <v>14.20836600632825</v>
      </c>
      <c r="U28" s="1">
        <f t="shared" si="6"/>
        <v>14.20836600632825</v>
      </c>
      <c r="V28" s="1">
        <v>32.397399999999998</v>
      </c>
      <c r="W28" s="1">
        <v>29.797799999999999</v>
      </c>
      <c r="X28" s="1">
        <v>34.250399999999999</v>
      </c>
      <c r="Y28" s="1">
        <v>29.124400000000001</v>
      </c>
      <c r="Z28" s="1">
        <v>35.164000000000001</v>
      </c>
      <c r="AA28" s="1">
        <v>36.034999999999997</v>
      </c>
      <c r="AB28" s="1">
        <v>29.634599999999999</v>
      </c>
      <c r="AC28" s="1">
        <v>49.171399999999998</v>
      </c>
      <c r="AD28" s="1">
        <v>2.6692</v>
      </c>
      <c r="AE28" s="1">
        <v>2.1147999999999998</v>
      </c>
      <c r="AF28" s="1"/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69</v>
      </c>
      <c r="B29" s="15" t="s">
        <v>36</v>
      </c>
      <c r="C29" s="15"/>
      <c r="D29" s="15"/>
      <c r="E29" s="15"/>
      <c r="F29" s="15"/>
      <c r="G29" s="16">
        <v>0</v>
      </c>
      <c r="H29" s="15">
        <v>45</v>
      </c>
      <c r="I29" s="15" t="s">
        <v>37</v>
      </c>
      <c r="J29" s="15"/>
      <c r="K29" s="15">
        <f t="shared" si="2"/>
        <v>0</v>
      </c>
      <c r="L29" s="15">
        <f t="shared" si="3"/>
        <v>0</v>
      </c>
      <c r="M29" s="15"/>
      <c r="N29" s="15"/>
      <c r="O29" s="15">
        <v>0</v>
      </c>
      <c r="P29" s="15">
        <f t="shared" si="4"/>
        <v>0</v>
      </c>
      <c r="Q29" s="17"/>
      <c r="R29" s="17"/>
      <c r="S29" s="15"/>
      <c r="T29" s="15" t="e">
        <f t="shared" si="5"/>
        <v>#DIV/0!</v>
      </c>
      <c r="U29" s="15" t="e">
        <f t="shared" si="6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44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3" t="s">
        <v>70</v>
      </c>
      <c r="B30" s="23" t="s">
        <v>36</v>
      </c>
      <c r="C30" s="23">
        <v>707.49199999999996</v>
      </c>
      <c r="D30" s="23">
        <v>345.93799999999999</v>
      </c>
      <c r="E30" s="23">
        <v>488.16300000000001</v>
      </c>
      <c r="F30" s="23">
        <v>493.69799999999998</v>
      </c>
      <c r="G30" s="24">
        <v>1</v>
      </c>
      <c r="H30" s="23">
        <v>40</v>
      </c>
      <c r="I30" s="23" t="s">
        <v>37</v>
      </c>
      <c r="J30" s="23">
        <v>435.7</v>
      </c>
      <c r="K30" s="23">
        <f t="shared" si="2"/>
        <v>52.463000000000022</v>
      </c>
      <c r="L30" s="23">
        <f t="shared" si="3"/>
        <v>488.16300000000001</v>
      </c>
      <c r="M30" s="23"/>
      <c r="N30" s="23"/>
      <c r="O30" s="23">
        <v>338.85399999999993</v>
      </c>
      <c r="P30" s="23">
        <f t="shared" si="4"/>
        <v>97.632599999999996</v>
      </c>
      <c r="Q30" s="25">
        <f>13*P30-O30-N30-F30</f>
        <v>436.67180000000008</v>
      </c>
      <c r="R30" s="25"/>
      <c r="S30" s="23"/>
      <c r="T30" s="23">
        <f t="shared" si="5"/>
        <v>13</v>
      </c>
      <c r="U30" s="23">
        <f t="shared" si="6"/>
        <v>8.5273976110438507</v>
      </c>
      <c r="V30" s="23">
        <v>92.481799999999993</v>
      </c>
      <c r="W30" s="23">
        <v>81.568799999999996</v>
      </c>
      <c r="X30" s="23">
        <v>87.100400000000008</v>
      </c>
      <c r="Y30" s="23">
        <v>114.154</v>
      </c>
      <c r="Z30" s="23">
        <v>88.59075</v>
      </c>
      <c r="AA30" s="23">
        <v>87.090999999999994</v>
      </c>
      <c r="AB30" s="23">
        <v>102.759</v>
      </c>
      <c r="AC30" s="23">
        <v>99.4024</v>
      </c>
      <c r="AD30" s="23">
        <v>101.9868</v>
      </c>
      <c r="AE30" s="23">
        <v>103.929</v>
      </c>
      <c r="AF30" s="23" t="s">
        <v>62</v>
      </c>
      <c r="AG30" s="1">
        <f t="shared" si="7"/>
        <v>437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36</v>
      </c>
      <c r="C31" s="1">
        <v>140.22800000000001</v>
      </c>
      <c r="D31" s="1">
        <v>86.673000000000002</v>
      </c>
      <c r="E31" s="1">
        <v>119.922</v>
      </c>
      <c r="F31" s="1">
        <v>89.626999999999995</v>
      </c>
      <c r="G31" s="7">
        <v>1</v>
      </c>
      <c r="H31" s="1">
        <v>40</v>
      </c>
      <c r="I31" s="1" t="s">
        <v>37</v>
      </c>
      <c r="J31" s="1">
        <v>263.22800000000001</v>
      </c>
      <c r="K31" s="1">
        <f t="shared" si="2"/>
        <v>-143.30600000000001</v>
      </c>
      <c r="L31" s="1">
        <f t="shared" si="3"/>
        <v>103.9</v>
      </c>
      <c r="M31" s="1">
        <v>16.021999999999998</v>
      </c>
      <c r="N31" s="1">
        <v>22.77579999999999</v>
      </c>
      <c r="O31" s="1">
        <v>86.331800000000001</v>
      </c>
      <c r="P31" s="1">
        <f t="shared" si="4"/>
        <v>23.984400000000001</v>
      </c>
      <c r="Q31" s="5">
        <f t="shared" ref="Q31:Q32" si="12">11*P31-O31-N31-F31</f>
        <v>65.093800000000002</v>
      </c>
      <c r="R31" s="5"/>
      <c r="S31" s="1"/>
      <c r="T31" s="1">
        <f t="shared" si="5"/>
        <v>10.999999999999998</v>
      </c>
      <c r="U31" s="1">
        <f t="shared" si="6"/>
        <v>8.2859942295825615</v>
      </c>
      <c r="V31" s="1">
        <v>20.767199999999999</v>
      </c>
      <c r="W31" s="1">
        <v>20.7498</v>
      </c>
      <c r="X31" s="1">
        <v>22.005400000000002</v>
      </c>
      <c r="Y31" s="1">
        <v>25.465800000000002</v>
      </c>
      <c r="Z31" s="1">
        <v>24.278749999999999</v>
      </c>
      <c r="AA31" s="1">
        <v>27.513666666666701</v>
      </c>
      <c r="AB31" s="1">
        <v>25.388400000000001</v>
      </c>
      <c r="AC31" s="1">
        <v>24.480599999999999</v>
      </c>
      <c r="AD31" s="1">
        <v>17.940200000000001</v>
      </c>
      <c r="AE31" s="1">
        <v>17.810199999999998</v>
      </c>
      <c r="AF31" s="1"/>
      <c r="AG31" s="1">
        <f t="shared" si="7"/>
        <v>65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36</v>
      </c>
      <c r="C32" s="1">
        <v>58.607999999999997</v>
      </c>
      <c r="D32" s="1">
        <v>43.594000000000001</v>
      </c>
      <c r="E32" s="1">
        <v>44.366999999999997</v>
      </c>
      <c r="F32" s="1">
        <v>52.155999999999999</v>
      </c>
      <c r="G32" s="7">
        <v>1</v>
      </c>
      <c r="H32" s="1">
        <v>30</v>
      </c>
      <c r="I32" s="1" t="s">
        <v>37</v>
      </c>
      <c r="J32" s="1">
        <v>47.7</v>
      </c>
      <c r="K32" s="1">
        <f t="shared" si="2"/>
        <v>-3.3330000000000055</v>
      </c>
      <c r="L32" s="1">
        <f t="shared" si="3"/>
        <v>44.366999999999997</v>
      </c>
      <c r="M32" s="1"/>
      <c r="N32" s="1"/>
      <c r="O32" s="1">
        <v>9.006400000000049</v>
      </c>
      <c r="P32" s="1">
        <f t="shared" si="4"/>
        <v>8.8734000000000002</v>
      </c>
      <c r="Q32" s="5">
        <f t="shared" si="12"/>
        <v>36.444999999999943</v>
      </c>
      <c r="R32" s="5"/>
      <c r="S32" s="1"/>
      <c r="T32" s="1">
        <f t="shared" si="5"/>
        <v>10.999999999999998</v>
      </c>
      <c r="U32" s="1">
        <f t="shared" si="6"/>
        <v>6.8927806703180341</v>
      </c>
      <c r="V32" s="1">
        <v>6.9748000000000001</v>
      </c>
      <c r="W32" s="1">
        <v>6.8941999999999997</v>
      </c>
      <c r="X32" s="1">
        <v>9.48</v>
      </c>
      <c r="Y32" s="1">
        <v>10.1692</v>
      </c>
      <c r="Z32" s="1">
        <v>8.9589999999999996</v>
      </c>
      <c r="AA32" s="1">
        <v>10.078333333333299</v>
      </c>
      <c r="AB32" s="1">
        <v>6.5430000000000001</v>
      </c>
      <c r="AC32" s="1">
        <v>6.8056000000000001</v>
      </c>
      <c r="AD32" s="1">
        <v>13.164199999999999</v>
      </c>
      <c r="AE32" s="1">
        <v>12.252599999999999</v>
      </c>
      <c r="AF32" s="1"/>
      <c r="AG32" s="1">
        <f t="shared" si="7"/>
        <v>36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36</v>
      </c>
      <c r="C33" s="1">
        <v>151.19300000000001</v>
      </c>
      <c r="D33" s="1">
        <v>54.448999999999998</v>
      </c>
      <c r="E33" s="1">
        <v>108.527</v>
      </c>
      <c r="F33" s="1">
        <v>90.808999999999997</v>
      </c>
      <c r="G33" s="7">
        <v>1</v>
      </c>
      <c r="H33" s="1">
        <v>50</v>
      </c>
      <c r="I33" s="1" t="s">
        <v>37</v>
      </c>
      <c r="J33" s="1">
        <v>97.4</v>
      </c>
      <c r="K33" s="1">
        <f t="shared" si="2"/>
        <v>11.126999999999995</v>
      </c>
      <c r="L33" s="1">
        <f t="shared" si="3"/>
        <v>92.204000000000008</v>
      </c>
      <c r="M33" s="1">
        <v>16.323</v>
      </c>
      <c r="N33" s="1">
        <v>20</v>
      </c>
      <c r="O33" s="1">
        <v>0</v>
      </c>
      <c r="P33" s="1">
        <f t="shared" si="4"/>
        <v>21.705400000000001</v>
      </c>
      <c r="Q33" s="5">
        <f t="shared" ref="Q33:Q34" si="13">12*P33-O33-N33-F33</f>
        <v>149.65580000000003</v>
      </c>
      <c r="R33" s="5"/>
      <c r="S33" s="1"/>
      <c r="T33" s="1">
        <f t="shared" si="5"/>
        <v>12</v>
      </c>
      <c r="U33" s="1">
        <f t="shared" si="6"/>
        <v>5.1051351276640835</v>
      </c>
      <c r="V33" s="1">
        <v>13.371</v>
      </c>
      <c r="W33" s="1">
        <v>12.6706</v>
      </c>
      <c r="X33" s="1">
        <v>18.699400000000001</v>
      </c>
      <c r="Y33" s="1">
        <v>26.117999999999999</v>
      </c>
      <c r="Z33" s="1">
        <v>19.4725</v>
      </c>
      <c r="AA33" s="1">
        <v>19.260666666666701</v>
      </c>
      <c r="AB33" s="1">
        <v>41.952399999999997</v>
      </c>
      <c r="AC33" s="1">
        <v>38.086799999999997</v>
      </c>
      <c r="AD33" s="1">
        <v>24.460599999999999</v>
      </c>
      <c r="AE33" s="1">
        <v>18.726400000000002</v>
      </c>
      <c r="AF33" s="1"/>
      <c r="AG33" s="1">
        <f t="shared" si="7"/>
        <v>150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36</v>
      </c>
      <c r="C34" s="1">
        <v>153.464</v>
      </c>
      <c r="D34" s="1">
        <v>57.276000000000003</v>
      </c>
      <c r="E34" s="1">
        <v>95.47</v>
      </c>
      <c r="F34" s="1">
        <v>82.823999999999998</v>
      </c>
      <c r="G34" s="7">
        <v>1</v>
      </c>
      <c r="H34" s="1">
        <v>50</v>
      </c>
      <c r="I34" s="1" t="s">
        <v>37</v>
      </c>
      <c r="J34" s="1">
        <v>86.1</v>
      </c>
      <c r="K34" s="1">
        <f t="shared" si="2"/>
        <v>9.3700000000000045</v>
      </c>
      <c r="L34" s="1">
        <f t="shared" si="3"/>
        <v>79.501999999999995</v>
      </c>
      <c r="M34" s="1">
        <v>15.968</v>
      </c>
      <c r="N34" s="1">
        <v>41.436200000000007</v>
      </c>
      <c r="O34" s="1">
        <v>13.388799999999961</v>
      </c>
      <c r="P34" s="1">
        <f t="shared" si="4"/>
        <v>19.094000000000001</v>
      </c>
      <c r="Q34" s="5">
        <f t="shared" si="13"/>
        <v>91.479000000000028</v>
      </c>
      <c r="R34" s="5"/>
      <c r="S34" s="1"/>
      <c r="T34" s="1">
        <f t="shared" si="5"/>
        <v>11.999999999999998</v>
      </c>
      <c r="U34" s="1">
        <f t="shared" si="6"/>
        <v>7.2090185398554487</v>
      </c>
      <c r="V34" s="1">
        <v>16.3566</v>
      </c>
      <c r="W34" s="1">
        <v>19.590199999999999</v>
      </c>
      <c r="X34" s="1">
        <v>19.538399999999999</v>
      </c>
      <c r="Y34" s="1">
        <v>25.067</v>
      </c>
      <c r="Z34" s="1">
        <v>18.75825</v>
      </c>
      <c r="AA34" s="1">
        <v>19.142666666666699</v>
      </c>
      <c r="AB34" s="1">
        <v>34.067799999999998</v>
      </c>
      <c r="AC34" s="1">
        <v>33.972000000000001</v>
      </c>
      <c r="AD34" s="1">
        <v>17.825800000000001</v>
      </c>
      <c r="AE34" s="1">
        <v>17.1036</v>
      </c>
      <c r="AF34" s="1"/>
      <c r="AG34" s="1">
        <f t="shared" si="7"/>
        <v>91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43</v>
      </c>
      <c r="C35" s="1"/>
      <c r="D35" s="1">
        <v>480</v>
      </c>
      <c r="E35" s="1">
        <v>-2</v>
      </c>
      <c r="F35" s="1">
        <v>480</v>
      </c>
      <c r="G35" s="7">
        <v>0.4</v>
      </c>
      <c r="H35" s="1">
        <v>45</v>
      </c>
      <c r="I35" s="1" t="s">
        <v>37</v>
      </c>
      <c r="J35" s="1">
        <v>549</v>
      </c>
      <c r="K35" s="1">
        <f t="shared" si="2"/>
        <v>-551</v>
      </c>
      <c r="L35" s="1">
        <f t="shared" si="3"/>
        <v>-2</v>
      </c>
      <c r="M35" s="1"/>
      <c r="N35" s="1"/>
      <c r="O35" s="1">
        <v>200</v>
      </c>
      <c r="P35" s="1">
        <f t="shared" si="4"/>
        <v>-0.4</v>
      </c>
      <c r="Q35" s="5"/>
      <c r="R35" s="5"/>
      <c r="S35" s="1"/>
      <c r="T35" s="1">
        <f t="shared" si="5"/>
        <v>-1700</v>
      </c>
      <c r="U35" s="1">
        <f t="shared" si="6"/>
        <v>-1700</v>
      </c>
      <c r="V35" s="1">
        <v>-0.6</v>
      </c>
      <c r="W35" s="1">
        <v>40</v>
      </c>
      <c r="X35" s="1">
        <v>59.4</v>
      </c>
      <c r="Y35" s="1">
        <v>25.8</v>
      </c>
      <c r="Z35" s="1">
        <v>34.75</v>
      </c>
      <c r="AA35" s="1">
        <v>44.6666666666667</v>
      </c>
      <c r="AB35" s="1">
        <v>67</v>
      </c>
      <c r="AC35" s="1">
        <v>57.8</v>
      </c>
      <c r="AD35" s="1">
        <v>55.4</v>
      </c>
      <c r="AE35" s="1">
        <v>54.2</v>
      </c>
      <c r="AF35" s="1"/>
      <c r="AG35" s="1">
        <f t="shared" si="7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76</v>
      </c>
      <c r="B36" s="15" t="s">
        <v>43</v>
      </c>
      <c r="C36" s="15"/>
      <c r="D36" s="15"/>
      <c r="E36" s="15"/>
      <c r="F36" s="15"/>
      <c r="G36" s="16">
        <v>0</v>
      </c>
      <c r="H36" s="15">
        <v>50</v>
      </c>
      <c r="I36" s="15" t="s">
        <v>37</v>
      </c>
      <c r="J36" s="15"/>
      <c r="K36" s="15">
        <f t="shared" si="2"/>
        <v>0</v>
      </c>
      <c r="L36" s="15">
        <f t="shared" si="3"/>
        <v>0</v>
      </c>
      <c r="M36" s="15"/>
      <c r="N36" s="15"/>
      <c r="O36" s="15">
        <v>0</v>
      </c>
      <c r="P36" s="15">
        <f t="shared" si="4"/>
        <v>0</v>
      </c>
      <c r="Q36" s="17"/>
      <c r="R36" s="17"/>
      <c r="S36" s="15"/>
      <c r="T36" s="15" t="e">
        <f t="shared" si="5"/>
        <v>#DIV/0!</v>
      </c>
      <c r="U36" s="15" t="e">
        <f t="shared" si="6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 t="s">
        <v>44</v>
      </c>
      <c r="AG36" s="1">
        <f t="shared" si="7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43</v>
      </c>
      <c r="C37" s="1">
        <v>332</v>
      </c>
      <c r="D37" s="1">
        <v>348</v>
      </c>
      <c r="E37" s="1">
        <v>333</v>
      </c>
      <c r="F37" s="1">
        <v>234</v>
      </c>
      <c r="G37" s="7">
        <v>0.4</v>
      </c>
      <c r="H37" s="1">
        <v>45</v>
      </c>
      <c r="I37" s="1" t="s">
        <v>37</v>
      </c>
      <c r="J37" s="1">
        <v>911</v>
      </c>
      <c r="K37" s="1">
        <f t="shared" si="2"/>
        <v>-578</v>
      </c>
      <c r="L37" s="1">
        <f t="shared" si="3"/>
        <v>333</v>
      </c>
      <c r="M37" s="1"/>
      <c r="N37" s="1">
        <v>253.86400000000009</v>
      </c>
      <c r="O37" s="1">
        <v>185.85600000000031</v>
      </c>
      <c r="P37" s="1">
        <f t="shared" si="4"/>
        <v>66.599999999999994</v>
      </c>
      <c r="Q37" s="5">
        <f>11*P37-O37-N37-F37</f>
        <v>58.879999999999484</v>
      </c>
      <c r="R37" s="5"/>
      <c r="S37" s="1"/>
      <c r="T37" s="1">
        <f t="shared" si="5"/>
        <v>11</v>
      </c>
      <c r="U37" s="1">
        <f t="shared" si="6"/>
        <v>10.115915915915922</v>
      </c>
      <c r="V37" s="1">
        <v>73.924000000000007</v>
      </c>
      <c r="W37" s="1">
        <v>74.924000000000007</v>
      </c>
      <c r="X37" s="1">
        <v>70.2</v>
      </c>
      <c r="Y37" s="1">
        <v>68.2</v>
      </c>
      <c r="Z37" s="1">
        <v>76</v>
      </c>
      <c r="AA37" s="1">
        <v>72.6666666666667</v>
      </c>
      <c r="AB37" s="1">
        <v>78</v>
      </c>
      <c r="AC37" s="1">
        <v>61.4</v>
      </c>
      <c r="AD37" s="1">
        <v>69.599999999999994</v>
      </c>
      <c r="AE37" s="1">
        <v>74.599999999999994</v>
      </c>
      <c r="AF37" s="1"/>
      <c r="AG37" s="1">
        <f t="shared" si="7"/>
        <v>24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78</v>
      </c>
      <c r="B38" s="15" t="s">
        <v>36</v>
      </c>
      <c r="C38" s="15"/>
      <c r="D38" s="15"/>
      <c r="E38" s="15"/>
      <c r="F38" s="15"/>
      <c r="G38" s="16">
        <v>0</v>
      </c>
      <c r="H38" s="15">
        <v>45</v>
      </c>
      <c r="I38" s="15" t="s">
        <v>37</v>
      </c>
      <c r="J38" s="15">
        <v>124.85</v>
      </c>
      <c r="K38" s="15">
        <f t="shared" ref="K38:K69" si="14">E38-J38</f>
        <v>-124.85</v>
      </c>
      <c r="L38" s="15">
        <f t="shared" si="3"/>
        <v>0</v>
      </c>
      <c r="M38" s="15"/>
      <c r="N38" s="15"/>
      <c r="O38" s="15">
        <v>0</v>
      </c>
      <c r="P38" s="15">
        <f t="shared" si="4"/>
        <v>0</v>
      </c>
      <c r="Q38" s="17"/>
      <c r="R38" s="17"/>
      <c r="S38" s="15"/>
      <c r="T38" s="15" t="e">
        <f t="shared" si="5"/>
        <v>#DIV/0!</v>
      </c>
      <c r="U38" s="15" t="e">
        <f t="shared" si="6"/>
        <v>#DIV/0!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 t="s">
        <v>44</v>
      </c>
      <c r="AG38" s="1">
        <f t="shared" si="7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5" t="s">
        <v>79</v>
      </c>
      <c r="B39" s="15" t="s">
        <v>43</v>
      </c>
      <c r="C39" s="15"/>
      <c r="D39" s="15"/>
      <c r="E39" s="15"/>
      <c r="F39" s="15"/>
      <c r="G39" s="16">
        <v>0</v>
      </c>
      <c r="H39" s="15">
        <v>45</v>
      </c>
      <c r="I39" s="15" t="s">
        <v>37</v>
      </c>
      <c r="J39" s="15"/>
      <c r="K39" s="15">
        <f t="shared" si="14"/>
        <v>0</v>
      </c>
      <c r="L39" s="15">
        <f t="shared" si="3"/>
        <v>0</v>
      </c>
      <c r="M39" s="15"/>
      <c r="N39" s="15"/>
      <c r="O39" s="15">
        <v>0</v>
      </c>
      <c r="P39" s="15">
        <f t="shared" si="4"/>
        <v>0</v>
      </c>
      <c r="Q39" s="17"/>
      <c r="R39" s="17"/>
      <c r="S39" s="15"/>
      <c r="T39" s="15" t="e">
        <f t="shared" si="5"/>
        <v>#DIV/0!</v>
      </c>
      <c r="U39" s="15" t="e">
        <f t="shared" si="6"/>
        <v>#DIV/0!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 t="s">
        <v>44</v>
      </c>
      <c r="AG39" s="1">
        <f t="shared" si="7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43</v>
      </c>
      <c r="C40" s="1"/>
      <c r="D40" s="1">
        <v>132</v>
      </c>
      <c r="E40" s="1">
        <v>14</v>
      </c>
      <c r="F40" s="1">
        <v>118</v>
      </c>
      <c r="G40" s="7">
        <v>0.35</v>
      </c>
      <c r="H40" s="1">
        <v>40</v>
      </c>
      <c r="I40" s="1" t="s">
        <v>37</v>
      </c>
      <c r="J40" s="1">
        <v>15</v>
      </c>
      <c r="K40" s="1">
        <f t="shared" si="14"/>
        <v>-1</v>
      </c>
      <c r="L40" s="1">
        <f t="shared" si="3"/>
        <v>14</v>
      </c>
      <c r="M40" s="1"/>
      <c r="N40" s="1"/>
      <c r="O40" s="1">
        <v>0</v>
      </c>
      <c r="P40" s="1">
        <f t="shared" si="4"/>
        <v>2.8</v>
      </c>
      <c r="Q40" s="5"/>
      <c r="R40" s="5"/>
      <c r="S40" s="1"/>
      <c r="T40" s="1">
        <f t="shared" si="5"/>
        <v>42.142857142857146</v>
      </c>
      <c r="U40" s="1">
        <f t="shared" si="6"/>
        <v>42.142857142857146</v>
      </c>
      <c r="V40" s="1">
        <v>1.4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 t="s">
        <v>81</v>
      </c>
      <c r="AG40" s="1">
        <f t="shared" si="7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36</v>
      </c>
      <c r="C41" s="1">
        <v>198.02699999999999</v>
      </c>
      <c r="D41" s="1">
        <v>101.801</v>
      </c>
      <c r="E41" s="1">
        <v>110.746</v>
      </c>
      <c r="F41" s="1">
        <v>178.36199999999999</v>
      </c>
      <c r="G41" s="7">
        <v>1</v>
      </c>
      <c r="H41" s="1">
        <v>40</v>
      </c>
      <c r="I41" s="1" t="s">
        <v>37</v>
      </c>
      <c r="J41" s="1">
        <v>199.34299999999999</v>
      </c>
      <c r="K41" s="1">
        <f t="shared" si="14"/>
        <v>-88.596999999999994</v>
      </c>
      <c r="L41" s="1">
        <f t="shared" si="3"/>
        <v>102.08799999999999</v>
      </c>
      <c r="M41" s="1">
        <v>8.6579999999999995</v>
      </c>
      <c r="N41" s="1"/>
      <c r="O41" s="1">
        <v>0</v>
      </c>
      <c r="P41" s="1">
        <f t="shared" si="4"/>
        <v>22.1492</v>
      </c>
      <c r="Q41" s="5">
        <f t="shared" ref="Q41:Q44" si="15">11*P41-O41-N41-F41</f>
        <v>65.279200000000003</v>
      </c>
      <c r="R41" s="5"/>
      <c r="S41" s="1"/>
      <c r="T41" s="1">
        <f t="shared" si="5"/>
        <v>11</v>
      </c>
      <c r="U41" s="1">
        <f t="shared" si="6"/>
        <v>8.0527513409062177</v>
      </c>
      <c r="V41" s="1">
        <v>17.099399999999999</v>
      </c>
      <c r="W41" s="1">
        <v>15.3344</v>
      </c>
      <c r="X41" s="1">
        <v>21.0304</v>
      </c>
      <c r="Y41" s="1">
        <v>33.217599999999997</v>
      </c>
      <c r="Z41" s="1">
        <v>22.906749999999999</v>
      </c>
      <c r="AA41" s="1">
        <v>25.477</v>
      </c>
      <c r="AB41" s="1">
        <v>57.336199999999998</v>
      </c>
      <c r="AC41" s="1">
        <v>32.851599999999998</v>
      </c>
      <c r="AD41" s="1">
        <v>33.706800000000001</v>
      </c>
      <c r="AE41" s="1">
        <v>33.568399999999997</v>
      </c>
      <c r="AF41" s="1"/>
      <c r="AG41" s="1">
        <f t="shared" si="7"/>
        <v>65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43</v>
      </c>
      <c r="C42" s="1">
        <v>55</v>
      </c>
      <c r="D42" s="1">
        <v>240</v>
      </c>
      <c r="E42" s="1">
        <v>-6</v>
      </c>
      <c r="F42" s="1">
        <v>240</v>
      </c>
      <c r="G42" s="7">
        <v>0.4</v>
      </c>
      <c r="H42" s="1">
        <v>40</v>
      </c>
      <c r="I42" s="1" t="s">
        <v>37</v>
      </c>
      <c r="J42" s="1">
        <v>5</v>
      </c>
      <c r="K42" s="1">
        <f t="shared" si="14"/>
        <v>-11</v>
      </c>
      <c r="L42" s="1">
        <f t="shared" si="3"/>
        <v>-6</v>
      </c>
      <c r="M42" s="1"/>
      <c r="N42" s="1">
        <v>76.600000000000023</v>
      </c>
      <c r="O42" s="1">
        <v>0</v>
      </c>
      <c r="P42" s="1">
        <f t="shared" si="4"/>
        <v>-1.2</v>
      </c>
      <c r="Q42" s="5"/>
      <c r="R42" s="5"/>
      <c r="S42" s="1"/>
      <c r="T42" s="1">
        <f t="shared" si="5"/>
        <v>-263.83333333333337</v>
      </c>
      <c r="U42" s="1">
        <f t="shared" si="6"/>
        <v>-263.83333333333337</v>
      </c>
      <c r="V42" s="1">
        <v>4.4000000000000004</v>
      </c>
      <c r="W42" s="1">
        <v>28.6</v>
      </c>
      <c r="X42" s="1">
        <v>29</v>
      </c>
      <c r="Y42" s="1">
        <v>16</v>
      </c>
      <c r="Z42" s="1">
        <v>22.5</v>
      </c>
      <c r="AA42" s="1">
        <v>21</v>
      </c>
      <c r="AB42" s="1">
        <v>44</v>
      </c>
      <c r="AC42" s="1">
        <v>21</v>
      </c>
      <c r="AD42" s="1">
        <v>20.399999999999999</v>
      </c>
      <c r="AE42" s="1">
        <v>22.4</v>
      </c>
      <c r="AF42" s="1"/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43</v>
      </c>
      <c r="C43" s="1">
        <v>120</v>
      </c>
      <c r="D43" s="1">
        <v>187</v>
      </c>
      <c r="E43" s="1">
        <v>104</v>
      </c>
      <c r="F43" s="1">
        <v>202</v>
      </c>
      <c r="G43" s="7">
        <v>0.4</v>
      </c>
      <c r="H43" s="1">
        <v>45</v>
      </c>
      <c r="I43" s="1" t="s">
        <v>37</v>
      </c>
      <c r="J43" s="1">
        <v>105</v>
      </c>
      <c r="K43" s="1">
        <f t="shared" si="14"/>
        <v>-1</v>
      </c>
      <c r="L43" s="1">
        <f t="shared" si="3"/>
        <v>104</v>
      </c>
      <c r="M43" s="1"/>
      <c r="N43" s="1">
        <v>216.8</v>
      </c>
      <c r="O43" s="1">
        <v>0</v>
      </c>
      <c r="P43" s="1">
        <f t="shared" si="4"/>
        <v>20.8</v>
      </c>
      <c r="Q43" s="5"/>
      <c r="R43" s="5"/>
      <c r="S43" s="1"/>
      <c r="T43" s="1">
        <f t="shared" si="5"/>
        <v>20.134615384615383</v>
      </c>
      <c r="U43" s="1">
        <f t="shared" si="6"/>
        <v>20.134615384615383</v>
      </c>
      <c r="V43" s="1">
        <v>15.2</v>
      </c>
      <c r="W43" s="1">
        <v>47.2</v>
      </c>
      <c r="X43" s="1">
        <v>56.2</v>
      </c>
      <c r="Y43" s="1">
        <v>41.2</v>
      </c>
      <c r="Z43" s="1">
        <v>24.75</v>
      </c>
      <c r="AA43" s="1">
        <v>21.3333333333333</v>
      </c>
      <c r="AB43" s="1">
        <v>38.6</v>
      </c>
      <c r="AC43" s="1">
        <v>25.8</v>
      </c>
      <c r="AD43" s="1">
        <v>19.399999999999999</v>
      </c>
      <c r="AE43" s="1">
        <v>20.6</v>
      </c>
      <c r="AF43" s="13" t="s">
        <v>50</v>
      </c>
      <c r="AG43" s="1">
        <f t="shared" si="7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36</v>
      </c>
      <c r="C44" s="1"/>
      <c r="D44" s="1">
        <v>51.73</v>
      </c>
      <c r="E44" s="1">
        <v>31.096</v>
      </c>
      <c r="F44" s="1">
        <v>20.634</v>
      </c>
      <c r="G44" s="7">
        <v>1</v>
      </c>
      <c r="H44" s="1">
        <v>40</v>
      </c>
      <c r="I44" s="1" t="s">
        <v>37</v>
      </c>
      <c r="J44" s="1">
        <v>67.12</v>
      </c>
      <c r="K44" s="1">
        <f t="shared" si="14"/>
        <v>-36.024000000000001</v>
      </c>
      <c r="L44" s="1">
        <f t="shared" si="3"/>
        <v>28.212</v>
      </c>
      <c r="M44" s="1">
        <v>2.8839999999999999</v>
      </c>
      <c r="N44" s="1"/>
      <c r="O44" s="1">
        <v>0</v>
      </c>
      <c r="P44" s="1">
        <f t="shared" si="4"/>
        <v>6.2191999999999998</v>
      </c>
      <c r="Q44" s="5">
        <f t="shared" si="15"/>
        <v>47.777199999999993</v>
      </c>
      <c r="R44" s="5"/>
      <c r="S44" s="1"/>
      <c r="T44" s="1">
        <f t="shared" si="5"/>
        <v>11</v>
      </c>
      <c r="U44" s="1">
        <f t="shared" si="6"/>
        <v>3.3177900694623106</v>
      </c>
      <c r="V44" s="1">
        <v>2.6023999999999998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81</v>
      </c>
      <c r="AG44" s="1">
        <f t="shared" si="7"/>
        <v>48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0" t="s">
        <v>86</v>
      </c>
      <c r="B45" s="20" t="s">
        <v>43</v>
      </c>
      <c r="C45" s="20">
        <v>114</v>
      </c>
      <c r="D45" s="20">
        <v>102</v>
      </c>
      <c r="E45" s="20">
        <v>52</v>
      </c>
      <c r="F45" s="20">
        <v>126</v>
      </c>
      <c r="G45" s="21">
        <v>0.35</v>
      </c>
      <c r="H45" s="20">
        <v>40</v>
      </c>
      <c r="I45" s="20" t="s">
        <v>37</v>
      </c>
      <c r="J45" s="20">
        <v>102</v>
      </c>
      <c r="K45" s="20">
        <f t="shared" si="14"/>
        <v>-50</v>
      </c>
      <c r="L45" s="20">
        <f t="shared" si="3"/>
        <v>52</v>
      </c>
      <c r="M45" s="20"/>
      <c r="N45" s="20"/>
      <c r="O45" s="20">
        <v>0</v>
      </c>
      <c r="P45" s="20">
        <f t="shared" si="4"/>
        <v>10.4</v>
      </c>
      <c r="Q45" s="22"/>
      <c r="R45" s="22"/>
      <c r="S45" s="20"/>
      <c r="T45" s="20">
        <f t="shared" si="5"/>
        <v>12.115384615384615</v>
      </c>
      <c r="U45" s="20">
        <f t="shared" si="6"/>
        <v>12.115384615384615</v>
      </c>
      <c r="V45" s="20">
        <v>8.8000000000000007</v>
      </c>
      <c r="W45" s="20">
        <v>10</v>
      </c>
      <c r="X45" s="20">
        <v>13.6</v>
      </c>
      <c r="Y45" s="20">
        <v>20.2</v>
      </c>
      <c r="Z45" s="20">
        <v>14</v>
      </c>
      <c r="AA45" s="20">
        <v>12.6666666666667</v>
      </c>
      <c r="AB45" s="20">
        <v>58.4</v>
      </c>
      <c r="AC45" s="20">
        <v>56.2</v>
      </c>
      <c r="AD45" s="20">
        <v>44.6</v>
      </c>
      <c r="AE45" s="20">
        <v>32</v>
      </c>
      <c r="AF45" s="20" t="s">
        <v>55</v>
      </c>
      <c r="AG45" s="1">
        <f t="shared" si="7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43</v>
      </c>
      <c r="C46" s="1">
        <v>37</v>
      </c>
      <c r="D46" s="1">
        <v>726</v>
      </c>
      <c r="E46" s="1">
        <v>137</v>
      </c>
      <c r="F46" s="1">
        <v>588</v>
      </c>
      <c r="G46" s="7">
        <v>0.4</v>
      </c>
      <c r="H46" s="1">
        <v>40</v>
      </c>
      <c r="I46" s="1" t="s">
        <v>37</v>
      </c>
      <c r="J46" s="1">
        <v>731</v>
      </c>
      <c r="K46" s="1">
        <f t="shared" si="14"/>
        <v>-594</v>
      </c>
      <c r="L46" s="1">
        <f t="shared" si="3"/>
        <v>137</v>
      </c>
      <c r="M46" s="1"/>
      <c r="N46" s="1"/>
      <c r="O46" s="1">
        <v>100</v>
      </c>
      <c r="P46" s="1">
        <f t="shared" si="4"/>
        <v>27.4</v>
      </c>
      <c r="Q46" s="5"/>
      <c r="R46" s="5"/>
      <c r="S46" s="1"/>
      <c r="T46" s="1">
        <f t="shared" si="5"/>
        <v>25.10948905109489</v>
      </c>
      <c r="U46" s="1">
        <f t="shared" si="6"/>
        <v>25.10948905109489</v>
      </c>
      <c r="V46" s="1">
        <v>33.4</v>
      </c>
      <c r="W46" s="1">
        <v>62.8</v>
      </c>
      <c r="X46" s="1">
        <v>79.2</v>
      </c>
      <c r="Y46" s="1">
        <v>67.599999999999994</v>
      </c>
      <c r="Z46" s="1">
        <v>63.75</v>
      </c>
      <c r="AA46" s="1">
        <v>58.6666666666667</v>
      </c>
      <c r="AB46" s="1">
        <v>97</v>
      </c>
      <c r="AC46" s="1">
        <v>74.8</v>
      </c>
      <c r="AD46" s="1">
        <v>67.2</v>
      </c>
      <c r="AE46" s="1">
        <v>70</v>
      </c>
      <c r="AF46" s="1"/>
      <c r="AG46" s="1">
        <f t="shared" si="7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36</v>
      </c>
      <c r="C47" s="1">
        <v>84.064999999999998</v>
      </c>
      <c r="D47" s="1">
        <v>32.892000000000003</v>
      </c>
      <c r="E47" s="1">
        <v>40.526000000000003</v>
      </c>
      <c r="F47" s="1">
        <v>55.654000000000003</v>
      </c>
      <c r="G47" s="7">
        <v>1</v>
      </c>
      <c r="H47" s="1">
        <v>50</v>
      </c>
      <c r="I47" s="1" t="s">
        <v>37</v>
      </c>
      <c r="J47" s="1">
        <v>43.65</v>
      </c>
      <c r="K47" s="1">
        <f t="shared" si="14"/>
        <v>-3.1239999999999952</v>
      </c>
      <c r="L47" s="1">
        <f t="shared" si="3"/>
        <v>40.526000000000003</v>
      </c>
      <c r="M47" s="1"/>
      <c r="N47" s="1">
        <v>43.609999999999978</v>
      </c>
      <c r="O47" s="1">
        <v>14.036000000000019</v>
      </c>
      <c r="P47" s="1">
        <f t="shared" si="4"/>
        <v>8.1052</v>
      </c>
      <c r="Q47" s="5"/>
      <c r="R47" s="5"/>
      <c r="S47" s="1"/>
      <c r="T47" s="1">
        <f t="shared" si="5"/>
        <v>13.978680353353402</v>
      </c>
      <c r="U47" s="1">
        <f t="shared" si="6"/>
        <v>13.978680353353402</v>
      </c>
      <c r="V47" s="1">
        <v>11.5976</v>
      </c>
      <c r="W47" s="1">
        <v>12.1106</v>
      </c>
      <c r="X47" s="1">
        <v>9.9641999999999999</v>
      </c>
      <c r="Y47" s="1">
        <v>12.8398</v>
      </c>
      <c r="Z47" s="1">
        <v>13.88175</v>
      </c>
      <c r="AA47" s="1">
        <v>10.765333333333301</v>
      </c>
      <c r="AB47" s="1">
        <v>18.895600000000002</v>
      </c>
      <c r="AC47" s="1">
        <v>16.7288</v>
      </c>
      <c r="AD47" s="1">
        <v>15.612399999999999</v>
      </c>
      <c r="AE47" s="1">
        <v>10.978199999999999</v>
      </c>
      <c r="AF47" s="1"/>
      <c r="AG47" s="1">
        <f t="shared" si="7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36</v>
      </c>
      <c r="C48" s="1">
        <v>231.95599999999999</v>
      </c>
      <c r="D48" s="1">
        <v>43.636000000000003</v>
      </c>
      <c r="E48" s="1">
        <v>74.804000000000002</v>
      </c>
      <c r="F48" s="1">
        <v>158.94800000000001</v>
      </c>
      <c r="G48" s="7">
        <v>1</v>
      </c>
      <c r="H48" s="1">
        <v>50</v>
      </c>
      <c r="I48" s="1" t="s">
        <v>37</v>
      </c>
      <c r="J48" s="1">
        <v>77.900000000000006</v>
      </c>
      <c r="K48" s="1">
        <f t="shared" si="14"/>
        <v>-3.0960000000000036</v>
      </c>
      <c r="L48" s="1">
        <f t="shared" si="3"/>
        <v>74.804000000000002</v>
      </c>
      <c r="M48" s="1"/>
      <c r="N48" s="1">
        <v>7.4551999999999623</v>
      </c>
      <c r="O48" s="1">
        <v>29.812800000000038</v>
      </c>
      <c r="P48" s="1">
        <f t="shared" si="4"/>
        <v>14.960800000000001</v>
      </c>
      <c r="Q48" s="5"/>
      <c r="R48" s="5"/>
      <c r="S48" s="1"/>
      <c r="T48" s="1">
        <f t="shared" si="5"/>
        <v>13.115341425592215</v>
      </c>
      <c r="U48" s="1">
        <f t="shared" si="6"/>
        <v>13.115341425592215</v>
      </c>
      <c r="V48" s="1">
        <v>20.828399999999998</v>
      </c>
      <c r="W48" s="1">
        <v>21.411999999999999</v>
      </c>
      <c r="X48" s="1">
        <v>17.7408</v>
      </c>
      <c r="Y48" s="1">
        <v>28.9894</v>
      </c>
      <c r="Z48" s="1">
        <v>36.969000000000001</v>
      </c>
      <c r="AA48" s="1">
        <v>35.92</v>
      </c>
      <c r="AB48" s="1">
        <v>46.083799999999997</v>
      </c>
      <c r="AC48" s="1">
        <v>38.711799999999997</v>
      </c>
      <c r="AD48" s="1">
        <v>22.3354</v>
      </c>
      <c r="AE48" s="1">
        <v>23.452400000000001</v>
      </c>
      <c r="AF48" s="1"/>
      <c r="AG48" s="1">
        <f t="shared" si="7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36</v>
      </c>
      <c r="C49" s="1">
        <v>54.481999999999999</v>
      </c>
      <c r="D49" s="1">
        <v>403.99299999999999</v>
      </c>
      <c r="E49" s="1">
        <v>127.286</v>
      </c>
      <c r="F49" s="1">
        <v>329.18299999999999</v>
      </c>
      <c r="G49" s="7">
        <v>1</v>
      </c>
      <c r="H49" s="1">
        <v>40</v>
      </c>
      <c r="I49" s="1" t="s">
        <v>37</v>
      </c>
      <c r="J49" s="1">
        <v>684.98900000000003</v>
      </c>
      <c r="K49" s="1">
        <f t="shared" si="14"/>
        <v>-557.70299999999997</v>
      </c>
      <c r="L49" s="1">
        <f t="shared" si="3"/>
        <v>30.597000000000008</v>
      </c>
      <c r="M49" s="1">
        <v>96.688999999999993</v>
      </c>
      <c r="N49" s="1">
        <v>13.932319999999921</v>
      </c>
      <c r="O49" s="1">
        <v>100</v>
      </c>
      <c r="P49" s="1">
        <f t="shared" si="4"/>
        <v>25.4572</v>
      </c>
      <c r="Q49" s="5"/>
      <c r="R49" s="5"/>
      <c r="S49" s="1"/>
      <c r="T49" s="1">
        <f t="shared" si="5"/>
        <v>17.406286630108571</v>
      </c>
      <c r="U49" s="1">
        <f t="shared" si="6"/>
        <v>17.406286630108571</v>
      </c>
      <c r="V49" s="1">
        <v>6.1194000000000024</v>
      </c>
      <c r="W49" s="1">
        <v>41.5672</v>
      </c>
      <c r="X49" s="1">
        <v>46.177799999999998</v>
      </c>
      <c r="Y49" s="1">
        <v>33.914399999999993</v>
      </c>
      <c r="Z49" s="1">
        <v>20.24925</v>
      </c>
      <c r="AA49" s="1">
        <v>29.212666666666699</v>
      </c>
      <c r="AB49" s="1">
        <v>64.757000000000005</v>
      </c>
      <c r="AC49" s="1">
        <v>76.528800000000004</v>
      </c>
      <c r="AD49" s="1">
        <v>70.382800000000003</v>
      </c>
      <c r="AE49" s="1">
        <v>67.849999999999994</v>
      </c>
      <c r="AF49" s="1"/>
      <c r="AG49" s="1">
        <f t="shared" si="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5" t="s">
        <v>91</v>
      </c>
      <c r="B50" s="15" t="s">
        <v>43</v>
      </c>
      <c r="C50" s="15"/>
      <c r="D50" s="15"/>
      <c r="E50" s="15"/>
      <c r="F50" s="15"/>
      <c r="G50" s="16">
        <v>0</v>
      </c>
      <c r="H50" s="15">
        <v>50</v>
      </c>
      <c r="I50" s="15" t="s">
        <v>37</v>
      </c>
      <c r="J50" s="15"/>
      <c r="K50" s="15">
        <f t="shared" si="14"/>
        <v>0</v>
      </c>
      <c r="L50" s="15">
        <f t="shared" si="3"/>
        <v>0</v>
      </c>
      <c r="M50" s="15"/>
      <c r="N50" s="15"/>
      <c r="O50" s="15">
        <v>0</v>
      </c>
      <c r="P50" s="15">
        <f t="shared" si="4"/>
        <v>0</v>
      </c>
      <c r="Q50" s="17"/>
      <c r="R50" s="17"/>
      <c r="S50" s="15"/>
      <c r="T50" s="15" t="e">
        <f t="shared" si="5"/>
        <v>#DIV/0!</v>
      </c>
      <c r="U50" s="15" t="e">
        <f t="shared" si="6"/>
        <v>#DIV/0!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 t="s">
        <v>44</v>
      </c>
      <c r="AG50" s="1">
        <f t="shared" si="7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36</v>
      </c>
      <c r="C51" s="1">
        <v>204.31</v>
      </c>
      <c r="D51" s="1">
        <v>15.88</v>
      </c>
      <c r="E51" s="1">
        <v>86.153999999999996</v>
      </c>
      <c r="F51" s="1">
        <v>95.445999999999998</v>
      </c>
      <c r="G51" s="7">
        <v>1</v>
      </c>
      <c r="H51" s="1">
        <v>40</v>
      </c>
      <c r="I51" s="1" t="s">
        <v>37</v>
      </c>
      <c r="J51" s="1">
        <v>256.12200000000001</v>
      </c>
      <c r="K51" s="1">
        <f t="shared" si="14"/>
        <v>-169.96800000000002</v>
      </c>
      <c r="L51" s="1">
        <f t="shared" si="3"/>
        <v>86.153999999999996</v>
      </c>
      <c r="M51" s="1"/>
      <c r="N51" s="1">
        <v>18.008799999999979</v>
      </c>
      <c r="O51" s="1">
        <v>97.789200000000065</v>
      </c>
      <c r="P51" s="1">
        <f t="shared" si="4"/>
        <v>17.230799999999999</v>
      </c>
      <c r="Q51" s="5"/>
      <c r="R51" s="5"/>
      <c r="S51" s="1"/>
      <c r="T51" s="1">
        <f t="shared" si="5"/>
        <v>12.259674536295474</v>
      </c>
      <c r="U51" s="1">
        <f t="shared" si="6"/>
        <v>12.259674536295474</v>
      </c>
      <c r="V51" s="1">
        <v>21.806799999999999</v>
      </c>
      <c r="W51" s="1">
        <v>17.748799999999999</v>
      </c>
      <c r="X51" s="1">
        <v>21.336400000000001</v>
      </c>
      <c r="Y51" s="1">
        <v>19.126799999999999</v>
      </c>
      <c r="Z51" s="1">
        <v>32.956000000000003</v>
      </c>
      <c r="AA51" s="1">
        <v>33.780666666666697</v>
      </c>
      <c r="AB51" s="1">
        <v>18.576799999999999</v>
      </c>
      <c r="AC51" s="1">
        <v>20.466000000000001</v>
      </c>
      <c r="AD51" s="1">
        <v>29.877400000000002</v>
      </c>
      <c r="AE51" s="1">
        <v>26.029</v>
      </c>
      <c r="AF51" s="1"/>
      <c r="AG51" s="1">
        <f t="shared" si="7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43</v>
      </c>
      <c r="C52" s="1">
        <v>34</v>
      </c>
      <c r="D52" s="1">
        <v>346</v>
      </c>
      <c r="E52" s="1">
        <v>-4</v>
      </c>
      <c r="F52" s="1">
        <v>324</v>
      </c>
      <c r="G52" s="7">
        <v>0.4</v>
      </c>
      <c r="H52" s="1">
        <v>40</v>
      </c>
      <c r="I52" s="1" t="s">
        <v>37</v>
      </c>
      <c r="J52" s="1">
        <v>42</v>
      </c>
      <c r="K52" s="1">
        <f t="shared" si="14"/>
        <v>-46</v>
      </c>
      <c r="L52" s="1">
        <f t="shared" si="3"/>
        <v>-4</v>
      </c>
      <c r="M52" s="1"/>
      <c r="N52" s="1">
        <v>161.1999999999999</v>
      </c>
      <c r="O52" s="1">
        <v>0</v>
      </c>
      <c r="P52" s="1">
        <f t="shared" si="4"/>
        <v>-0.8</v>
      </c>
      <c r="Q52" s="5"/>
      <c r="R52" s="5"/>
      <c r="S52" s="1"/>
      <c r="T52" s="1">
        <f t="shared" si="5"/>
        <v>-606.49999999999989</v>
      </c>
      <c r="U52" s="1">
        <f t="shared" si="6"/>
        <v>-606.49999999999989</v>
      </c>
      <c r="V52" s="1">
        <v>10.4</v>
      </c>
      <c r="W52" s="1">
        <v>41.8</v>
      </c>
      <c r="X52" s="1">
        <v>39.4</v>
      </c>
      <c r="Y52" s="1">
        <v>19.2</v>
      </c>
      <c r="Z52" s="1">
        <v>30.75</v>
      </c>
      <c r="AA52" s="1">
        <v>32</v>
      </c>
      <c r="AB52" s="1">
        <v>39.799999999999997</v>
      </c>
      <c r="AC52" s="1">
        <v>22</v>
      </c>
      <c r="AD52" s="1">
        <v>26.4</v>
      </c>
      <c r="AE52" s="1">
        <v>35.6</v>
      </c>
      <c r="AF52" s="1"/>
      <c r="AG52" s="1">
        <f t="shared" si="7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43</v>
      </c>
      <c r="C53" s="1">
        <v>143</v>
      </c>
      <c r="D53" s="1">
        <v>224</v>
      </c>
      <c r="E53" s="1">
        <v>88</v>
      </c>
      <c r="F53" s="1">
        <v>198</v>
      </c>
      <c r="G53" s="7">
        <v>0.4</v>
      </c>
      <c r="H53" s="1">
        <v>40</v>
      </c>
      <c r="I53" s="1" t="s">
        <v>37</v>
      </c>
      <c r="J53" s="1">
        <v>145</v>
      </c>
      <c r="K53" s="1">
        <f t="shared" si="14"/>
        <v>-57</v>
      </c>
      <c r="L53" s="1">
        <f t="shared" si="3"/>
        <v>88</v>
      </c>
      <c r="M53" s="1"/>
      <c r="N53" s="1">
        <v>121.08</v>
      </c>
      <c r="O53" s="1">
        <v>50</v>
      </c>
      <c r="P53" s="1">
        <f t="shared" si="4"/>
        <v>17.600000000000001</v>
      </c>
      <c r="Q53" s="5"/>
      <c r="R53" s="5"/>
      <c r="S53" s="1"/>
      <c r="T53" s="1">
        <f t="shared" si="5"/>
        <v>20.970454545454544</v>
      </c>
      <c r="U53" s="1">
        <f t="shared" si="6"/>
        <v>20.970454545454544</v>
      </c>
      <c r="V53" s="1">
        <v>25</v>
      </c>
      <c r="W53" s="1">
        <v>37</v>
      </c>
      <c r="X53" s="1">
        <v>35.200000000000003</v>
      </c>
      <c r="Y53" s="1">
        <v>25.4</v>
      </c>
      <c r="Z53" s="1">
        <v>37</v>
      </c>
      <c r="AA53" s="1">
        <v>36.6666666666667</v>
      </c>
      <c r="AB53" s="1">
        <v>37</v>
      </c>
      <c r="AC53" s="1">
        <v>26</v>
      </c>
      <c r="AD53" s="1">
        <v>32.799999999999997</v>
      </c>
      <c r="AE53" s="1">
        <v>27.2</v>
      </c>
      <c r="AF53" s="1"/>
      <c r="AG53" s="1">
        <f t="shared" si="7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5" t="s">
        <v>95</v>
      </c>
      <c r="B54" s="15" t="s">
        <v>36</v>
      </c>
      <c r="C54" s="15"/>
      <c r="D54" s="15"/>
      <c r="E54" s="15"/>
      <c r="F54" s="15"/>
      <c r="G54" s="16">
        <v>0</v>
      </c>
      <c r="H54" s="15">
        <v>50</v>
      </c>
      <c r="I54" s="15" t="s">
        <v>37</v>
      </c>
      <c r="J54" s="15"/>
      <c r="K54" s="15">
        <f t="shared" si="14"/>
        <v>0</v>
      </c>
      <c r="L54" s="15">
        <f t="shared" si="3"/>
        <v>0</v>
      </c>
      <c r="M54" s="15"/>
      <c r="N54" s="15"/>
      <c r="O54" s="15">
        <v>0</v>
      </c>
      <c r="P54" s="15">
        <f t="shared" si="4"/>
        <v>0</v>
      </c>
      <c r="Q54" s="17"/>
      <c r="R54" s="17"/>
      <c r="S54" s="15"/>
      <c r="T54" s="15" t="e">
        <f t="shared" si="5"/>
        <v>#DIV/0!</v>
      </c>
      <c r="U54" s="15" t="e">
        <f t="shared" si="6"/>
        <v>#DIV/0!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 t="s">
        <v>44</v>
      </c>
      <c r="AG54" s="1">
        <f t="shared" si="7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36</v>
      </c>
      <c r="C55" s="1">
        <v>227.95599999999999</v>
      </c>
      <c r="D55" s="1">
        <v>85.787999999999997</v>
      </c>
      <c r="E55" s="1">
        <v>116.14</v>
      </c>
      <c r="F55" s="1">
        <v>136.184</v>
      </c>
      <c r="G55" s="7">
        <v>1</v>
      </c>
      <c r="H55" s="1">
        <v>50</v>
      </c>
      <c r="I55" s="1" t="s">
        <v>37</v>
      </c>
      <c r="J55" s="1">
        <v>110.55</v>
      </c>
      <c r="K55" s="1">
        <f t="shared" si="14"/>
        <v>5.5900000000000034</v>
      </c>
      <c r="L55" s="1">
        <f t="shared" si="3"/>
        <v>116.14</v>
      </c>
      <c r="M55" s="1"/>
      <c r="N55" s="1">
        <v>124.7247999999999</v>
      </c>
      <c r="O55" s="1">
        <v>0</v>
      </c>
      <c r="P55" s="1">
        <f t="shared" si="4"/>
        <v>23.228000000000002</v>
      </c>
      <c r="Q55" s="5">
        <f t="shared" ref="Q55:Q56" si="16">12*P55-O55-N55-F55</f>
        <v>17.82720000000009</v>
      </c>
      <c r="R55" s="5"/>
      <c r="S55" s="1"/>
      <c r="T55" s="1">
        <f t="shared" si="5"/>
        <v>11.999999999999998</v>
      </c>
      <c r="U55" s="1">
        <f t="shared" si="6"/>
        <v>11.232512484931975</v>
      </c>
      <c r="V55" s="1">
        <v>29.1098</v>
      </c>
      <c r="W55" s="1">
        <v>32.991399999999999</v>
      </c>
      <c r="X55" s="1">
        <v>26.1328</v>
      </c>
      <c r="Y55" s="1">
        <v>34.925800000000002</v>
      </c>
      <c r="Z55" s="1">
        <v>24.044499999999999</v>
      </c>
      <c r="AA55" s="1">
        <v>21.426666666666701</v>
      </c>
      <c r="AB55" s="1">
        <v>46.29</v>
      </c>
      <c r="AC55" s="1">
        <v>44.446599999999997</v>
      </c>
      <c r="AD55" s="1">
        <v>26.331800000000001</v>
      </c>
      <c r="AE55" s="1">
        <v>27.115600000000001</v>
      </c>
      <c r="AF55" s="1"/>
      <c r="AG55" s="1">
        <f t="shared" si="7"/>
        <v>18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36</v>
      </c>
      <c r="C56" s="1">
        <v>78.028000000000006</v>
      </c>
      <c r="D56" s="1">
        <v>21.812000000000001</v>
      </c>
      <c r="E56" s="1">
        <v>42.423999999999999</v>
      </c>
      <c r="F56" s="1">
        <v>43.978000000000002</v>
      </c>
      <c r="G56" s="7">
        <v>1</v>
      </c>
      <c r="H56" s="1">
        <v>50</v>
      </c>
      <c r="I56" s="1" t="s">
        <v>37</v>
      </c>
      <c r="J56" s="1">
        <v>43.3</v>
      </c>
      <c r="K56" s="1">
        <f t="shared" si="14"/>
        <v>-0.87599999999999767</v>
      </c>
      <c r="L56" s="1">
        <f t="shared" si="3"/>
        <v>42.423999999999999</v>
      </c>
      <c r="M56" s="1"/>
      <c r="N56" s="1"/>
      <c r="O56" s="1">
        <v>26.79</v>
      </c>
      <c r="P56" s="1">
        <f t="shared" si="4"/>
        <v>8.4847999999999999</v>
      </c>
      <c r="Q56" s="5">
        <f t="shared" si="16"/>
        <v>31.049600000000005</v>
      </c>
      <c r="R56" s="5"/>
      <c r="S56" s="1"/>
      <c r="T56" s="1">
        <f t="shared" si="5"/>
        <v>12</v>
      </c>
      <c r="U56" s="1">
        <f t="shared" si="6"/>
        <v>8.340561946068263</v>
      </c>
      <c r="V56" s="1">
        <v>8.4420000000000002</v>
      </c>
      <c r="W56" s="1">
        <v>6.2115999999999998</v>
      </c>
      <c r="X56" s="1">
        <v>6.4656000000000002</v>
      </c>
      <c r="Y56" s="1">
        <v>9.8936000000000011</v>
      </c>
      <c r="Z56" s="1">
        <v>8.6809999999999992</v>
      </c>
      <c r="AA56" s="1">
        <v>7.13</v>
      </c>
      <c r="AB56" s="1">
        <v>8.4158000000000008</v>
      </c>
      <c r="AC56" s="1">
        <v>7.9409999999999998</v>
      </c>
      <c r="AD56" s="1">
        <v>9.5907999999999998</v>
      </c>
      <c r="AE56" s="1">
        <v>5.202</v>
      </c>
      <c r="AF56" s="1"/>
      <c r="AG56" s="1">
        <f t="shared" si="7"/>
        <v>31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5" t="s">
        <v>98</v>
      </c>
      <c r="B57" s="15" t="s">
        <v>43</v>
      </c>
      <c r="C57" s="15"/>
      <c r="D57" s="15"/>
      <c r="E57" s="15"/>
      <c r="F57" s="15"/>
      <c r="G57" s="16">
        <v>0</v>
      </c>
      <c r="H57" s="15">
        <v>50</v>
      </c>
      <c r="I57" s="15" t="s">
        <v>37</v>
      </c>
      <c r="J57" s="15"/>
      <c r="K57" s="15">
        <f t="shared" si="14"/>
        <v>0</v>
      </c>
      <c r="L57" s="15">
        <f t="shared" si="3"/>
        <v>0</v>
      </c>
      <c r="M57" s="15"/>
      <c r="N57" s="15"/>
      <c r="O57" s="15">
        <v>0</v>
      </c>
      <c r="P57" s="15">
        <f t="shared" si="4"/>
        <v>0</v>
      </c>
      <c r="Q57" s="17"/>
      <c r="R57" s="17"/>
      <c r="S57" s="15"/>
      <c r="T57" s="15" t="e">
        <f t="shared" si="5"/>
        <v>#DIV/0!</v>
      </c>
      <c r="U57" s="15" t="e">
        <f t="shared" si="6"/>
        <v>#DIV/0!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 t="s">
        <v>44</v>
      </c>
      <c r="AG57" s="1">
        <f t="shared" si="7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43</v>
      </c>
      <c r="C58" s="1">
        <v>520</v>
      </c>
      <c r="D58" s="1">
        <v>241</v>
      </c>
      <c r="E58" s="1">
        <v>477</v>
      </c>
      <c r="F58" s="1">
        <v>262</v>
      </c>
      <c r="G58" s="7">
        <v>0.4</v>
      </c>
      <c r="H58" s="1">
        <v>40</v>
      </c>
      <c r="I58" s="1" t="s">
        <v>37</v>
      </c>
      <c r="J58" s="1">
        <v>1095</v>
      </c>
      <c r="K58" s="1">
        <f t="shared" si="14"/>
        <v>-618</v>
      </c>
      <c r="L58" s="1">
        <f t="shared" si="3"/>
        <v>462</v>
      </c>
      <c r="M58" s="1">
        <v>15</v>
      </c>
      <c r="N58" s="1"/>
      <c r="O58" s="1">
        <v>275.88</v>
      </c>
      <c r="P58" s="1">
        <f t="shared" si="4"/>
        <v>95.4</v>
      </c>
      <c r="Q58" s="5">
        <f t="shared" ref="Q58:Q61" si="17">11*P58-O58-N58-F58</f>
        <v>511.5200000000001</v>
      </c>
      <c r="R58" s="5"/>
      <c r="S58" s="1"/>
      <c r="T58" s="1">
        <f t="shared" si="5"/>
        <v>11</v>
      </c>
      <c r="U58" s="1">
        <f t="shared" si="6"/>
        <v>5.6381551362683435</v>
      </c>
      <c r="V58" s="1">
        <v>66.8</v>
      </c>
      <c r="W58" s="1">
        <v>50.2</v>
      </c>
      <c r="X58" s="1">
        <v>77.2</v>
      </c>
      <c r="Y58" s="1">
        <v>89</v>
      </c>
      <c r="Z58" s="1">
        <v>63.25</v>
      </c>
      <c r="AA58" s="1">
        <v>59.3333333333333</v>
      </c>
      <c r="AB58" s="1">
        <v>111</v>
      </c>
      <c r="AC58" s="1">
        <v>91</v>
      </c>
      <c r="AD58" s="1">
        <v>103</v>
      </c>
      <c r="AE58" s="1">
        <v>108.8</v>
      </c>
      <c r="AF58" s="1"/>
      <c r="AG58" s="1">
        <f t="shared" si="7"/>
        <v>205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43</v>
      </c>
      <c r="C59" s="1">
        <v>320</v>
      </c>
      <c r="D59" s="1">
        <v>468</v>
      </c>
      <c r="E59" s="1">
        <v>346</v>
      </c>
      <c r="F59" s="1">
        <v>421</v>
      </c>
      <c r="G59" s="7">
        <v>0.4</v>
      </c>
      <c r="H59" s="1">
        <v>40</v>
      </c>
      <c r="I59" s="1" t="s">
        <v>37</v>
      </c>
      <c r="J59" s="1">
        <v>902</v>
      </c>
      <c r="K59" s="1">
        <f t="shared" si="14"/>
        <v>-556</v>
      </c>
      <c r="L59" s="1">
        <f t="shared" si="3"/>
        <v>346</v>
      </c>
      <c r="M59" s="1"/>
      <c r="N59" s="1"/>
      <c r="O59" s="1">
        <v>200</v>
      </c>
      <c r="P59" s="1">
        <f t="shared" si="4"/>
        <v>69.2</v>
      </c>
      <c r="Q59" s="5">
        <f t="shared" si="17"/>
        <v>140.20000000000005</v>
      </c>
      <c r="R59" s="5"/>
      <c r="S59" s="1"/>
      <c r="T59" s="1">
        <f t="shared" si="5"/>
        <v>11</v>
      </c>
      <c r="U59" s="1">
        <f t="shared" si="6"/>
        <v>8.9739884393063587</v>
      </c>
      <c r="V59" s="1">
        <v>46.6</v>
      </c>
      <c r="W59" s="1">
        <v>61.4</v>
      </c>
      <c r="X59" s="1">
        <v>80.8</v>
      </c>
      <c r="Y59" s="1">
        <v>72</v>
      </c>
      <c r="Z59" s="1">
        <v>64.75</v>
      </c>
      <c r="AA59" s="1">
        <v>58.3333333333333</v>
      </c>
      <c r="AB59" s="1">
        <v>90.6</v>
      </c>
      <c r="AC59" s="1">
        <v>70.8</v>
      </c>
      <c r="AD59" s="1">
        <v>43.2</v>
      </c>
      <c r="AE59" s="1">
        <v>46.4</v>
      </c>
      <c r="AF59" s="1"/>
      <c r="AG59" s="1">
        <f t="shared" si="7"/>
        <v>56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36</v>
      </c>
      <c r="C60" s="1">
        <v>300.72199999999998</v>
      </c>
      <c r="D60" s="1">
        <v>103.666</v>
      </c>
      <c r="E60" s="1">
        <v>139.654</v>
      </c>
      <c r="F60" s="1">
        <v>230.59399999999999</v>
      </c>
      <c r="G60" s="7">
        <v>1</v>
      </c>
      <c r="H60" s="1">
        <v>40</v>
      </c>
      <c r="I60" s="1" t="s">
        <v>37</v>
      </c>
      <c r="J60" s="1">
        <v>204.06</v>
      </c>
      <c r="K60" s="1">
        <f t="shared" si="14"/>
        <v>-64.406000000000006</v>
      </c>
      <c r="L60" s="1">
        <f t="shared" si="3"/>
        <v>139.654</v>
      </c>
      <c r="M60" s="1"/>
      <c r="N60" s="1"/>
      <c r="O60" s="1">
        <v>8.13900000000001</v>
      </c>
      <c r="P60" s="1">
        <f t="shared" si="4"/>
        <v>27.930799999999998</v>
      </c>
      <c r="Q60" s="5">
        <f t="shared" si="17"/>
        <v>68.505799999999965</v>
      </c>
      <c r="R60" s="5"/>
      <c r="S60" s="1"/>
      <c r="T60" s="1">
        <f t="shared" si="5"/>
        <v>11</v>
      </c>
      <c r="U60" s="1">
        <f t="shared" si="6"/>
        <v>8.5473026193306314</v>
      </c>
      <c r="V60" s="1">
        <v>26.726600000000001</v>
      </c>
      <c r="W60" s="1">
        <v>32.827800000000003</v>
      </c>
      <c r="X60" s="1">
        <v>35.486800000000002</v>
      </c>
      <c r="Y60" s="1">
        <v>47.561999999999998</v>
      </c>
      <c r="Z60" s="1">
        <v>38.45825</v>
      </c>
      <c r="AA60" s="1">
        <v>38.438000000000002</v>
      </c>
      <c r="AB60" s="1">
        <v>63.1006</v>
      </c>
      <c r="AC60" s="1">
        <v>54.0764</v>
      </c>
      <c r="AD60" s="1">
        <v>40.442799999999998</v>
      </c>
      <c r="AE60" s="1">
        <v>32.215200000000003</v>
      </c>
      <c r="AF60" s="1"/>
      <c r="AG60" s="1">
        <f t="shared" si="7"/>
        <v>69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36</v>
      </c>
      <c r="C61" s="1">
        <v>220.69</v>
      </c>
      <c r="D61" s="1">
        <v>141.38399999999999</v>
      </c>
      <c r="E61" s="1">
        <v>136.04</v>
      </c>
      <c r="F61" s="1">
        <v>193.56100000000001</v>
      </c>
      <c r="G61" s="7">
        <v>1</v>
      </c>
      <c r="H61" s="1">
        <v>40</v>
      </c>
      <c r="I61" s="1" t="s">
        <v>37</v>
      </c>
      <c r="J61" s="1">
        <v>199.87200000000001</v>
      </c>
      <c r="K61" s="1">
        <f t="shared" si="14"/>
        <v>-63.832000000000022</v>
      </c>
      <c r="L61" s="1">
        <f t="shared" si="3"/>
        <v>136.04</v>
      </c>
      <c r="M61" s="1"/>
      <c r="N61" s="1">
        <v>23.879400000000029</v>
      </c>
      <c r="O61" s="1">
        <v>27.823800000000009</v>
      </c>
      <c r="P61" s="1">
        <f t="shared" si="4"/>
        <v>27.207999999999998</v>
      </c>
      <c r="Q61" s="5">
        <f t="shared" si="17"/>
        <v>54.023799999999966</v>
      </c>
      <c r="R61" s="5"/>
      <c r="S61" s="1"/>
      <c r="T61" s="1">
        <f t="shared" si="5"/>
        <v>11.000000000000002</v>
      </c>
      <c r="U61" s="1">
        <f t="shared" si="6"/>
        <v>9.0144148779770674</v>
      </c>
      <c r="V61" s="1">
        <v>26.422999999999998</v>
      </c>
      <c r="W61" s="1">
        <v>31.787400000000002</v>
      </c>
      <c r="X61" s="1">
        <v>34.7684</v>
      </c>
      <c r="Y61" s="1">
        <v>38.669600000000003</v>
      </c>
      <c r="Z61" s="1">
        <v>32.358750000000001</v>
      </c>
      <c r="AA61" s="1">
        <v>30.324000000000002</v>
      </c>
      <c r="AB61" s="1">
        <v>68.847800000000007</v>
      </c>
      <c r="AC61" s="1">
        <v>51.814799999999998</v>
      </c>
      <c r="AD61" s="1">
        <v>32.108199999999997</v>
      </c>
      <c r="AE61" s="1">
        <v>31.4938</v>
      </c>
      <c r="AF61" s="1"/>
      <c r="AG61" s="1">
        <f t="shared" si="7"/>
        <v>54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103</v>
      </c>
      <c r="B62" s="15" t="s">
        <v>36</v>
      </c>
      <c r="C62" s="15"/>
      <c r="D62" s="15"/>
      <c r="E62" s="15"/>
      <c r="F62" s="15"/>
      <c r="G62" s="16">
        <v>0</v>
      </c>
      <c r="H62" s="15">
        <v>40</v>
      </c>
      <c r="I62" s="15" t="s">
        <v>37</v>
      </c>
      <c r="J62" s="15">
        <v>53.823999999999998</v>
      </c>
      <c r="K62" s="15">
        <f t="shared" si="14"/>
        <v>-53.823999999999998</v>
      </c>
      <c r="L62" s="15">
        <f t="shared" si="3"/>
        <v>0</v>
      </c>
      <c r="M62" s="15"/>
      <c r="N62" s="15"/>
      <c r="O62" s="15">
        <v>0</v>
      </c>
      <c r="P62" s="15">
        <f t="shared" si="4"/>
        <v>0</v>
      </c>
      <c r="Q62" s="17"/>
      <c r="R62" s="17"/>
      <c r="S62" s="15"/>
      <c r="T62" s="15" t="e">
        <f t="shared" si="5"/>
        <v>#DIV/0!</v>
      </c>
      <c r="U62" s="15" t="e">
        <f t="shared" si="6"/>
        <v>#DIV/0!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 t="s">
        <v>44</v>
      </c>
      <c r="AG62" s="1">
        <f t="shared" si="7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104</v>
      </c>
      <c r="B63" s="1" t="s">
        <v>36</v>
      </c>
      <c r="C63" s="1">
        <v>103.57599999999999</v>
      </c>
      <c r="D63" s="1">
        <v>74.488</v>
      </c>
      <c r="E63" s="1">
        <v>77.501000000000005</v>
      </c>
      <c r="F63" s="1">
        <v>94.847999999999999</v>
      </c>
      <c r="G63" s="7">
        <v>1</v>
      </c>
      <c r="H63" s="1">
        <v>30</v>
      </c>
      <c r="I63" s="1" t="s">
        <v>37</v>
      </c>
      <c r="J63" s="1">
        <v>69.3</v>
      </c>
      <c r="K63" s="1">
        <f t="shared" si="14"/>
        <v>8.2010000000000076</v>
      </c>
      <c r="L63" s="1">
        <f t="shared" si="3"/>
        <v>77.501000000000005</v>
      </c>
      <c r="M63" s="1"/>
      <c r="N63" s="1"/>
      <c r="O63" s="1">
        <v>0</v>
      </c>
      <c r="P63" s="1">
        <f t="shared" si="4"/>
        <v>15.500200000000001</v>
      </c>
      <c r="Q63" s="5">
        <f>11*P63-O63-N63-F63</f>
        <v>75.654200000000017</v>
      </c>
      <c r="R63" s="5"/>
      <c r="S63" s="1"/>
      <c r="T63" s="1">
        <f t="shared" si="5"/>
        <v>11</v>
      </c>
      <c r="U63" s="1">
        <f t="shared" si="6"/>
        <v>6.1191468497180672</v>
      </c>
      <c r="V63" s="1">
        <v>10.469799999999999</v>
      </c>
      <c r="W63" s="1">
        <v>3.7795999999999998</v>
      </c>
      <c r="X63" s="1">
        <v>3.7795999999999998</v>
      </c>
      <c r="Y63" s="1">
        <v>14.735200000000001</v>
      </c>
      <c r="Z63" s="1">
        <v>7.6044999999999998</v>
      </c>
      <c r="AA63" s="1">
        <v>6.68</v>
      </c>
      <c r="AB63" s="1">
        <v>8.4268000000000001</v>
      </c>
      <c r="AC63" s="1">
        <v>8.5985999999999994</v>
      </c>
      <c r="AD63" s="1">
        <v>11.8604</v>
      </c>
      <c r="AE63" s="1">
        <v>10.227</v>
      </c>
      <c r="AF63" s="1"/>
      <c r="AG63" s="1">
        <f t="shared" si="7"/>
        <v>76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105</v>
      </c>
      <c r="B64" s="15" t="s">
        <v>43</v>
      </c>
      <c r="C64" s="15"/>
      <c r="D64" s="15"/>
      <c r="E64" s="15"/>
      <c r="F64" s="15"/>
      <c r="G64" s="16">
        <v>0</v>
      </c>
      <c r="H64" s="15">
        <v>60</v>
      </c>
      <c r="I64" s="15" t="s">
        <v>37</v>
      </c>
      <c r="J64" s="15"/>
      <c r="K64" s="15">
        <f t="shared" si="14"/>
        <v>0</v>
      </c>
      <c r="L64" s="15">
        <f t="shared" si="3"/>
        <v>0</v>
      </c>
      <c r="M64" s="15"/>
      <c r="N64" s="15"/>
      <c r="O64" s="15">
        <v>0</v>
      </c>
      <c r="P64" s="15">
        <f t="shared" si="4"/>
        <v>0</v>
      </c>
      <c r="Q64" s="17"/>
      <c r="R64" s="17"/>
      <c r="S64" s="15"/>
      <c r="T64" s="15" t="e">
        <f t="shared" si="5"/>
        <v>#DIV/0!</v>
      </c>
      <c r="U64" s="15" t="e">
        <f t="shared" si="6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 t="s">
        <v>44</v>
      </c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106</v>
      </c>
      <c r="B65" s="15" t="s">
        <v>43</v>
      </c>
      <c r="C65" s="15"/>
      <c r="D65" s="15"/>
      <c r="E65" s="15"/>
      <c r="F65" s="15"/>
      <c r="G65" s="16">
        <v>0</v>
      </c>
      <c r="H65" s="15">
        <v>50</v>
      </c>
      <c r="I65" s="15" t="s">
        <v>37</v>
      </c>
      <c r="J65" s="15"/>
      <c r="K65" s="15">
        <f t="shared" si="14"/>
        <v>0</v>
      </c>
      <c r="L65" s="15">
        <f t="shared" si="3"/>
        <v>0</v>
      </c>
      <c r="M65" s="15"/>
      <c r="N65" s="15"/>
      <c r="O65" s="15">
        <v>0</v>
      </c>
      <c r="P65" s="15">
        <f t="shared" si="4"/>
        <v>0</v>
      </c>
      <c r="Q65" s="17"/>
      <c r="R65" s="17"/>
      <c r="S65" s="15"/>
      <c r="T65" s="15" t="e">
        <f t="shared" si="5"/>
        <v>#DIV/0!</v>
      </c>
      <c r="U65" s="15" t="e">
        <f t="shared" si="6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 t="s">
        <v>44</v>
      </c>
      <c r="AG65" s="1">
        <f t="shared" si="7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107</v>
      </c>
      <c r="B66" s="15" t="s">
        <v>43</v>
      </c>
      <c r="C66" s="15"/>
      <c r="D66" s="15"/>
      <c r="E66" s="15"/>
      <c r="F66" s="15"/>
      <c r="G66" s="16">
        <v>0</v>
      </c>
      <c r="H66" s="15">
        <v>50</v>
      </c>
      <c r="I66" s="15" t="s">
        <v>37</v>
      </c>
      <c r="J66" s="15"/>
      <c r="K66" s="15">
        <f t="shared" si="14"/>
        <v>0</v>
      </c>
      <c r="L66" s="15">
        <f t="shared" si="3"/>
        <v>0</v>
      </c>
      <c r="M66" s="15"/>
      <c r="N66" s="15"/>
      <c r="O66" s="15">
        <v>0</v>
      </c>
      <c r="P66" s="15">
        <f t="shared" si="4"/>
        <v>0</v>
      </c>
      <c r="Q66" s="17"/>
      <c r="R66" s="17"/>
      <c r="S66" s="15"/>
      <c r="T66" s="15" t="e">
        <f t="shared" si="5"/>
        <v>#DIV/0!</v>
      </c>
      <c r="U66" s="15" t="e">
        <f t="shared" si="6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 t="s">
        <v>44</v>
      </c>
      <c r="AG66" s="1">
        <f t="shared" si="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108</v>
      </c>
      <c r="B67" s="15" t="s">
        <v>43</v>
      </c>
      <c r="C67" s="15"/>
      <c r="D67" s="15"/>
      <c r="E67" s="15"/>
      <c r="F67" s="15"/>
      <c r="G67" s="16">
        <v>0</v>
      </c>
      <c r="H67" s="15">
        <v>30</v>
      </c>
      <c r="I67" s="15" t="s">
        <v>37</v>
      </c>
      <c r="J67" s="15"/>
      <c r="K67" s="15">
        <f t="shared" si="14"/>
        <v>0</v>
      </c>
      <c r="L67" s="15">
        <f t="shared" si="3"/>
        <v>0</v>
      </c>
      <c r="M67" s="15"/>
      <c r="N67" s="15"/>
      <c r="O67" s="15">
        <v>0</v>
      </c>
      <c r="P67" s="15">
        <f t="shared" si="4"/>
        <v>0</v>
      </c>
      <c r="Q67" s="17"/>
      <c r="R67" s="17"/>
      <c r="S67" s="15"/>
      <c r="T67" s="15" t="e">
        <f t="shared" si="5"/>
        <v>#DIV/0!</v>
      </c>
      <c r="U67" s="15" t="e">
        <f t="shared" si="6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 t="s">
        <v>44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109</v>
      </c>
      <c r="B68" s="15" t="s">
        <v>43</v>
      </c>
      <c r="C68" s="15"/>
      <c r="D68" s="15"/>
      <c r="E68" s="15"/>
      <c r="F68" s="15"/>
      <c r="G68" s="16">
        <v>0</v>
      </c>
      <c r="H68" s="15">
        <v>55</v>
      </c>
      <c r="I68" s="15" t="s">
        <v>37</v>
      </c>
      <c r="J68" s="15"/>
      <c r="K68" s="15">
        <f t="shared" si="14"/>
        <v>0</v>
      </c>
      <c r="L68" s="15">
        <f t="shared" si="3"/>
        <v>0</v>
      </c>
      <c r="M68" s="15"/>
      <c r="N68" s="15"/>
      <c r="O68" s="15">
        <v>0</v>
      </c>
      <c r="P68" s="15">
        <f t="shared" si="4"/>
        <v>0</v>
      </c>
      <c r="Q68" s="17"/>
      <c r="R68" s="17"/>
      <c r="S68" s="15"/>
      <c r="T68" s="15" t="e">
        <f t="shared" si="5"/>
        <v>#DIV/0!</v>
      </c>
      <c r="U68" s="15" t="e">
        <f t="shared" si="6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 t="s">
        <v>44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110</v>
      </c>
      <c r="B69" s="15" t="s">
        <v>43</v>
      </c>
      <c r="C69" s="15"/>
      <c r="D69" s="15"/>
      <c r="E69" s="15"/>
      <c r="F69" s="15"/>
      <c r="G69" s="16">
        <v>0</v>
      </c>
      <c r="H69" s="15">
        <v>40</v>
      </c>
      <c r="I69" s="15" t="s">
        <v>37</v>
      </c>
      <c r="J69" s="15"/>
      <c r="K69" s="15">
        <f t="shared" si="14"/>
        <v>0</v>
      </c>
      <c r="L69" s="15">
        <f t="shared" si="3"/>
        <v>0</v>
      </c>
      <c r="M69" s="15"/>
      <c r="N69" s="15"/>
      <c r="O69" s="15">
        <v>0</v>
      </c>
      <c r="P69" s="15">
        <f t="shared" si="4"/>
        <v>0</v>
      </c>
      <c r="Q69" s="17"/>
      <c r="R69" s="17"/>
      <c r="S69" s="15"/>
      <c r="T69" s="15" t="e">
        <f t="shared" si="5"/>
        <v>#DIV/0!</v>
      </c>
      <c r="U69" s="15" t="e">
        <f t="shared" si="6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 t="s">
        <v>44</v>
      </c>
      <c r="AG69" s="1">
        <f t="shared" si="7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111</v>
      </c>
      <c r="B70" s="1" t="s">
        <v>43</v>
      </c>
      <c r="C70" s="1">
        <v>37</v>
      </c>
      <c r="D70" s="1">
        <v>78</v>
      </c>
      <c r="E70" s="1">
        <v>28</v>
      </c>
      <c r="F70" s="1">
        <v>86</v>
      </c>
      <c r="G70" s="7">
        <v>0.4</v>
      </c>
      <c r="H70" s="1">
        <v>50</v>
      </c>
      <c r="I70" s="1" t="s">
        <v>37</v>
      </c>
      <c r="J70" s="1">
        <v>27.5</v>
      </c>
      <c r="K70" s="1">
        <f t="shared" ref="K70:K94" si="18">E70-J70</f>
        <v>0.5</v>
      </c>
      <c r="L70" s="1">
        <f t="shared" si="3"/>
        <v>28</v>
      </c>
      <c r="M70" s="1"/>
      <c r="N70" s="1"/>
      <c r="O70" s="1">
        <v>0</v>
      </c>
      <c r="P70" s="1">
        <f t="shared" si="4"/>
        <v>5.6</v>
      </c>
      <c r="Q70" s="5"/>
      <c r="R70" s="5"/>
      <c r="S70" s="1"/>
      <c r="T70" s="1">
        <f t="shared" si="5"/>
        <v>15.357142857142858</v>
      </c>
      <c r="U70" s="1">
        <f t="shared" si="6"/>
        <v>15.357142857142858</v>
      </c>
      <c r="V70" s="1">
        <v>2.2000000000000002</v>
      </c>
      <c r="W70" s="1">
        <v>6.8</v>
      </c>
      <c r="X70" s="1">
        <v>11.2</v>
      </c>
      <c r="Y70" s="1">
        <v>2.8</v>
      </c>
      <c r="Z70" s="1">
        <v>8.75</v>
      </c>
      <c r="AA70" s="1">
        <v>7</v>
      </c>
      <c r="AB70" s="1">
        <v>7.2</v>
      </c>
      <c r="AC70" s="1">
        <v>8</v>
      </c>
      <c r="AD70" s="1">
        <v>3.8</v>
      </c>
      <c r="AE70" s="1">
        <v>4.2</v>
      </c>
      <c r="AF70" s="1"/>
      <c r="AG70" s="1">
        <f t="shared" si="7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112</v>
      </c>
      <c r="B71" s="1" t="s">
        <v>43</v>
      </c>
      <c r="C71" s="1">
        <v>54</v>
      </c>
      <c r="D71" s="1"/>
      <c r="E71" s="1">
        <v>9</v>
      </c>
      <c r="F71" s="1">
        <v>44</v>
      </c>
      <c r="G71" s="7">
        <v>0.11</v>
      </c>
      <c r="H71" s="1">
        <v>150</v>
      </c>
      <c r="I71" s="1" t="s">
        <v>37</v>
      </c>
      <c r="J71" s="1">
        <v>9</v>
      </c>
      <c r="K71" s="1">
        <f t="shared" si="18"/>
        <v>0</v>
      </c>
      <c r="L71" s="1">
        <f t="shared" ref="L71:L94" si="19">E71-M71</f>
        <v>9</v>
      </c>
      <c r="M71" s="1"/>
      <c r="N71" s="1"/>
      <c r="O71" s="1">
        <v>0</v>
      </c>
      <c r="P71" s="1">
        <f t="shared" ref="P71:P94" si="20">E71/5</f>
        <v>1.8</v>
      </c>
      <c r="Q71" s="5"/>
      <c r="R71" s="5"/>
      <c r="S71" s="1"/>
      <c r="T71" s="1">
        <f t="shared" ref="T71:T94" si="21">(F71+N71+O71+Q71)/P71</f>
        <v>24.444444444444443</v>
      </c>
      <c r="U71" s="1">
        <f t="shared" ref="U71:U94" si="22">(F71+N71+O71)/P71</f>
        <v>24.444444444444443</v>
      </c>
      <c r="V71" s="1">
        <v>1.4</v>
      </c>
      <c r="W71" s="1">
        <v>2</v>
      </c>
      <c r="X71" s="1">
        <v>4</v>
      </c>
      <c r="Y71" s="1">
        <v>5.6</v>
      </c>
      <c r="Z71" s="1">
        <v>7.25</v>
      </c>
      <c r="AA71" s="1">
        <v>4</v>
      </c>
      <c r="AB71" s="1">
        <v>9.4</v>
      </c>
      <c r="AC71" s="1">
        <v>7</v>
      </c>
      <c r="AD71" s="1">
        <v>0</v>
      </c>
      <c r="AE71" s="1">
        <v>0</v>
      </c>
      <c r="AF71" s="26" t="s">
        <v>48</v>
      </c>
      <c r="AG71" s="1">
        <f t="shared" ref="AG71:AG94" si="23">ROUND(Q71*G71,0)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8" t="s">
        <v>113</v>
      </c>
      <c r="B72" s="1" t="s">
        <v>43</v>
      </c>
      <c r="C72" s="1"/>
      <c r="D72" s="1"/>
      <c r="E72" s="1"/>
      <c r="F72" s="1"/>
      <c r="G72" s="7">
        <v>0.06</v>
      </c>
      <c r="H72" s="1">
        <v>60</v>
      </c>
      <c r="I72" s="1" t="s">
        <v>37</v>
      </c>
      <c r="J72" s="1"/>
      <c r="K72" s="1">
        <f t="shared" si="18"/>
        <v>0</v>
      </c>
      <c r="L72" s="1">
        <f t="shared" si="19"/>
        <v>0</v>
      </c>
      <c r="M72" s="1"/>
      <c r="N72" s="1"/>
      <c r="O72" s="1">
        <v>10</v>
      </c>
      <c r="P72" s="1">
        <f t="shared" si="20"/>
        <v>0</v>
      </c>
      <c r="Q72" s="5">
        <v>8</v>
      </c>
      <c r="R72" s="5"/>
      <c r="S72" s="1"/>
      <c r="T72" s="1" t="e">
        <f t="shared" si="21"/>
        <v>#DIV/0!</v>
      </c>
      <c r="U72" s="1" t="e">
        <f t="shared" si="22"/>
        <v>#DIV/0!</v>
      </c>
      <c r="V72" s="1">
        <v>0</v>
      </c>
      <c r="W72" s="1">
        <v>0</v>
      </c>
      <c r="X72" s="1">
        <v>0</v>
      </c>
      <c r="Y72" s="1">
        <v>-0.8</v>
      </c>
      <c r="Z72" s="1">
        <v>-0.5</v>
      </c>
      <c r="AA72" s="1">
        <v>-0.33333333333333298</v>
      </c>
      <c r="AB72" s="1">
        <v>2.4</v>
      </c>
      <c r="AC72" s="1">
        <v>2.4</v>
      </c>
      <c r="AD72" s="1">
        <v>0</v>
      </c>
      <c r="AE72" s="1">
        <v>0</v>
      </c>
      <c r="AF72" s="19" t="s">
        <v>139</v>
      </c>
      <c r="AG72" s="1">
        <f t="shared" si="23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8" t="s">
        <v>114</v>
      </c>
      <c r="B73" s="1" t="s">
        <v>43</v>
      </c>
      <c r="C73" s="1"/>
      <c r="D73" s="1"/>
      <c r="E73" s="1">
        <v>-1</v>
      </c>
      <c r="F73" s="1"/>
      <c r="G73" s="7">
        <v>0.15</v>
      </c>
      <c r="H73" s="1">
        <v>60</v>
      </c>
      <c r="I73" s="1" t="s">
        <v>37</v>
      </c>
      <c r="J73" s="1"/>
      <c r="K73" s="1">
        <f t="shared" si="18"/>
        <v>-1</v>
      </c>
      <c r="L73" s="1">
        <f t="shared" si="19"/>
        <v>-1</v>
      </c>
      <c r="M73" s="1"/>
      <c r="N73" s="1"/>
      <c r="O73" s="1">
        <v>10</v>
      </c>
      <c r="P73" s="1">
        <f t="shared" si="20"/>
        <v>-0.2</v>
      </c>
      <c r="Q73" s="5">
        <v>8</v>
      </c>
      <c r="R73" s="5"/>
      <c r="S73" s="1"/>
      <c r="T73" s="1">
        <f t="shared" si="21"/>
        <v>-90</v>
      </c>
      <c r="U73" s="1">
        <f t="shared" si="22"/>
        <v>-50</v>
      </c>
      <c r="V73" s="1">
        <v>-0.2</v>
      </c>
      <c r="W73" s="1">
        <v>0</v>
      </c>
      <c r="X73" s="1">
        <v>0</v>
      </c>
      <c r="Y73" s="1">
        <v>-0.8</v>
      </c>
      <c r="Z73" s="1">
        <v>-0.5</v>
      </c>
      <c r="AA73" s="1">
        <v>0</v>
      </c>
      <c r="AB73" s="1">
        <v>5.4</v>
      </c>
      <c r="AC73" s="1">
        <v>11.8</v>
      </c>
      <c r="AD73" s="1">
        <v>2.8</v>
      </c>
      <c r="AE73" s="1">
        <v>-0.2</v>
      </c>
      <c r="AF73" s="1"/>
      <c r="AG73" s="1">
        <f t="shared" si="23"/>
        <v>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115</v>
      </c>
      <c r="B74" s="1" t="s">
        <v>43</v>
      </c>
      <c r="C74" s="1">
        <v>1</v>
      </c>
      <c r="D74" s="1">
        <v>90</v>
      </c>
      <c r="E74" s="1">
        <v>1</v>
      </c>
      <c r="F74" s="1">
        <v>90</v>
      </c>
      <c r="G74" s="7">
        <v>0.4</v>
      </c>
      <c r="H74" s="1">
        <v>55</v>
      </c>
      <c r="I74" s="1" t="s">
        <v>37</v>
      </c>
      <c r="J74" s="1">
        <v>1</v>
      </c>
      <c r="K74" s="1">
        <f t="shared" si="18"/>
        <v>0</v>
      </c>
      <c r="L74" s="1">
        <f t="shared" si="19"/>
        <v>1</v>
      </c>
      <c r="M74" s="1"/>
      <c r="N74" s="1">
        <v>13.80000000000001</v>
      </c>
      <c r="O74" s="1">
        <v>0</v>
      </c>
      <c r="P74" s="1">
        <f t="shared" si="20"/>
        <v>0.2</v>
      </c>
      <c r="Q74" s="5"/>
      <c r="R74" s="5"/>
      <c r="S74" s="1"/>
      <c r="T74" s="1">
        <f t="shared" si="21"/>
        <v>519</v>
      </c>
      <c r="U74" s="1">
        <f t="shared" si="22"/>
        <v>519</v>
      </c>
      <c r="V74" s="1">
        <v>0.2</v>
      </c>
      <c r="W74" s="1">
        <v>9.4</v>
      </c>
      <c r="X74" s="1">
        <v>11.2</v>
      </c>
      <c r="Y74" s="1">
        <v>0.6</v>
      </c>
      <c r="Z74" s="1">
        <v>3.25</v>
      </c>
      <c r="AA74" s="1">
        <v>4.3333333333333304</v>
      </c>
      <c r="AB74" s="1">
        <v>14.4</v>
      </c>
      <c r="AC74" s="1">
        <v>5</v>
      </c>
      <c r="AD74" s="1">
        <v>8.1999999999999993</v>
      </c>
      <c r="AE74" s="1">
        <v>7.8</v>
      </c>
      <c r="AF74" s="1"/>
      <c r="AG74" s="1">
        <f t="shared" si="23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116</v>
      </c>
      <c r="B75" s="1" t="s">
        <v>36</v>
      </c>
      <c r="C75" s="1">
        <v>25.456</v>
      </c>
      <c r="D75" s="1">
        <v>34.633000000000003</v>
      </c>
      <c r="E75" s="1">
        <v>10.644</v>
      </c>
      <c r="F75" s="1">
        <v>47.902999999999999</v>
      </c>
      <c r="G75" s="7">
        <v>1</v>
      </c>
      <c r="H75" s="1">
        <v>55</v>
      </c>
      <c r="I75" s="1" t="s">
        <v>37</v>
      </c>
      <c r="J75" s="1">
        <v>11</v>
      </c>
      <c r="K75" s="1">
        <f t="shared" si="18"/>
        <v>-0.35599999999999987</v>
      </c>
      <c r="L75" s="1">
        <f t="shared" si="19"/>
        <v>10.644</v>
      </c>
      <c r="M75" s="1"/>
      <c r="N75" s="1">
        <v>12.082800000000001</v>
      </c>
      <c r="O75" s="1">
        <v>0</v>
      </c>
      <c r="P75" s="1">
        <f t="shared" si="20"/>
        <v>2.1288</v>
      </c>
      <c r="Q75" s="5"/>
      <c r="R75" s="5"/>
      <c r="S75" s="1"/>
      <c r="T75" s="1">
        <f t="shared" si="21"/>
        <v>28.178222472754602</v>
      </c>
      <c r="U75" s="1">
        <f t="shared" si="22"/>
        <v>28.178222472754602</v>
      </c>
      <c r="V75" s="1">
        <v>2.1280000000000001</v>
      </c>
      <c r="W75" s="1">
        <v>5.5648</v>
      </c>
      <c r="X75" s="1">
        <v>7.0715999999999992</v>
      </c>
      <c r="Y75" s="1">
        <v>4.2564000000000002</v>
      </c>
      <c r="Z75" s="1">
        <v>1.99675</v>
      </c>
      <c r="AA75" s="1">
        <v>1.43333333333333E-2</v>
      </c>
      <c r="AB75" s="1">
        <v>13.9358</v>
      </c>
      <c r="AC75" s="1">
        <v>9.3119999999999994</v>
      </c>
      <c r="AD75" s="1">
        <v>6.5960000000000001</v>
      </c>
      <c r="AE75" s="1">
        <v>7.4036</v>
      </c>
      <c r="AF75" s="13" t="s">
        <v>50</v>
      </c>
      <c r="AG75" s="1">
        <f t="shared" si="23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117</v>
      </c>
      <c r="B76" s="15" t="s">
        <v>36</v>
      </c>
      <c r="C76" s="15"/>
      <c r="D76" s="15"/>
      <c r="E76" s="15"/>
      <c r="F76" s="15"/>
      <c r="G76" s="16">
        <v>0</v>
      </c>
      <c r="H76" s="15">
        <v>50</v>
      </c>
      <c r="I76" s="15" t="s">
        <v>37</v>
      </c>
      <c r="J76" s="15"/>
      <c r="K76" s="15">
        <f t="shared" si="18"/>
        <v>0</v>
      </c>
      <c r="L76" s="15">
        <f t="shared" si="19"/>
        <v>0</v>
      </c>
      <c r="M76" s="15"/>
      <c r="N76" s="15"/>
      <c r="O76" s="15">
        <v>0</v>
      </c>
      <c r="P76" s="15">
        <f t="shared" si="20"/>
        <v>0</v>
      </c>
      <c r="Q76" s="17"/>
      <c r="R76" s="17"/>
      <c r="S76" s="15"/>
      <c r="T76" s="15" t="e">
        <f t="shared" si="21"/>
        <v>#DIV/0!</v>
      </c>
      <c r="U76" s="15" t="e">
        <f t="shared" si="22"/>
        <v>#DIV/0!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 t="s">
        <v>44</v>
      </c>
      <c r="AG76" s="1">
        <f t="shared" si="23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118</v>
      </c>
      <c r="B77" s="1" t="s">
        <v>43</v>
      </c>
      <c r="C77" s="1">
        <v>3</v>
      </c>
      <c r="D77" s="1">
        <v>18</v>
      </c>
      <c r="E77" s="1">
        <v>-1</v>
      </c>
      <c r="F77" s="1">
        <v>18</v>
      </c>
      <c r="G77" s="7">
        <v>0.2</v>
      </c>
      <c r="H77" s="1">
        <v>40</v>
      </c>
      <c r="I77" s="1" t="s">
        <v>37</v>
      </c>
      <c r="J77" s="1"/>
      <c r="K77" s="1">
        <f t="shared" si="18"/>
        <v>-1</v>
      </c>
      <c r="L77" s="1">
        <f t="shared" si="19"/>
        <v>-1</v>
      </c>
      <c r="M77" s="1"/>
      <c r="N77" s="1"/>
      <c r="O77" s="1">
        <v>0</v>
      </c>
      <c r="P77" s="1">
        <f t="shared" si="20"/>
        <v>-0.2</v>
      </c>
      <c r="Q77" s="5"/>
      <c r="R77" s="5"/>
      <c r="S77" s="1"/>
      <c r="T77" s="1">
        <f t="shared" si="21"/>
        <v>-90</v>
      </c>
      <c r="U77" s="1">
        <f t="shared" si="22"/>
        <v>-90</v>
      </c>
      <c r="V77" s="1">
        <v>-0.2</v>
      </c>
      <c r="W77" s="1">
        <v>0.8</v>
      </c>
      <c r="X77" s="1">
        <v>2</v>
      </c>
      <c r="Y77" s="1">
        <v>-0.2</v>
      </c>
      <c r="Z77" s="1">
        <v>1.25</v>
      </c>
      <c r="AA77" s="1">
        <v>0.33333333333333298</v>
      </c>
      <c r="AB77" s="1">
        <v>-4.8</v>
      </c>
      <c r="AC77" s="1">
        <v>-3.4</v>
      </c>
      <c r="AD77" s="1">
        <v>-0.4</v>
      </c>
      <c r="AE77" s="1">
        <v>-0.2</v>
      </c>
      <c r="AF77" s="1"/>
      <c r="AG77" s="1">
        <f t="shared" si="23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119</v>
      </c>
      <c r="B78" s="1" t="s">
        <v>43</v>
      </c>
      <c r="C78" s="1">
        <v>1</v>
      </c>
      <c r="D78" s="1">
        <v>48</v>
      </c>
      <c r="E78" s="1">
        <v>-1</v>
      </c>
      <c r="F78" s="1">
        <v>48</v>
      </c>
      <c r="G78" s="7">
        <v>0.2</v>
      </c>
      <c r="H78" s="1">
        <v>35</v>
      </c>
      <c r="I78" s="1" t="s">
        <v>37</v>
      </c>
      <c r="J78" s="1"/>
      <c r="K78" s="1">
        <f t="shared" si="18"/>
        <v>-1</v>
      </c>
      <c r="L78" s="1">
        <f t="shared" si="19"/>
        <v>-1</v>
      </c>
      <c r="M78" s="1"/>
      <c r="N78" s="1">
        <v>10.8</v>
      </c>
      <c r="O78" s="1">
        <v>0</v>
      </c>
      <c r="P78" s="1">
        <f t="shared" si="20"/>
        <v>-0.2</v>
      </c>
      <c r="Q78" s="5"/>
      <c r="R78" s="5"/>
      <c r="S78" s="1"/>
      <c r="T78" s="1">
        <f t="shared" si="21"/>
        <v>-293.99999999999994</v>
      </c>
      <c r="U78" s="1">
        <f t="shared" si="22"/>
        <v>-293.99999999999994</v>
      </c>
      <c r="V78" s="1">
        <v>-0.2</v>
      </c>
      <c r="W78" s="1">
        <v>5.2</v>
      </c>
      <c r="X78" s="1">
        <v>5.8</v>
      </c>
      <c r="Y78" s="1">
        <v>-2.6</v>
      </c>
      <c r="Z78" s="1">
        <v>0</v>
      </c>
      <c r="AA78" s="1">
        <v>0</v>
      </c>
      <c r="AB78" s="1">
        <v>2.2000000000000002</v>
      </c>
      <c r="AC78" s="1">
        <v>1.2</v>
      </c>
      <c r="AD78" s="1">
        <v>2</v>
      </c>
      <c r="AE78" s="1">
        <v>2.2000000000000002</v>
      </c>
      <c r="AF78" s="1"/>
      <c r="AG78" s="1">
        <f t="shared" si="23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3" t="s">
        <v>120</v>
      </c>
      <c r="B79" s="23" t="s">
        <v>36</v>
      </c>
      <c r="C79" s="23">
        <v>253.79400000000001</v>
      </c>
      <c r="D79" s="23">
        <v>111.3</v>
      </c>
      <c r="E79" s="23">
        <v>115.852</v>
      </c>
      <c r="F79" s="23">
        <v>221.672</v>
      </c>
      <c r="G79" s="24">
        <v>1</v>
      </c>
      <c r="H79" s="23">
        <v>60</v>
      </c>
      <c r="I79" s="23" t="s">
        <v>37</v>
      </c>
      <c r="J79" s="23">
        <v>213.92</v>
      </c>
      <c r="K79" s="23">
        <f t="shared" si="18"/>
        <v>-98.067999999999984</v>
      </c>
      <c r="L79" s="23">
        <f t="shared" si="19"/>
        <v>115.852</v>
      </c>
      <c r="M79" s="23"/>
      <c r="N79" s="23"/>
      <c r="O79" s="23">
        <v>32.408000000000023</v>
      </c>
      <c r="P79" s="23">
        <f t="shared" si="20"/>
        <v>23.170400000000001</v>
      </c>
      <c r="Q79" s="25">
        <f t="shared" ref="Q79" si="24">13*P79-O79-N79-F79</f>
        <v>47.135199999999969</v>
      </c>
      <c r="R79" s="25"/>
      <c r="S79" s="23"/>
      <c r="T79" s="23">
        <f t="shared" si="21"/>
        <v>12.999999999999998</v>
      </c>
      <c r="U79" s="23">
        <f t="shared" si="22"/>
        <v>10.965714877602458</v>
      </c>
      <c r="V79" s="23">
        <v>26.256399999999999</v>
      </c>
      <c r="W79" s="23">
        <v>27.844799999999999</v>
      </c>
      <c r="X79" s="23">
        <v>26.7636</v>
      </c>
      <c r="Y79" s="23">
        <v>38.622999999999998</v>
      </c>
      <c r="Z79" s="23">
        <v>46.579749999999997</v>
      </c>
      <c r="AA79" s="23">
        <v>44.3183333333333</v>
      </c>
      <c r="AB79" s="23">
        <v>25.386199999999999</v>
      </c>
      <c r="AC79" s="23">
        <v>22.9116</v>
      </c>
      <c r="AD79" s="23">
        <v>14.0892</v>
      </c>
      <c r="AE79" s="23">
        <v>10.49</v>
      </c>
      <c r="AF79" s="23" t="s">
        <v>62</v>
      </c>
      <c r="AG79" s="1">
        <f t="shared" si="23"/>
        <v>47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3" t="s">
        <v>121</v>
      </c>
      <c r="B80" s="23" t="s">
        <v>36</v>
      </c>
      <c r="C80" s="23">
        <v>1205.1790000000001</v>
      </c>
      <c r="D80" s="23">
        <v>300.01499999999999</v>
      </c>
      <c r="E80" s="23">
        <v>569.25400000000002</v>
      </c>
      <c r="F80" s="23">
        <v>578.61800000000005</v>
      </c>
      <c r="G80" s="24">
        <v>1</v>
      </c>
      <c r="H80" s="23">
        <v>60</v>
      </c>
      <c r="I80" s="23" t="s">
        <v>37</v>
      </c>
      <c r="J80" s="23">
        <v>2076.1039999999998</v>
      </c>
      <c r="K80" s="23">
        <f t="shared" si="18"/>
        <v>-1506.85</v>
      </c>
      <c r="L80" s="23">
        <f t="shared" si="19"/>
        <v>569.25400000000002</v>
      </c>
      <c r="M80" s="23"/>
      <c r="N80" s="23">
        <v>510.89839999999992</v>
      </c>
      <c r="O80" s="23">
        <v>441.70360000000022</v>
      </c>
      <c r="P80" s="23">
        <f t="shared" si="20"/>
        <v>113.85080000000001</v>
      </c>
      <c r="Q80" s="25"/>
      <c r="R80" s="25"/>
      <c r="S80" s="23"/>
      <c r="T80" s="23">
        <f t="shared" si="21"/>
        <v>13.449356526260686</v>
      </c>
      <c r="U80" s="23">
        <f t="shared" si="22"/>
        <v>13.449356526260686</v>
      </c>
      <c r="V80" s="23">
        <v>163.8124</v>
      </c>
      <c r="W80" s="23">
        <v>150.85140000000001</v>
      </c>
      <c r="X80" s="23">
        <v>112.35899999999999</v>
      </c>
      <c r="Y80" s="23">
        <v>132.4888</v>
      </c>
      <c r="Z80" s="23">
        <v>155.78025</v>
      </c>
      <c r="AA80" s="23">
        <v>173.28200000000001</v>
      </c>
      <c r="AB80" s="23">
        <v>232.6258</v>
      </c>
      <c r="AC80" s="23">
        <v>232.3552</v>
      </c>
      <c r="AD80" s="23">
        <v>135.4522</v>
      </c>
      <c r="AE80" s="23">
        <v>137.50640000000001</v>
      </c>
      <c r="AF80" s="23" t="s">
        <v>62</v>
      </c>
      <c r="AG80" s="1">
        <f t="shared" si="23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23" t="s">
        <v>122</v>
      </c>
      <c r="B81" s="23" t="s">
        <v>36</v>
      </c>
      <c r="C81" s="23">
        <v>1490.9010000000001</v>
      </c>
      <c r="D81" s="23">
        <v>459.73200000000003</v>
      </c>
      <c r="E81" s="23">
        <v>669.06500000000005</v>
      </c>
      <c r="F81" s="23">
        <v>1027.5920000000001</v>
      </c>
      <c r="G81" s="24">
        <v>1</v>
      </c>
      <c r="H81" s="23">
        <v>60</v>
      </c>
      <c r="I81" s="23" t="s">
        <v>37</v>
      </c>
      <c r="J81" s="23">
        <v>4176.7560000000003</v>
      </c>
      <c r="K81" s="23">
        <f t="shared" si="18"/>
        <v>-3507.6910000000003</v>
      </c>
      <c r="L81" s="23">
        <f t="shared" si="19"/>
        <v>669.06500000000005</v>
      </c>
      <c r="M81" s="23"/>
      <c r="N81" s="23"/>
      <c r="O81" s="23">
        <v>1200</v>
      </c>
      <c r="P81" s="23">
        <f t="shared" si="20"/>
        <v>133.81300000000002</v>
      </c>
      <c r="Q81" s="25"/>
      <c r="R81" s="25"/>
      <c r="S81" s="23"/>
      <c r="T81" s="23">
        <f t="shared" si="21"/>
        <v>16.647052229603997</v>
      </c>
      <c r="U81" s="23">
        <f t="shared" si="22"/>
        <v>16.647052229603997</v>
      </c>
      <c r="V81" s="23">
        <v>155.6456</v>
      </c>
      <c r="W81" s="23">
        <v>151.3836</v>
      </c>
      <c r="X81" s="23">
        <v>142.26580000000001</v>
      </c>
      <c r="Y81" s="23">
        <v>199.57140000000001</v>
      </c>
      <c r="Z81" s="23">
        <v>218.767</v>
      </c>
      <c r="AA81" s="23">
        <v>233.37700000000001</v>
      </c>
      <c r="AB81" s="23">
        <v>392.30040000000002</v>
      </c>
      <c r="AC81" s="23">
        <v>366.94979999999998</v>
      </c>
      <c r="AD81" s="23">
        <v>234.41399999999999</v>
      </c>
      <c r="AE81" s="23">
        <v>234.2758</v>
      </c>
      <c r="AF81" s="23" t="s">
        <v>62</v>
      </c>
      <c r="AG81" s="1">
        <f t="shared" si="23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20" t="s">
        <v>123</v>
      </c>
      <c r="B82" s="20" t="s">
        <v>36</v>
      </c>
      <c r="C82" s="20">
        <v>2587.4380000000001</v>
      </c>
      <c r="D82" s="20">
        <v>1002.093</v>
      </c>
      <c r="E82" s="20">
        <v>1396.2819999999999</v>
      </c>
      <c r="F82" s="20">
        <v>1719.903</v>
      </c>
      <c r="G82" s="21">
        <v>1</v>
      </c>
      <c r="H82" s="20">
        <v>60</v>
      </c>
      <c r="I82" s="20" t="s">
        <v>37</v>
      </c>
      <c r="J82" s="20">
        <v>6402.83</v>
      </c>
      <c r="K82" s="20">
        <f t="shared" si="18"/>
        <v>-5006.5479999999998</v>
      </c>
      <c r="L82" s="20">
        <f t="shared" si="19"/>
        <v>1396.2819999999999</v>
      </c>
      <c r="M82" s="20"/>
      <c r="N82" s="20">
        <v>434.07299999999941</v>
      </c>
      <c r="O82" s="20">
        <v>0</v>
      </c>
      <c r="P82" s="20">
        <f t="shared" si="20"/>
        <v>279.25639999999999</v>
      </c>
      <c r="Q82" s="22">
        <f>10*P82-O82-N82-F82</f>
        <v>638.58800000000042</v>
      </c>
      <c r="R82" s="22"/>
      <c r="S82" s="20"/>
      <c r="T82" s="20">
        <f t="shared" si="21"/>
        <v>10.000000000000002</v>
      </c>
      <c r="U82" s="20">
        <f t="shared" si="22"/>
        <v>7.7132556317420109</v>
      </c>
      <c r="V82" s="20">
        <v>298.99119999999999</v>
      </c>
      <c r="W82" s="20">
        <v>322.81799999999998</v>
      </c>
      <c r="X82" s="20">
        <v>296.52600000000001</v>
      </c>
      <c r="Y82" s="20">
        <v>366.7362</v>
      </c>
      <c r="Z82" s="20">
        <v>435.73725000000002</v>
      </c>
      <c r="AA82" s="20">
        <v>458.36099999999999</v>
      </c>
      <c r="AB82" s="20">
        <v>670.72460000000001</v>
      </c>
      <c r="AC82" s="20">
        <v>582.44479999999999</v>
      </c>
      <c r="AD82" s="20">
        <v>393.577</v>
      </c>
      <c r="AE82" s="20">
        <v>395.0992</v>
      </c>
      <c r="AF82" s="20" t="s">
        <v>65</v>
      </c>
      <c r="AG82" s="1">
        <f t="shared" si="23"/>
        <v>639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124</v>
      </c>
      <c r="B83" s="1" t="s">
        <v>36</v>
      </c>
      <c r="C83" s="1">
        <v>27.408000000000001</v>
      </c>
      <c r="D83" s="1">
        <v>10.832000000000001</v>
      </c>
      <c r="E83" s="1">
        <v>6.6059999999999999</v>
      </c>
      <c r="F83" s="1">
        <v>27.707999999999998</v>
      </c>
      <c r="G83" s="7">
        <v>1</v>
      </c>
      <c r="H83" s="1">
        <v>55</v>
      </c>
      <c r="I83" s="1" t="s">
        <v>37</v>
      </c>
      <c r="J83" s="1">
        <v>7.1</v>
      </c>
      <c r="K83" s="1">
        <f t="shared" si="18"/>
        <v>-0.49399999999999977</v>
      </c>
      <c r="L83" s="1">
        <f t="shared" si="19"/>
        <v>6.6059999999999999</v>
      </c>
      <c r="M83" s="1"/>
      <c r="N83" s="1"/>
      <c r="O83" s="1">
        <v>0</v>
      </c>
      <c r="P83" s="1">
        <f t="shared" si="20"/>
        <v>1.3211999999999999</v>
      </c>
      <c r="Q83" s="5"/>
      <c r="R83" s="5"/>
      <c r="S83" s="1"/>
      <c r="T83" s="1">
        <f t="shared" si="21"/>
        <v>20.971843778383288</v>
      </c>
      <c r="U83" s="1">
        <f t="shared" si="22"/>
        <v>20.971843778383288</v>
      </c>
      <c r="V83" s="1">
        <v>1.5744</v>
      </c>
      <c r="W83" s="1">
        <v>1.31</v>
      </c>
      <c r="X83" s="1">
        <v>1.0528</v>
      </c>
      <c r="Y83" s="1">
        <v>2.6335999999999999</v>
      </c>
      <c r="Z83" s="1">
        <v>2.6255000000000002</v>
      </c>
      <c r="AA83" s="1">
        <v>2.63133333333333</v>
      </c>
      <c r="AB83" s="1">
        <v>6.8628</v>
      </c>
      <c r="AC83" s="1">
        <v>6.0351999999999997</v>
      </c>
      <c r="AD83" s="1">
        <v>3.1227999999999998</v>
      </c>
      <c r="AE83" s="1">
        <v>2.6088</v>
      </c>
      <c r="AF83" s="26" t="s">
        <v>48</v>
      </c>
      <c r="AG83" s="1">
        <f t="shared" si="23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125</v>
      </c>
      <c r="B84" s="1" t="s">
        <v>36</v>
      </c>
      <c r="C84" s="1">
        <v>33.655999999999999</v>
      </c>
      <c r="D84" s="1">
        <v>0.84799999999999998</v>
      </c>
      <c r="E84" s="1">
        <v>8.0519999999999996</v>
      </c>
      <c r="F84" s="1">
        <v>23.782</v>
      </c>
      <c r="G84" s="7">
        <v>1</v>
      </c>
      <c r="H84" s="1">
        <v>55</v>
      </c>
      <c r="I84" s="1" t="s">
        <v>37</v>
      </c>
      <c r="J84" s="1">
        <v>8.4</v>
      </c>
      <c r="K84" s="1">
        <f t="shared" si="18"/>
        <v>-0.34800000000000075</v>
      </c>
      <c r="L84" s="1">
        <f t="shared" si="19"/>
        <v>8.0519999999999996</v>
      </c>
      <c r="M84" s="1"/>
      <c r="N84" s="1"/>
      <c r="O84" s="1">
        <v>0</v>
      </c>
      <c r="P84" s="1">
        <f t="shared" si="20"/>
        <v>1.6103999999999998</v>
      </c>
      <c r="Q84" s="5"/>
      <c r="R84" s="5"/>
      <c r="S84" s="1"/>
      <c r="T84" s="1">
        <f t="shared" si="21"/>
        <v>14.767759562841531</v>
      </c>
      <c r="U84" s="1">
        <f t="shared" si="22"/>
        <v>14.767759562841531</v>
      </c>
      <c r="V84" s="1">
        <v>1.6064000000000001</v>
      </c>
      <c r="W84" s="1">
        <v>0.53400000000000003</v>
      </c>
      <c r="X84" s="1">
        <v>0.53600000000000003</v>
      </c>
      <c r="Y84" s="1">
        <v>1.6088</v>
      </c>
      <c r="Z84" s="1">
        <v>3.0202499999999999</v>
      </c>
      <c r="AA84" s="1">
        <v>2.6843333333333299</v>
      </c>
      <c r="AB84" s="1">
        <v>1.8193999999999999</v>
      </c>
      <c r="AC84" s="1">
        <v>3.9971999999999999</v>
      </c>
      <c r="AD84" s="1">
        <v>1.6639999999999999</v>
      </c>
      <c r="AE84" s="1">
        <v>2.4632000000000001</v>
      </c>
      <c r="AF84" s="26" t="s">
        <v>48</v>
      </c>
      <c r="AG84" s="1">
        <f t="shared" si="23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126</v>
      </c>
      <c r="B85" s="1" t="s">
        <v>36</v>
      </c>
      <c r="C85" s="1">
        <v>14.786</v>
      </c>
      <c r="D85" s="1"/>
      <c r="E85" s="1">
        <v>3.996</v>
      </c>
      <c r="F85" s="1">
        <v>8.06</v>
      </c>
      <c r="G85" s="7">
        <v>1</v>
      </c>
      <c r="H85" s="1">
        <v>55</v>
      </c>
      <c r="I85" s="1" t="s">
        <v>37</v>
      </c>
      <c r="J85" s="1">
        <v>4.3</v>
      </c>
      <c r="K85" s="1">
        <f t="shared" si="18"/>
        <v>-0.30399999999999983</v>
      </c>
      <c r="L85" s="1">
        <f t="shared" si="19"/>
        <v>3.996</v>
      </c>
      <c r="M85" s="1"/>
      <c r="N85" s="1"/>
      <c r="O85" s="1">
        <v>0</v>
      </c>
      <c r="P85" s="1">
        <f t="shared" si="20"/>
        <v>0.79920000000000002</v>
      </c>
      <c r="Q85" s="5"/>
      <c r="R85" s="5"/>
      <c r="S85" s="1"/>
      <c r="T85" s="1">
        <f t="shared" si="21"/>
        <v>10.085085085085085</v>
      </c>
      <c r="U85" s="1">
        <f t="shared" si="22"/>
        <v>10.085085085085085</v>
      </c>
      <c r="V85" s="1">
        <v>0.80519999999999992</v>
      </c>
      <c r="W85" s="1">
        <v>0.53400000000000003</v>
      </c>
      <c r="X85" s="1">
        <v>0</v>
      </c>
      <c r="Y85" s="1">
        <v>0.80479999999999996</v>
      </c>
      <c r="Z85" s="1">
        <v>1.0149999999999999</v>
      </c>
      <c r="AA85" s="1">
        <v>1.3533333333333299</v>
      </c>
      <c r="AB85" s="1">
        <v>2.0346000000000002</v>
      </c>
      <c r="AC85" s="1">
        <v>2.5781999999999998</v>
      </c>
      <c r="AD85" s="1">
        <v>1.8888</v>
      </c>
      <c r="AE85" s="1">
        <v>1.6140000000000001</v>
      </c>
      <c r="AF85" s="26" t="s">
        <v>48</v>
      </c>
      <c r="AG85" s="1">
        <f t="shared" si="23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127</v>
      </c>
      <c r="B86" s="15" t="s">
        <v>36</v>
      </c>
      <c r="C86" s="15"/>
      <c r="D86" s="15"/>
      <c r="E86" s="15"/>
      <c r="F86" s="15"/>
      <c r="G86" s="16">
        <v>0</v>
      </c>
      <c r="H86" s="15">
        <v>60</v>
      </c>
      <c r="I86" s="15" t="s">
        <v>37</v>
      </c>
      <c r="J86" s="15"/>
      <c r="K86" s="15">
        <f t="shared" si="18"/>
        <v>0</v>
      </c>
      <c r="L86" s="15">
        <f t="shared" si="19"/>
        <v>0</v>
      </c>
      <c r="M86" s="15"/>
      <c r="N86" s="15"/>
      <c r="O86" s="15">
        <v>0</v>
      </c>
      <c r="P86" s="15">
        <f t="shared" si="20"/>
        <v>0</v>
      </c>
      <c r="Q86" s="17"/>
      <c r="R86" s="17"/>
      <c r="S86" s="15"/>
      <c r="T86" s="15" t="e">
        <f t="shared" si="21"/>
        <v>#DIV/0!</v>
      </c>
      <c r="U86" s="15" t="e">
        <f t="shared" si="22"/>
        <v>#DIV/0!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 t="s">
        <v>44</v>
      </c>
      <c r="AG86" s="1">
        <f t="shared" si="23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128</v>
      </c>
      <c r="B87" s="1" t="s">
        <v>43</v>
      </c>
      <c r="C87" s="1">
        <v>49</v>
      </c>
      <c r="D87" s="1">
        <v>72</v>
      </c>
      <c r="E87" s="1">
        <v>26</v>
      </c>
      <c r="F87" s="1">
        <v>85</v>
      </c>
      <c r="G87" s="7">
        <v>0.3</v>
      </c>
      <c r="H87" s="1">
        <v>40</v>
      </c>
      <c r="I87" s="1" t="s">
        <v>37</v>
      </c>
      <c r="J87" s="1">
        <v>32</v>
      </c>
      <c r="K87" s="1">
        <f t="shared" si="18"/>
        <v>-6</v>
      </c>
      <c r="L87" s="1">
        <f t="shared" si="19"/>
        <v>26</v>
      </c>
      <c r="M87" s="1"/>
      <c r="N87" s="1"/>
      <c r="O87" s="1">
        <v>0</v>
      </c>
      <c r="P87" s="1">
        <f t="shared" si="20"/>
        <v>5.2</v>
      </c>
      <c r="Q87" s="5"/>
      <c r="R87" s="5"/>
      <c r="S87" s="1"/>
      <c r="T87" s="1">
        <f t="shared" si="21"/>
        <v>16.346153846153847</v>
      </c>
      <c r="U87" s="1">
        <f t="shared" si="22"/>
        <v>16.346153846153847</v>
      </c>
      <c r="V87" s="1">
        <v>2.6</v>
      </c>
      <c r="W87" s="1">
        <v>10.199999999999999</v>
      </c>
      <c r="X87" s="1">
        <v>12</v>
      </c>
      <c r="Y87" s="1">
        <v>8</v>
      </c>
      <c r="Z87" s="1">
        <v>10.75</v>
      </c>
      <c r="AA87" s="1">
        <v>3.3333333333333299</v>
      </c>
      <c r="AB87" s="1">
        <v>13.8</v>
      </c>
      <c r="AC87" s="1">
        <v>8.8000000000000007</v>
      </c>
      <c r="AD87" s="1">
        <v>6.2</v>
      </c>
      <c r="AE87" s="1">
        <v>7.8</v>
      </c>
      <c r="AF87" s="13" t="s">
        <v>50</v>
      </c>
      <c r="AG87" s="1">
        <f t="shared" si="23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129</v>
      </c>
      <c r="B88" s="1" t="s">
        <v>43</v>
      </c>
      <c r="C88" s="1">
        <v>25</v>
      </c>
      <c r="D88" s="1">
        <v>48</v>
      </c>
      <c r="E88" s="1">
        <v>23</v>
      </c>
      <c r="F88" s="1">
        <v>41</v>
      </c>
      <c r="G88" s="7">
        <v>0.3</v>
      </c>
      <c r="H88" s="1">
        <v>40</v>
      </c>
      <c r="I88" s="1" t="s">
        <v>37</v>
      </c>
      <c r="J88" s="1">
        <v>33</v>
      </c>
      <c r="K88" s="1">
        <f t="shared" si="18"/>
        <v>-10</v>
      </c>
      <c r="L88" s="1">
        <f t="shared" si="19"/>
        <v>23</v>
      </c>
      <c r="M88" s="1"/>
      <c r="N88" s="1"/>
      <c r="O88" s="1">
        <v>0</v>
      </c>
      <c r="P88" s="1">
        <f t="shared" si="20"/>
        <v>4.5999999999999996</v>
      </c>
      <c r="Q88" s="5">
        <f t="shared" ref="Q88:Q91" si="25">11*P88-O88-N88-F88</f>
        <v>9.5999999999999943</v>
      </c>
      <c r="R88" s="5"/>
      <c r="S88" s="1"/>
      <c r="T88" s="1">
        <f t="shared" si="21"/>
        <v>11</v>
      </c>
      <c r="U88" s="1">
        <f t="shared" si="22"/>
        <v>8.913043478260871</v>
      </c>
      <c r="V88" s="1">
        <v>3.4</v>
      </c>
      <c r="W88" s="1">
        <v>5</v>
      </c>
      <c r="X88" s="1">
        <v>6.4</v>
      </c>
      <c r="Y88" s="1">
        <v>5.4</v>
      </c>
      <c r="Z88" s="1">
        <v>6.75</v>
      </c>
      <c r="AA88" s="1">
        <v>4.3333333333333304</v>
      </c>
      <c r="AB88" s="1">
        <v>17.8</v>
      </c>
      <c r="AC88" s="1">
        <v>8.6</v>
      </c>
      <c r="AD88" s="1">
        <v>6.8</v>
      </c>
      <c r="AE88" s="1">
        <v>5</v>
      </c>
      <c r="AF88" s="1"/>
      <c r="AG88" s="1">
        <f t="shared" si="23"/>
        <v>3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130</v>
      </c>
      <c r="B89" s="1" t="s">
        <v>43</v>
      </c>
      <c r="C89" s="1">
        <v>112</v>
      </c>
      <c r="D89" s="1">
        <v>36</v>
      </c>
      <c r="E89" s="1">
        <v>31</v>
      </c>
      <c r="F89" s="1">
        <v>99</v>
      </c>
      <c r="G89" s="7">
        <v>0.3</v>
      </c>
      <c r="H89" s="1">
        <v>40</v>
      </c>
      <c r="I89" s="1" t="s">
        <v>37</v>
      </c>
      <c r="J89" s="1">
        <v>40</v>
      </c>
      <c r="K89" s="1">
        <f t="shared" si="18"/>
        <v>-9</v>
      </c>
      <c r="L89" s="1">
        <f t="shared" si="19"/>
        <v>31</v>
      </c>
      <c r="M89" s="1"/>
      <c r="N89" s="1"/>
      <c r="O89" s="1">
        <v>0</v>
      </c>
      <c r="P89" s="1">
        <f t="shared" si="20"/>
        <v>6.2</v>
      </c>
      <c r="Q89" s="5"/>
      <c r="R89" s="5"/>
      <c r="S89" s="1"/>
      <c r="T89" s="1">
        <f t="shared" si="21"/>
        <v>15.96774193548387</v>
      </c>
      <c r="U89" s="1">
        <f t="shared" si="22"/>
        <v>15.96774193548387</v>
      </c>
      <c r="V89" s="1">
        <v>6.4</v>
      </c>
      <c r="W89" s="1">
        <v>10.199999999999999</v>
      </c>
      <c r="X89" s="1">
        <v>11.2</v>
      </c>
      <c r="Y89" s="1">
        <v>17</v>
      </c>
      <c r="Z89" s="1">
        <v>12.25</v>
      </c>
      <c r="AA89" s="1">
        <v>8.3333333333333304</v>
      </c>
      <c r="AB89" s="1">
        <v>13</v>
      </c>
      <c r="AC89" s="1">
        <v>5.8</v>
      </c>
      <c r="AD89" s="1">
        <v>20.6</v>
      </c>
      <c r="AE89" s="1">
        <v>14.8</v>
      </c>
      <c r="AF89" s="13" t="s">
        <v>50</v>
      </c>
      <c r="AG89" s="1">
        <f t="shared" si="23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43</v>
      </c>
      <c r="C90" s="1">
        <v>131</v>
      </c>
      <c r="D90" s="1">
        <v>55</v>
      </c>
      <c r="E90" s="1">
        <v>36</v>
      </c>
      <c r="F90" s="1">
        <v>138</v>
      </c>
      <c r="G90" s="7">
        <v>0.3</v>
      </c>
      <c r="H90" s="1">
        <v>40</v>
      </c>
      <c r="I90" s="1" t="s">
        <v>37</v>
      </c>
      <c r="J90" s="1">
        <v>41</v>
      </c>
      <c r="K90" s="1">
        <f t="shared" si="18"/>
        <v>-5</v>
      </c>
      <c r="L90" s="1">
        <f t="shared" si="19"/>
        <v>36</v>
      </c>
      <c r="M90" s="1"/>
      <c r="N90" s="1">
        <v>31.400000000000009</v>
      </c>
      <c r="O90" s="1">
        <v>0</v>
      </c>
      <c r="P90" s="1">
        <f t="shared" si="20"/>
        <v>7.2</v>
      </c>
      <c r="Q90" s="5"/>
      <c r="R90" s="5"/>
      <c r="S90" s="1"/>
      <c r="T90" s="1">
        <f t="shared" si="21"/>
        <v>23.527777777777779</v>
      </c>
      <c r="U90" s="1">
        <f t="shared" si="22"/>
        <v>23.527777777777779</v>
      </c>
      <c r="V90" s="1">
        <v>7.8</v>
      </c>
      <c r="W90" s="1">
        <v>18.8</v>
      </c>
      <c r="X90" s="1">
        <v>19</v>
      </c>
      <c r="Y90" s="1">
        <v>16</v>
      </c>
      <c r="Z90" s="1">
        <v>23</v>
      </c>
      <c r="AA90" s="1">
        <v>16.6666666666667</v>
      </c>
      <c r="AB90" s="1">
        <v>22.8</v>
      </c>
      <c r="AC90" s="1">
        <v>5.2</v>
      </c>
      <c r="AD90" s="1">
        <v>21.6</v>
      </c>
      <c r="AE90" s="1">
        <v>16.2</v>
      </c>
      <c r="AF90" s="26" t="s">
        <v>48</v>
      </c>
      <c r="AG90" s="1">
        <f t="shared" si="23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132</v>
      </c>
      <c r="B91" s="1" t="s">
        <v>43</v>
      </c>
      <c r="C91" s="1">
        <v>108</v>
      </c>
      <c r="D91" s="1">
        <v>31</v>
      </c>
      <c r="E91" s="1">
        <v>19</v>
      </c>
      <c r="F91" s="1">
        <v>23</v>
      </c>
      <c r="G91" s="7">
        <v>0.3</v>
      </c>
      <c r="H91" s="1">
        <v>40</v>
      </c>
      <c r="I91" s="1" t="s">
        <v>37</v>
      </c>
      <c r="J91" s="1">
        <v>43</v>
      </c>
      <c r="K91" s="1">
        <f t="shared" si="18"/>
        <v>-24</v>
      </c>
      <c r="L91" s="1">
        <f t="shared" si="19"/>
        <v>19</v>
      </c>
      <c r="M91" s="1"/>
      <c r="N91" s="1">
        <v>5.9999999999999716</v>
      </c>
      <c r="O91" s="1">
        <v>0</v>
      </c>
      <c r="P91" s="1">
        <f t="shared" si="20"/>
        <v>3.8</v>
      </c>
      <c r="Q91" s="5">
        <f t="shared" si="25"/>
        <v>12.800000000000026</v>
      </c>
      <c r="R91" s="5"/>
      <c r="S91" s="1"/>
      <c r="T91" s="1">
        <f t="shared" si="21"/>
        <v>11</v>
      </c>
      <c r="U91" s="1">
        <f t="shared" si="22"/>
        <v>7.6315789473684141</v>
      </c>
      <c r="V91" s="1">
        <v>3.2</v>
      </c>
      <c r="W91" s="1">
        <v>6.6</v>
      </c>
      <c r="X91" s="1">
        <v>8.1999999999999993</v>
      </c>
      <c r="Y91" s="1">
        <v>15.8</v>
      </c>
      <c r="Z91" s="1">
        <v>16.75</v>
      </c>
      <c r="AA91" s="1">
        <v>13.6666666666667</v>
      </c>
      <c r="AB91" s="1">
        <v>65.2</v>
      </c>
      <c r="AC91" s="1">
        <v>68.599999999999994</v>
      </c>
      <c r="AD91" s="1">
        <v>44.6</v>
      </c>
      <c r="AE91" s="1">
        <v>56.2</v>
      </c>
      <c r="AF91" s="1" t="s">
        <v>133</v>
      </c>
      <c r="AG91" s="1">
        <f t="shared" si="23"/>
        <v>4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134</v>
      </c>
      <c r="B92" s="1" t="s">
        <v>36</v>
      </c>
      <c r="C92" s="1">
        <v>33.457999999999998</v>
      </c>
      <c r="D92" s="1">
        <v>39.731000000000002</v>
      </c>
      <c r="E92" s="1">
        <v>15.842000000000001</v>
      </c>
      <c r="F92" s="1">
        <v>39.134</v>
      </c>
      <c r="G92" s="7">
        <v>1</v>
      </c>
      <c r="H92" s="1">
        <v>45</v>
      </c>
      <c r="I92" s="1" t="s">
        <v>37</v>
      </c>
      <c r="J92" s="1">
        <v>16.7</v>
      </c>
      <c r="K92" s="1">
        <f t="shared" si="18"/>
        <v>-0.85799999999999876</v>
      </c>
      <c r="L92" s="1">
        <f t="shared" si="19"/>
        <v>15.842000000000001</v>
      </c>
      <c r="M92" s="1"/>
      <c r="N92" s="1">
        <v>41.372799999999998</v>
      </c>
      <c r="O92" s="1">
        <v>0</v>
      </c>
      <c r="P92" s="1">
        <f t="shared" si="20"/>
        <v>3.1684000000000001</v>
      </c>
      <c r="Q92" s="5"/>
      <c r="R92" s="5"/>
      <c r="S92" s="1"/>
      <c r="T92" s="1">
        <f t="shared" si="21"/>
        <v>25.409291756091402</v>
      </c>
      <c r="U92" s="1">
        <f t="shared" si="22"/>
        <v>25.409291756091402</v>
      </c>
      <c r="V92" s="1">
        <v>5.0716000000000001</v>
      </c>
      <c r="W92" s="1">
        <v>8.1568000000000005</v>
      </c>
      <c r="X92" s="1">
        <v>6.6024000000000003</v>
      </c>
      <c r="Y92" s="1">
        <v>3.415999999999999</v>
      </c>
      <c r="Z92" s="1">
        <v>1.3025</v>
      </c>
      <c r="AA92" s="1">
        <v>-0.98933333333333295</v>
      </c>
      <c r="AB92" s="1">
        <v>5.8398000000000003</v>
      </c>
      <c r="AC92" s="1">
        <v>3.7652000000000001</v>
      </c>
      <c r="AD92" s="1">
        <v>6.3109999999999999</v>
      </c>
      <c r="AE92" s="1">
        <v>7.1230000000000002</v>
      </c>
      <c r="AF92" s="1"/>
      <c r="AG92" s="1">
        <f t="shared" si="23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135</v>
      </c>
      <c r="B93" s="1" t="s">
        <v>43</v>
      </c>
      <c r="C93" s="1">
        <v>44</v>
      </c>
      <c r="D93" s="1">
        <v>36</v>
      </c>
      <c r="E93" s="1">
        <v>22</v>
      </c>
      <c r="F93" s="1">
        <v>51</v>
      </c>
      <c r="G93" s="7">
        <v>0.33</v>
      </c>
      <c r="H93" s="1">
        <v>40</v>
      </c>
      <c r="I93" s="1" t="s">
        <v>37</v>
      </c>
      <c r="J93" s="1">
        <v>29</v>
      </c>
      <c r="K93" s="1">
        <f t="shared" si="18"/>
        <v>-7</v>
      </c>
      <c r="L93" s="1">
        <f t="shared" si="19"/>
        <v>22</v>
      </c>
      <c r="M93" s="1"/>
      <c r="N93" s="1"/>
      <c r="O93" s="1">
        <v>0</v>
      </c>
      <c r="P93" s="1">
        <f t="shared" si="20"/>
        <v>4.4000000000000004</v>
      </c>
      <c r="Q93" s="5"/>
      <c r="R93" s="5"/>
      <c r="S93" s="1"/>
      <c r="T93" s="1">
        <f t="shared" si="21"/>
        <v>11.59090909090909</v>
      </c>
      <c r="U93" s="1">
        <f t="shared" si="22"/>
        <v>11.59090909090909</v>
      </c>
      <c r="V93" s="1">
        <v>3</v>
      </c>
      <c r="W93" s="1">
        <v>4.5999999999999996</v>
      </c>
      <c r="X93" s="1">
        <v>7</v>
      </c>
      <c r="Y93" s="1">
        <v>7.6</v>
      </c>
      <c r="Z93" s="1">
        <v>2.75</v>
      </c>
      <c r="AA93" s="1">
        <v>1.6666666666666701</v>
      </c>
      <c r="AB93" s="1">
        <v>18.8</v>
      </c>
      <c r="AC93" s="1">
        <v>15.6</v>
      </c>
      <c r="AD93" s="1">
        <v>4.5999999999999996</v>
      </c>
      <c r="AE93" s="1">
        <v>9.4</v>
      </c>
      <c r="AF93" s="1"/>
      <c r="AG93" s="1">
        <f t="shared" si="23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136</v>
      </c>
      <c r="B94" s="1" t="s">
        <v>43</v>
      </c>
      <c r="C94" s="1"/>
      <c r="D94" s="1">
        <v>12</v>
      </c>
      <c r="E94" s="1">
        <v>-2</v>
      </c>
      <c r="F94" s="1">
        <v>12</v>
      </c>
      <c r="G94" s="7">
        <v>0.33</v>
      </c>
      <c r="H94" s="1">
        <v>50</v>
      </c>
      <c r="I94" s="1" t="s">
        <v>37</v>
      </c>
      <c r="J94" s="1"/>
      <c r="K94" s="1">
        <f t="shared" si="18"/>
        <v>-2</v>
      </c>
      <c r="L94" s="1">
        <f t="shared" si="19"/>
        <v>-2</v>
      </c>
      <c r="M94" s="1"/>
      <c r="N94" s="1">
        <v>8</v>
      </c>
      <c r="O94" s="1">
        <v>0</v>
      </c>
      <c r="P94" s="1">
        <f t="shared" si="20"/>
        <v>-0.4</v>
      </c>
      <c r="Q94" s="5"/>
      <c r="R94" s="5"/>
      <c r="S94" s="1"/>
      <c r="T94" s="1">
        <f t="shared" si="21"/>
        <v>-50</v>
      </c>
      <c r="U94" s="1">
        <f t="shared" si="22"/>
        <v>-50</v>
      </c>
      <c r="V94" s="1">
        <v>-0.4</v>
      </c>
      <c r="W94" s="1">
        <v>0</v>
      </c>
      <c r="X94" s="1">
        <v>1</v>
      </c>
      <c r="Y94" s="1">
        <v>1</v>
      </c>
      <c r="Z94" s="1">
        <v>1</v>
      </c>
      <c r="AA94" s="1">
        <v>0.33333333333333298</v>
      </c>
      <c r="AB94" s="1">
        <v>4.5999999999999996</v>
      </c>
      <c r="AC94" s="1">
        <v>3.2</v>
      </c>
      <c r="AD94" s="1">
        <v>5</v>
      </c>
      <c r="AE94" s="1">
        <v>6.6</v>
      </c>
      <c r="AF94" s="1" t="s">
        <v>137</v>
      </c>
      <c r="AG94" s="1">
        <f t="shared" si="23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4" xr:uid="{0F851340-8A2C-4F81-B566-EB8330E78A7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2025-01-30T13:07:13Z</dcterms:created>
  <dcterms:modified xsi:type="dcterms:W3CDTF">2025-01-31T07:53:36Z</dcterms:modified>
</cp:coreProperties>
</file>