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ЗПФ Сочи\"/>
    </mc:Choice>
  </mc:AlternateContent>
  <xr:revisionPtr revIDLastSave="0" documentId="13_ncr:1_{18201907-737E-4580-92F8-604BE6B8C9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  <c r="F34" i="1" l="1"/>
  <c r="E34" i="1"/>
  <c r="F12" i="1"/>
  <c r="E12" i="1"/>
  <c r="O7" i="1"/>
  <c r="T7" i="1" s="1"/>
  <c r="O8" i="1"/>
  <c r="U8" i="1" s="1"/>
  <c r="O9" i="1"/>
  <c r="U9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T32" i="1" s="1"/>
  <c r="O33" i="1"/>
  <c r="T33" i="1" s="1"/>
  <c r="O34" i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6" i="1"/>
  <c r="T6" i="1" s="1"/>
  <c r="P42" i="1" l="1"/>
  <c r="AG42" i="1" s="1"/>
  <c r="P47" i="1"/>
  <c r="AI47" i="1" s="1"/>
  <c r="AJ47" i="1" s="1"/>
  <c r="P12" i="1"/>
  <c r="AG12" i="1" s="1"/>
  <c r="P23" i="1"/>
  <c r="AI23" i="1" s="1"/>
  <c r="P21" i="1"/>
  <c r="AG21" i="1" s="1"/>
  <c r="AG47" i="1"/>
  <c r="AG8" i="1"/>
  <c r="AG14" i="1"/>
  <c r="P52" i="1"/>
  <c r="AI52" i="1" s="1"/>
  <c r="AG54" i="1"/>
  <c r="AG9" i="1"/>
  <c r="AG13" i="1"/>
  <c r="AG18" i="1"/>
  <c r="P22" i="1"/>
  <c r="AG22" i="1" s="1"/>
  <c r="P24" i="1"/>
  <c r="AG24" i="1" s="1"/>
  <c r="AG26" i="1"/>
  <c r="AG30" i="1"/>
  <c r="AI36" i="1"/>
  <c r="AG38" i="1"/>
  <c r="P46" i="1"/>
  <c r="AG46" i="1" s="1"/>
  <c r="AG50" i="1"/>
  <c r="AI53" i="1"/>
  <c r="AG55" i="1"/>
  <c r="U34" i="1"/>
  <c r="U12" i="1"/>
  <c r="U32" i="1"/>
  <c r="U33" i="1"/>
  <c r="U7" i="1"/>
  <c r="U6" i="1"/>
  <c r="AI57" i="1"/>
  <c r="AM57" i="1" s="1"/>
  <c r="AG57" i="1"/>
  <c r="W57" i="1"/>
  <c r="V57" i="1"/>
  <c r="Q57" i="1"/>
  <c r="T57" i="1" s="1"/>
  <c r="K57" i="1"/>
  <c r="AI56" i="1"/>
  <c r="AM56" i="1" s="1"/>
  <c r="AG56" i="1"/>
  <c r="W56" i="1"/>
  <c r="K56" i="1"/>
  <c r="AI55" i="1"/>
  <c r="AJ55" i="1" s="1"/>
  <c r="W55" i="1"/>
  <c r="V55" i="1"/>
  <c r="K55" i="1"/>
  <c r="AI54" i="1"/>
  <c r="AJ54" i="1" s="1"/>
  <c r="W54" i="1"/>
  <c r="V54" i="1"/>
  <c r="K54" i="1"/>
  <c r="AG53" i="1"/>
  <c r="W53" i="1"/>
  <c r="V53" i="1"/>
  <c r="K53" i="1"/>
  <c r="AG52" i="1"/>
  <c r="W52" i="1"/>
  <c r="V52" i="1"/>
  <c r="K52" i="1"/>
  <c r="AI51" i="1"/>
  <c r="AJ51" i="1" s="1"/>
  <c r="AG51" i="1"/>
  <c r="Q51" i="1"/>
  <c r="T51" i="1" s="1"/>
  <c r="K51" i="1"/>
  <c r="AI50" i="1"/>
  <c r="AJ50" i="1" s="1"/>
  <c r="W50" i="1"/>
  <c r="V50" i="1"/>
  <c r="K50" i="1"/>
  <c r="AI49" i="1"/>
  <c r="AJ49" i="1" s="1"/>
  <c r="AG49" i="1"/>
  <c r="W49" i="1"/>
  <c r="V49" i="1"/>
  <c r="Q49" i="1"/>
  <c r="T49" i="1" s="1"/>
  <c r="K49" i="1"/>
  <c r="AI48" i="1"/>
  <c r="AJ48" i="1" s="1"/>
  <c r="AG48" i="1"/>
  <c r="Q48" i="1"/>
  <c r="T48" i="1" s="1"/>
  <c r="K48" i="1"/>
  <c r="W47" i="1"/>
  <c r="V47" i="1"/>
  <c r="K47" i="1"/>
  <c r="W46" i="1"/>
  <c r="V46" i="1"/>
  <c r="K46" i="1"/>
  <c r="AI45" i="1"/>
  <c r="AJ45" i="1" s="1"/>
  <c r="AG45" i="1"/>
  <c r="W45" i="1"/>
  <c r="V45" i="1"/>
  <c r="Q45" i="1"/>
  <c r="T45" i="1" s="1"/>
  <c r="K45" i="1"/>
  <c r="AI44" i="1"/>
  <c r="AJ44" i="1" s="1"/>
  <c r="AG44" i="1"/>
  <c r="W44" i="1"/>
  <c r="V44" i="1"/>
  <c r="Q44" i="1"/>
  <c r="T44" i="1" s="1"/>
  <c r="K44" i="1"/>
  <c r="AI43" i="1"/>
  <c r="AJ43" i="1" s="1"/>
  <c r="AG43" i="1"/>
  <c r="W43" i="1"/>
  <c r="V43" i="1"/>
  <c r="Q43" i="1"/>
  <c r="T43" i="1" s="1"/>
  <c r="K43" i="1"/>
  <c r="W42" i="1"/>
  <c r="V42" i="1"/>
  <c r="K42" i="1"/>
  <c r="AI41" i="1"/>
  <c r="AJ41" i="1" s="1"/>
  <c r="AG41" i="1"/>
  <c r="W41" i="1"/>
  <c r="V41" i="1"/>
  <c r="Q41" i="1"/>
  <c r="T41" i="1" s="1"/>
  <c r="K41" i="1"/>
  <c r="AI40" i="1"/>
  <c r="AJ40" i="1" s="1"/>
  <c r="AG40" i="1"/>
  <c r="W40" i="1"/>
  <c r="K40" i="1"/>
  <c r="AI39" i="1"/>
  <c r="AM39" i="1" s="1"/>
  <c r="AG39" i="1"/>
  <c r="W39" i="1"/>
  <c r="V39" i="1"/>
  <c r="Q39" i="1"/>
  <c r="T39" i="1" s="1"/>
  <c r="K39" i="1"/>
  <c r="AI38" i="1"/>
  <c r="AM38" i="1" s="1"/>
  <c r="W38" i="1"/>
  <c r="V38" i="1"/>
  <c r="K38" i="1"/>
  <c r="AI37" i="1"/>
  <c r="AM37" i="1" s="1"/>
  <c r="AG37" i="1"/>
  <c r="W37" i="1"/>
  <c r="V37" i="1"/>
  <c r="Q37" i="1"/>
  <c r="T37" i="1" s="1"/>
  <c r="K37" i="1"/>
  <c r="AG36" i="1"/>
  <c r="W36" i="1"/>
  <c r="V36" i="1"/>
  <c r="K36" i="1"/>
  <c r="AI35" i="1"/>
  <c r="AM35" i="1" s="1"/>
  <c r="AG35" i="1"/>
  <c r="W35" i="1"/>
  <c r="V35" i="1"/>
  <c r="Q35" i="1"/>
  <c r="T35" i="1" s="1"/>
  <c r="K35" i="1"/>
  <c r="AI34" i="1"/>
  <c r="AM34" i="1" s="1"/>
  <c r="AG34" i="1"/>
  <c r="W34" i="1"/>
  <c r="V34" i="1"/>
  <c r="Q34" i="1"/>
  <c r="T34" i="1" s="1"/>
  <c r="K34" i="1"/>
  <c r="W33" i="1"/>
  <c r="V33" i="1"/>
  <c r="K33" i="1"/>
  <c r="K32" i="1"/>
  <c r="AI31" i="1"/>
  <c r="AM31" i="1" s="1"/>
  <c r="AG31" i="1"/>
  <c r="W31" i="1"/>
  <c r="V31" i="1"/>
  <c r="Q31" i="1"/>
  <c r="T31" i="1" s="1"/>
  <c r="K31" i="1"/>
  <c r="AI30" i="1"/>
  <c r="AM30" i="1" s="1"/>
  <c r="W30" i="1"/>
  <c r="V30" i="1"/>
  <c r="K30" i="1"/>
  <c r="AI29" i="1"/>
  <c r="AM29" i="1" s="1"/>
  <c r="AG29" i="1"/>
  <c r="W29" i="1"/>
  <c r="K29" i="1"/>
  <c r="AI28" i="1"/>
  <c r="AJ28" i="1" s="1"/>
  <c r="AG28" i="1"/>
  <c r="V28" i="1"/>
  <c r="K28" i="1"/>
  <c r="AI27" i="1"/>
  <c r="AJ27" i="1" s="1"/>
  <c r="AG27" i="1"/>
  <c r="W27" i="1"/>
  <c r="V27" i="1"/>
  <c r="Q27" i="1"/>
  <c r="T27" i="1" s="1"/>
  <c r="K27" i="1"/>
  <c r="AI26" i="1"/>
  <c r="AJ26" i="1" s="1"/>
  <c r="W26" i="1"/>
  <c r="V26" i="1"/>
  <c r="K26" i="1"/>
  <c r="AI25" i="1"/>
  <c r="AJ25" i="1" s="1"/>
  <c r="AG25" i="1"/>
  <c r="W25" i="1"/>
  <c r="V25" i="1"/>
  <c r="Q25" i="1"/>
  <c r="T25" i="1" s="1"/>
  <c r="K25" i="1"/>
  <c r="AI24" i="1"/>
  <c r="AJ24" i="1" s="1"/>
  <c r="W24" i="1"/>
  <c r="V24" i="1"/>
  <c r="K24" i="1"/>
  <c r="W23" i="1"/>
  <c r="V23" i="1"/>
  <c r="K23" i="1"/>
  <c r="W22" i="1"/>
  <c r="V22" i="1"/>
  <c r="K22" i="1"/>
  <c r="AI21" i="1"/>
  <c r="AJ21" i="1" s="1"/>
  <c r="W21" i="1"/>
  <c r="V21" i="1"/>
  <c r="K21" i="1"/>
  <c r="AI20" i="1"/>
  <c r="AJ20" i="1" s="1"/>
  <c r="AG20" i="1"/>
  <c r="W20" i="1"/>
  <c r="V20" i="1"/>
  <c r="Q20" i="1"/>
  <c r="T20" i="1" s="1"/>
  <c r="K20" i="1"/>
  <c r="AI19" i="1"/>
  <c r="AJ19" i="1" s="1"/>
  <c r="AG19" i="1"/>
  <c r="W19" i="1"/>
  <c r="V19" i="1"/>
  <c r="Q19" i="1"/>
  <c r="T19" i="1" s="1"/>
  <c r="K19" i="1"/>
  <c r="AI18" i="1"/>
  <c r="AJ18" i="1" s="1"/>
  <c r="W18" i="1"/>
  <c r="V18" i="1"/>
  <c r="K18" i="1"/>
  <c r="AI17" i="1"/>
  <c r="AJ17" i="1" s="1"/>
  <c r="AG17" i="1"/>
  <c r="W17" i="1"/>
  <c r="V17" i="1"/>
  <c r="Q17" i="1"/>
  <c r="T17" i="1" s="1"/>
  <c r="K17" i="1"/>
  <c r="AI16" i="1"/>
  <c r="AJ16" i="1" s="1"/>
  <c r="AG16" i="1"/>
  <c r="W16" i="1"/>
  <c r="V16" i="1"/>
  <c r="Q16" i="1"/>
  <c r="T16" i="1" s="1"/>
  <c r="K16" i="1"/>
  <c r="AI15" i="1"/>
  <c r="AJ15" i="1" s="1"/>
  <c r="AG15" i="1"/>
  <c r="W15" i="1"/>
  <c r="K15" i="1"/>
  <c r="AI14" i="1"/>
  <c r="AM14" i="1" s="1"/>
  <c r="W14" i="1"/>
  <c r="V14" i="1"/>
  <c r="K14" i="1"/>
  <c r="AI13" i="1"/>
  <c r="AM13" i="1" s="1"/>
  <c r="W13" i="1"/>
  <c r="V13" i="1"/>
  <c r="K13" i="1"/>
  <c r="AI12" i="1"/>
  <c r="AM12" i="1" s="1"/>
  <c r="W12" i="1"/>
  <c r="V12" i="1"/>
  <c r="K12" i="1"/>
  <c r="AI11" i="1"/>
  <c r="AM11" i="1" s="1"/>
  <c r="AG11" i="1"/>
  <c r="W11" i="1"/>
  <c r="V11" i="1"/>
  <c r="Q11" i="1"/>
  <c r="T11" i="1" s="1"/>
  <c r="K11" i="1"/>
  <c r="AI10" i="1"/>
  <c r="AM10" i="1" s="1"/>
  <c r="AG10" i="1"/>
  <c r="W10" i="1"/>
  <c r="V10" i="1"/>
  <c r="Q10" i="1"/>
  <c r="T10" i="1" s="1"/>
  <c r="K10" i="1"/>
  <c r="AI9" i="1"/>
  <c r="AM9" i="1" s="1"/>
  <c r="W9" i="1"/>
  <c r="V9" i="1"/>
  <c r="K9" i="1"/>
  <c r="AI8" i="1"/>
  <c r="AM8" i="1" s="1"/>
  <c r="W8" i="1"/>
  <c r="V8" i="1"/>
  <c r="K8" i="1"/>
  <c r="W7" i="1"/>
  <c r="V7" i="1"/>
  <c r="K7" i="1"/>
  <c r="W6" i="1"/>
  <c r="V6" i="1"/>
  <c r="K6" i="1"/>
  <c r="AE5" i="1"/>
  <c r="AD5" i="1"/>
  <c r="AC5" i="1"/>
  <c r="AB5" i="1"/>
  <c r="AA5" i="1"/>
  <c r="Z5" i="1"/>
  <c r="Y5" i="1"/>
  <c r="X5" i="1"/>
  <c r="R5" i="1"/>
  <c r="O5" i="1"/>
  <c r="N5" i="1"/>
  <c r="M5" i="1"/>
  <c r="L5" i="1"/>
  <c r="J5" i="1"/>
  <c r="F5" i="1"/>
  <c r="E5" i="1"/>
  <c r="AI46" i="1" l="1"/>
  <c r="AJ46" i="1" s="1"/>
  <c r="Q13" i="1"/>
  <c r="T13" i="1" s="1"/>
  <c r="AG23" i="1"/>
  <c r="AG5" i="1" s="1"/>
  <c r="AJ23" i="1"/>
  <c r="Q23" i="1"/>
  <c r="T23" i="1" s="1"/>
  <c r="AI22" i="1"/>
  <c r="AJ22" i="1" s="1"/>
  <c r="Q24" i="1"/>
  <c r="T24" i="1" s="1"/>
  <c r="Q12" i="1"/>
  <c r="T12" i="1" s="1"/>
  <c r="Q21" i="1"/>
  <c r="T21" i="1" s="1"/>
  <c r="Q26" i="1"/>
  <c r="T26" i="1" s="1"/>
  <c r="Q47" i="1"/>
  <c r="T47" i="1" s="1"/>
  <c r="AJ53" i="1"/>
  <c r="Q53" i="1"/>
  <c r="T53" i="1" s="1"/>
  <c r="AJ52" i="1"/>
  <c r="Q52" i="1"/>
  <c r="T52" i="1" s="1"/>
  <c r="Q18" i="1"/>
  <c r="T18" i="1" s="1"/>
  <c r="Q54" i="1"/>
  <c r="T54" i="1" s="1"/>
  <c r="AM36" i="1"/>
  <c r="Q36" i="1"/>
  <c r="T36" i="1" s="1"/>
  <c r="Q8" i="1"/>
  <c r="T8" i="1" s="1"/>
  <c r="Q14" i="1"/>
  <c r="T14" i="1" s="1"/>
  <c r="Q22" i="1"/>
  <c r="T22" i="1" s="1"/>
  <c r="Q38" i="1"/>
  <c r="T38" i="1" s="1"/>
  <c r="AI42" i="1"/>
  <c r="Q46" i="1"/>
  <c r="T46" i="1" s="1"/>
  <c r="Q9" i="1"/>
  <c r="T9" i="1" s="1"/>
  <c r="Q30" i="1"/>
  <c r="T30" i="1" s="1"/>
  <c r="Q50" i="1"/>
  <c r="T50" i="1" s="1"/>
  <c r="Q55" i="1"/>
  <c r="T55" i="1" s="1"/>
  <c r="P5" i="1"/>
  <c r="AJ31" i="1"/>
  <c r="AJ12" i="1"/>
  <c r="K5" i="1"/>
  <c r="W5" i="1"/>
  <c r="V5" i="1"/>
  <c r="AJ8" i="1"/>
  <c r="AJ37" i="1"/>
  <c r="AJ10" i="1"/>
  <c r="AJ14" i="1"/>
  <c r="Q29" i="1"/>
  <c r="T29" i="1" s="1"/>
  <c r="AJ29" i="1"/>
  <c r="AJ35" i="1"/>
  <c r="AJ39" i="1"/>
  <c r="Q56" i="1"/>
  <c r="T56" i="1" s="1"/>
  <c r="AJ56" i="1"/>
  <c r="AJ9" i="1"/>
  <c r="AJ11" i="1"/>
  <c r="AJ13" i="1"/>
  <c r="AJ30" i="1"/>
  <c r="AJ34" i="1"/>
  <c r="AJ36" i="1"/>
  <c r="AJ38" i="1"/>
  <c r="AJ57" i="1"/>
  <c r="AM17" i="1"/>
  <c r="AM16" i="1"/>
  <c r="AM18" i="1"/>
  <c r="AM19" i="1"/>
  <c r="AM20" i="1"/>
  <c r="AM21" i="1"/>
  <c r="AM23" i="1"/>
  <c r="AM24" i="1"/>
  <c r="AM25" i="1"/>
  <c r="AM26" i="1"/>
  <c r="AM27" i="1"/>
  <c r="AM28" i="1"/>
  <c r="AM40" i="1"/>
  <c r="AM41" i="1"/>
  <c r="AM42" i="1"/>
  <c r="AM43" i="1"/>
  <c r="AM44" i="1"/>
  <c r="AM45" i="1"/>
  <c r="AM46" i="1"/>
  <c r="AM47" i="1"/>
  <c r="AM48" i="1"/>
  <c r="AM49" i="1"/>
  <c r="AM50" i="1"/>
  <c r="AM52" i="1"/>
  <c r="AM53" i="1"/>
  <c r="AM54" i="1"/>
  <c r="AM55" i="1"/>
  <c r="Q15" i="1"/>
  <c r="T15" i="1" s="1"/>
  <c r="Q28" i="1"/>
  <c r="T28" i="1" s="1"/>
  <c r="Q40" i="1"/>
  <c r="T40" i="1" s="1"/>
  <c r="AI5" i="1" l="1"/>
  <c r="AM22" i="1"/>
  <c r="AJ42" i="1"/>
  <c r="AJ5" i="1" s="1"/>
  <c r="Q42" i="1"/>
  <c r="T42" i="1" s="1"/>
  <c r="AM5" i="1"/>
  <c r="Q5" i="1"/>
</calcChain>
</file>

<file path=xl/sharedStrings.xml><?xml version="1.0" encoding="utf-8"?>
<sst xmlns="http://schemas.openxmlformats.org/spreadsheetml/2006/main" count="248" uniqueCount="105">
  <si>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</si>
  <si>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</si>
  <si>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</si>
  <si>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</si>
  <si>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</si>
  <si>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</si>
  <si>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</si>
  <si>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</si>
  <si>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</si>
  <si>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</si>
  <si>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</si>
  <si>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</si>
  <si>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</si>
  <si>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</si>
  <si>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</si>
  <si>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</si>
  <si>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</si>
  <si>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</si>
  <si>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</si>
  <si>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</si>
  <si>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</si>
  <si>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</si>
  <si>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</si>
  <si>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</si>
  <si>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</si>
  <si>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</si>
  <si>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</si>
  <si>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</si>
  <si>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</si>
  <si>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</si>
  <si>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</si>
  <si>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</si>
  <si>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</si>
  <si>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</si>
  <si>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</si>
  <si>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</si>
  <si>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</si>
  <si>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</si>
  <si>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</si>
  <si>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</si>
  <si>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</si>
  <si>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07,10,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</si>
  <si>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</si>
  <si>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</si>
  <si>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</si>
  <si>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со сливочным маслом ТМ Горячая штучка. флоу-пак сфера 0,4 кг.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</si>
  <si>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</si>
  <si>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</si>
  <si>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</si>
  <si>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</si>
  <si>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</si>
  <si>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</si>
  <si>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</si>
  <si>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</si>
  <si>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</si>
  <si>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</si>
  <si>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нет в бланке / 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</si>
  <si>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</si>
  <si>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</si>
  <si>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</si>
  <si>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</si>
  <si>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</si>
  <si>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</si>
  <si>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</si>
  <si>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</si>
  <si>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</si>
  <si>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</si>
  <si>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</si>
  <si>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</si>
  <si>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</si>
  <si>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</si>
  <si>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</si>
  <si>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</si>
  <si>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</si>
  <si>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</si>
  <si>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</si>
  <si>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</si>
  <si>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</si>
  <si>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</si>
  <si>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</si>
  <si>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</si>
  <si>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</si>
  <si>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</si>
  <si>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</si>
  <si>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</si>
  <si>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</si>
  <si>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</si>
  <si>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</si>
  <si>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</si>
  <si>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</si>
  <si>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</si>
  <si>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</si>
  <si>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</si>
  <si>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</si>
  <si>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</si>
  <si>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</si>
  <si>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</si>
  <si>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</si>
  <si>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</si>
  <si>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</si>
  <si>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</si>
  <si>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</si>
  <si>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t>в матрице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</si>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</sst>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16,01,25-22,01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1,25-15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26.25</v>
          </cell>
          <cell r="F7">
            <v>26.25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21.37</v>
          </cell>
          <cell r="F8">
            <v>21.37</v>
          </cell>
        </row>
        <row r="9">
          <cell r="A9" t="str">
            <v xml:space="preserve"> 022  Колбаса Вязанка со шпиком, вектор 0,5кг, ПОКОМ</v>
          </cell>
          <cell r="D9">
            <v>-4</v>
          </cell>
          <cell r="F9">
            <v>-8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</v>
          </cell>
          <cell r="F10">
            <v>170</v>
          </cell>
        </row>
        <row r="11">
          <cell r="A11" t="str">
            <v xml:space="preserve"> 029  Сосиски Венские, Вязанка NDX МГС, 0.5кг, ПОКОМ</v>
          </cell>
          <cell r="D11">
            <v>1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31.05</v>
          </cell>
          <cell r="F12">
            <v>69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27.9</v>
          </cell>
          <cell r="F13">
            <v>62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5.5</v>
          </cell>
          <cell r="F14">
            <v>11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4.8</v>
          </cell>
          <cell r="F15">
            <v>12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1.7</v>
          </cell>
          <cell r="F16">
            <v>10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D17">
            <v>-0.9</v>
          </cell>
          <cell r="F17">
            <v>-2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3.6</v>
          </cell>
          <cell r="F18">
            <v>12</v>
          </cell>
        </row>
        <row r="19">
          <cell r="A19" t="str">
            <v xml:space="preserve"> 079  Колбаса Сервелат Кремлевский,  0.35 кг, ПОКОМ</v>
          </cell>
          <cell r="D19">
            <v>4.2</v>
          </cell>
          <cell r="F19">
            <v>12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6.29</v>
          </cell>
          <cell r="F20">
            <v>37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-0.1</v>
          </cell>
          <cell r="F21">
            <v>-2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-3.5</v>
          </cell>
          <cell r="F22">
            <v>-10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-0.35</v>
          </cell>
          <cell r="F23">
            <v>-1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2.8</v>
          </cell>
          <cell r="F24">
            <v>8</v>
          </cell>
        </row>
        <row r="25">
          <cell r="A25" t="str">
            <v xml:space="preserve"> 201  Ветчина Нежная ТМ Особый рецепт, (2,5кг), ПОКОМ</v>
          </cell>
          <cell r="D25">
            <v>151.91</v>
          </cell>
          <cell r="F25">
            <v>151.91</v>
          </cell>
        </row>
        <row r="26">
          <cell r="A26" t="str">
            <v xml:space="preserve"> 244  Колбаса Сервелат Кремлевский, ВЕС. ПОКОМ</v>
          </cell>
          <cell r="D26">
            <v>23.126999999999999</v>
          </cell>
          <cell r="F26">
            <v>23.126999999999999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17.559000000000001</v>
          </cell>
          <cell r="F27">
            <v>17.559000000000001</v>
          </cell>
        </row>
        <row r="28">
          <cell r="A28" t="str">
            <v xml:space="preserve"> 253  Сосиски Ганноверские   ПОКОМ</v>
          </cell>
          <cell r="D28">
            <v>180.24299999999999</v>
          </cell>
          <cell r="F28">
            <v>180.24299999999999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D29">
            <v>5.9779999999999998</v>
          </cell>
          <cell r="F29">
            <v>5.9779999999999998</v>
          </cell>
        </row>
        <row r="30">
          <cell r="A30" t="str">
            <v xml:space="preserve"> 272  Колбаса Сервелат Филедворский, фиброуз, в/у 0,35 кг срез,  ПОКОМ</v>
          </cell>
          <cell r="D30">
            <v>4.9000000000000004</v>
          </cell>
          <cell r="F30">
            <v>14</v>
          </cell>
        </row>
        <row r="31">
          <cell r="A31" t="str">
            <v xml:space="preserve"> 273  Сосиски Сочинки с сочной грудинкой, МГС 0.4кг,   ПОКОМ</v>
          </cell>
          <cell r="D31">
            <v>34</v>
          </cell>
          <cell r="F31">
            <v>85</v>
          </cell>
        </row>
        <row r="32">
          <cell r="A32" t="str">
            <v xml:space="preserve"> 276  Колбаса Сливушка ТМ Вязанка в оболочке полиамид 0,45 кг  ПОКОМ</v>
          </cell>
          <cell r="D32">
            <v>58.5</v>
          </cell>
          <cell r="F32">
            <v>130</v>
          </cell>
        </row>
        <row r="33">
          <cell r="A33" t="str">
            <v xml:space="preserve"> 278  Сосиски Сочинки с сочным окороком, МГС 0.4кг,   ПОКОМ</v>
          </cell>
          <cell r="D33">
            <v>34.799999999999997</v>
          </cell>
          <cell r="F33">
            <v>87</v>
          </cell>
        </row>
        <row r="34">
          <cell r="A34" t="str">
            <v xml:space="preserve"> 279  Колбаса Докторский гарант, Вязанка вектор, 0,4 кг.  ПОКОМ</v>
          </cell>
          <cell r="D34">
            <v>16</v>
          </cell>
          <cell r="F34">
            <v>40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D35">
            <v>-1.2</v>
          </cell>
          <cell r="F35">
            <v>-3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2.7</v>
          </cell>
          <cell r="F36">
            <v>27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13.65</v>
          </cell>
          <cell r="F37">
            <v>39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3.2</v>
          </cell>
          <cell r="F38">
            <v>8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-2</v>
          </cell>
          <cell r="F39">
            <v>-5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12.95</v>
          </cell>
          <cell r="F40">
            <v>37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27.041</v>
          </cell>
          <cell r="F41">
            <v>27.041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9.6240000000000006</v>
          </cell>
          <cell r="F42">
            <v>9.6240000000000006</v>
          </cell>
        </row>
        <row r="43">
          <cell r="A43" t="str">
            <v xml:space="preserve"> 319  Колбаса вареная Филейская ТМ Вязанка ТС Классическая, 0,45 кг. ПОКОМ</v>
          </cell>
          <cell r="D43">
            <v>93.15</v>
          </cell>
          <cell r="F43">
            <v>207</v>
          </cell>
        </row>
        <row r="44">
          <cell r="A44" t="str">
            <v xml:space="preserve"> 322  Колбаса вареная Молокуша 0,45кг ТМ Вязанка  ПОКОМ</v>
          </cell>
          <cell r="D44">
            <v>65.25</v>
          </cell>
          <cell r="F44">
            <v>145</v>
          </cell>
        </row>
        <row r="45">
          <cell r="A45" t="str">
            <v xml:space="preserve"> 324  Ветчина Филейская ТМ Вязанка Столичная 0,45 кг ПОКОМ</v>
          </cell>
          <cell r="D45">
            <v>21.6</v>
          </cell>
          <cell r="F45">
            <v>48</v>
          </cell>
        </row>
        <row r="46">
          <cell r="A46" t="str">
            <v xml:space="preserve"> 328  Сардельки Сочинки Стародворье ТМ  0,4 кг ПОКОМ</v>
          </cell>
          <cell r="D46">
            <v>4</v>
          </cell>
          <cell r="F46">
            <v>10</v>
          </cell>
        </row>
        <row r="47">
          <cell r="A47" t="str">
            <v xml:space="preserve"> 330  Колбаса вареная Филейская ТМ Вязанка ТС Классическая ВЕС  ПОКОМ</v>
          </cell>
          <cell r="D47">
            <v>24.18</v>
          </cell>
          <cell r="F47">
            <v>24.18</v>
          </cell>
        </row>
        <row r="48">
          <cell r="A48" t="str">
            <v xml:space="preserve"> 334  Паштет Любительский ТМ Стародворье ламистер 0,1 кг  ПОКОМ</v>
          </cell>
          <cell r="D48">
            <v>3.8</v>
          </cell>
          <cell r="F48">
            <v>38</v>
          </cell>
        </row>
        <row r="49">
          <cell r="A49" t="str">
            <v xml:space="preserve"> 344  Колбаса Сочинка по-европейски с сочной грудинкой ТМ Стародворье, ВЕС ПОКОМ</v>
          </cell>
          <cell r="D49">
            <v>3.18</v>
          </cell>
          <cell r="F49">
            <v>3.18</v>
          </cell>
        </row>
        <row r="50">
          <cell r="A50" t="str">
            <v xml:space="preserve"> 353  Колбаса Салями запеченная ТМ Стародворье ТС Дугушка. 0,6 кг ПОКОМ</v>
          </cell>
          <cell r="D50">
            <v>3.6</v>
          </cell>
          <cell r="F50">
            <v>6</v>
          </cell>
        </row>
        <row r="51">
          <cell r="A51" t="str">
            <v xml:space="preserve"> 354  Колбаса Рубленая запеченная ТМ Стародворье,ТС Дугушка  0,6 кг ПОКОМ</v>
          </cell>
          <cell r="D51">
            <v>7.2</v>
          </cell>
          <cell r="F51">
            <v>12</v>
          </cell>
        </row>
        <row r="52">
          <cell r="A52" t="str">
            <v xml:space="preserve"> 355  Колбаса Сервелат запеченный ТМ Стародворье ТС Дугушка. 0,6 кг. ПОКОМ</v>
          </cell>
          <cell r="D52">
            <v>7.2</v>
          </cell>
          <cell r="F52">
            <v>12</v>
          </cell>
        </row>
        <row r="53">
          <cell r="A53" t="str">
            <v xml:space="preserve"> 387  Колбаса вареная Мусульманская Халяль ТМ Вязанка, 0,4 кг ПОКОМ</v>
          </cell>
          <cell r="D53">
            <v>26.8</v>
          </cell>
          <cell r="F53">
            <v>67</v>
          </cell>
        </row>
        <row r="54">
          <cell r="A54" t="str">
            <v xml:space="preserve"> 388  Сосиски Восточные Халяль ТМ Вязанка 0,33 кг АК. ПОКОМ</v>
          </cell>
          <cell r="D54">
            <v>10.23</v>
          </cell>
          <cell r="F54">
            <v>31</v>
          </cell>
        </row>
        <row r="55">
          <cell r="A55" t="str">
            <v xml:space="preserve"> 392  Колбаса Докторская Дугушка ТМ Стародворье ТС Дугушка 0,6 кг. ПОКОМ</v>
          </cell>
          <cell r="D55">
            <v>9.6</v>
          </cell>
          <cell r="F55">
            <v>16</v>
          </cell>
        </row>
        <row r="56">
          <cell r="A56" t="str">
            <v xml:space="preserve"> 394 Колбаса полукопченая Аль-Ислами халяль ТМ Вязанка оболочка фиброуз в в/у 0,35 кг  ПОКОМ</v>
          </cell>
          <cell r="D56">
            <v>19.600000000000001</v>
          </cell>
          <cell r="F56">
            <v>56</v>
          </cell>
        </row>
        <row r="57">
          <cell r="A57" t="str">
            <v xml:space="preserve"> 410  Сосиски Баварские с сыром ТМ Стародворье 0,35 кг. ПОКОМ</v>
          </cell>
          <cell r="D57">
            <v>5.6</v>
          </cell>
          <cell r="F57">
            <v>16</v>
          </cell>
        </row>
        <row r="58">
          <cell r="A58" t="str">
            <v xml:space="preserve"> 412  Сосиски Баварские ТМ Стародворье 0,35 кг ПОКОМ</v>
          </cell>
          <cell r="D58">
            <v>40.6</v>
          </cell>
          <cell r="F58">
            <v>116</v>
          </cell>
        </row>
        <row r="59">
          <cell r="A59" t="str">
            <v xml:space="preserve"> 413  Ветчина Сливушка с индейкой ТМ Вязанка  0,3 кг. ПОКОМ</v>
          </cell>
          <cell r="D59">
            <v>-0.9</v>
          </cell>
          <cell r="F59">
            <v>-3</v>
          </cell>
        </row>
        <row r="60">
          <cell r="A60" t="str">
            <v xml:space="preserve"> 414  Колбаса Филейбургская с филе сочного окорока 0,11 кг.с/к. ТМ Баварушка ПОКОМ</v>
          </cell>
          <cell r="D60">
            <v>0.66</v>
          </cell>
          <cell r="F60">
            <v>6</v>
          </cell>
        </row>
        <row r="61">
          <cell r="A61" t="str">
            <v xml:space="preserve"> 419  Колбаса Филейбургская зернистая 0,06 кг нарезка ТМ Баварушка  ПОКОМ</v>
          </cell>
          <cell r="D61">
            <v>-0.06</v>
          </cell>
          <cell r="F61">
            <v>-1</v>
          </cell>
        </row>
        <row r="62">
          <cell r="A62" t="str">
            <v xml:space="preserve"> 422  Деликатесы Бекон Балыкбургский ТМ Баварушка  0,15 кг.ПОКОМ</v>
          </cell>
          <cell r="D62">
            <v>-0.15</v>
          </cell>
          <cell r="F62">
            <v>-1</v>
          </cell>
        </row>
        <row r="63">
          <cell r="A63" t="str">
            <v xml:space="preserve"> 435  Колбаса Молочная Стародворская  с молоком в оболочке полиамид 0,4 кг.ТМ Стародворье ПОКОМ</v>
          </cell>
          <cell r="D63">
            <v>2.8</v>
          </cell>
          <cell r="F63">
            <v>7</v>
          </cell>
        </row>
        <row r="64">
          <cell r="A64" t="str">
            <v xml:space="preserve"> 451 Сосиски Филейские ТМ Вязанка в оболочке целлофан 0,3 кг. ПОКОМ</v>
          </cell>
          <cell r="D64">
            <v>-0.3</v>
          </cell>
          <cell r="F64">
            <v>-1</v>
          </cell>
        </row>
        <row r="65">
          <cell r="A65" t="str">
            <v xml:space="preserve"> 452  Колбаса Со шпиком ВЕС большой батон ТМ Особый рецепт  ПОКОМ</v>
          </cell>
          <cell r="D65">
            <v>56.314999999999998</v>
          </cell>
          <cell r="F65">
            <v>56.314999999999998</v>
          </cell>
        </row>
        <row r="66">
          <cell r="A66" t="str">
            <v xml:space="preserve"> 456  Колбаса Филейная ТМ Особый рецепт ВЕС большой батон  ПОКОМ</v>
          </cell>
          <cell r="D66">
            <v>126.506</v>
          </cell>
          <cell r="F66">
            <v>126.506</v>
          </cell>
        </row>
        <row r="67">
          <cell r="A67" t="str">
            <v xml:space="preserve"> 457  Колбаса Молочная ТМ Особый рецепт ВЕС большой батон  ПОКОМ</v>
          </cell>
          <cell r="D67">
            <v>28.34</v>
          </cell>
          <cell r="F67">
            <v>28.34</v>
          </cell>
        </row>
        <row r="68">
          <cell r="A68" t="str">
            <v xml:space="preserve"> 462  Колбаса Со шпиком ТМ Особый рецепт в оболочке полиамид 0,5 кг. ПОКОМ</v>
          </cell>
          <cell r="D68">
            <v>3</v>
          </cell>
          <cell r="F68">
            <v>6</v>
          </cell>
        </row>
        <row r="69">
          <cell r="A69" t="str">
            <v xml:space="preserve"> 466  Сосиски Ганноверские в оболочке амицел в модиф. газовой среде 0,5 кг ТМ Стародворье. ПОКОМ</v>
          </cell>
          <cell r="D69">
            <v>-6</v>
          </cell>
          <cell r="F69">
            <v>-12</v>
          </cell>
        </row>
        <row r="70">
          <cell r="A70" t="str">
            <v xml:space="preserve"> 467  Колбаса Филейная 0,5кг ТМ Особый рецепт  ПОКОМ</v>
          </cell>
          <cell r="D70">
            <v>4</v>
          </cell>
          <cell r="F70">
            <v>8</v>
          </cell>
        </row>
        <row r="71">
          <cell r="A71" t="str">
            <v xml:space="preserve"> 468  Колбаса Стародворская Традиционная ТМ Стародворье в оболочке полиамид 0,4 кг. ПОКОМ</v>
          </cell>
          <cell r="D71">
            <v>3.2</v>
          </cell>
          <cell r="F71">
            <v>8</v>
          </cell>
        </row>
        <row r="72">
          <cell r="A72" t="str">
            <v xml:space="preserve"> 484  Колбаса Филедворская по-стародворски ТМ Стародворье в оболочке полиамид 0,4 кг. ПОКОМ </v>
          </cell>
          <cell r="D72">
            <v>7.2</v>
          </cell>
          <cell r="F72">
            <v>18</v>
          </cell>
        </row>
        <row r="73">
          <cell r="A73" t="str">
            <v xml:space="preserve"> 496  Колбаса Сочинка по-фински с сочным окроком 0,3кг ТМ Стародворье  ПОКОМ</v>
          </cell>
          <cell r="D73">
            <v>11.4</v>
          </cell>
          <cell r="F73">
            <v>38</v>
          </cell>
        </row>
        <row r="74">
          <cell r="A74" t="str">
            <v>3215 ВЕТЧ.МЯСНАЯ Папа может п/о 0.4кг 8шт.    ОСТАНКИНО</v>
          </cell>
          <cell r="D74">
            <v>9.6</v>
          </cell>
          <cell r="F74">
            <v>24</v>
          </cell>
        </row>
        <row r="75">
          <cell r="A75" t="str">
            <v>4819 ОКОРОК КОПЧЕНЫЙ к/в мл/к в/у 300*6  ОСТАНКИНО</v>
          </cell>
          <cell r="D75">
            <v>7.2</v>
          </cell>
          <cell r="F75">
            <v>24</v>
          </cell>
        </row>
        <row r="76">
          <cell r="A76" t="str">
            <v>5483 ЭКСТРА Папа может с/к в/у 1/250 8шт.   ОСТАНКИНО</v>
          </cell>
          <cell r="D76">
            <v>3.5</v>
          </cell>
          <cell r="F76">
            <v>14</v>
          </cell>
        </row>
        <row r="77">
          <cell r="A77" t="str">
            <v>5679 САЛЯМИ ИТАЛЬЯНСКАЯ с/к в/у 1/150_60с ОСТАНКИНО</v>
          </cell>
          <cell r="D77">
            <v>3.3</v>
          </cell>
          <cell r="F77">
            <v>22</v>
          </cell>
        </row>
        <row r="78">
          <cell r="A78" t="str">
            <v>5682 САЛЯМИ МЕЛКОЗЕРНЕНАЯ с/к в/у 1/120_60с   ОСТАНКИНО</v>
          </cell>
          <cell r="D78">
            <v>15.36</v>
          </cell>
          <cell r="F78">
            <v>128</v>
          </cell>
        </row>
        <row r="79">
          <cell r="A79" t="str">
            <v>5706 АРОМАТНАЯ Папа может с/к в/у 1/250 8шт.  ОСТАНКИНО</v>
          </cell>
          <cell r="D79">
            <v>3.5</v>
          </cell>
          <cell r="F79">
            <v>14</v>
          </cell>
        </row>
        <row r="80">
          <cell r="A80" t="str">
            <v>5819 МЯСНЫЕ Папа может сос п/о в/у 0,4кг_45с  ОСТАНКИНО</v>
          </cell>
          <cell r="D80">
            <v>15.6</v>
          </cell>
          <cell r="F80">
            <v>39</v>
          </cell>
        </row>
        <row r="81">
          <cell r="A81" t="str">
            <v>6200 ГРУДИНКА ПРЕМИУМ к/в мл/к в/у 0.3кг  ОСТАНКИНО</v>
          </cell>
          <cell r="D81">
            <v>3.3</v>
          </cell>
          <cell r="F81">
            <v>11</v>
          </cell>
        </row>
        <row r="82">
          <cell r="A82" t="str">
            <v>6208 ДЫМОВИЦА ИЗ ЛОПАТКИ ПМ к/в с/н в/у 1/150 ОСТАНКИНО</v>
          </cell>
          <cell r="D82">
            <v>14.25</v>
          </cell>
          <cell r="F82">
            <v>95</v>
          </cell>
        </row>
        <row r="83">
          <cell r="A83" t="str">
            <v>6222 ИТАЛЬЯНСКОЕ АССОРТИ с/в с/н мгс 1/90 ОСТАНКИНО</v>
          </cell>
          <cell r="D83">
            <v>2.16</v>
          </cell>
          <cell r="F83">
            <v>24</v>
          </cell>
        </row>
        <row r="84">
          <cell r="A84" t="str">
            <v>6228 МЯСНОЕ АССОРТИ к/з с/н мгс 1/90 10шт.  ОСТАНКИНО</v>
          </cell>
          <cell r="D84">
            <v>0.63</v>
          </cell>
          <cell r="F84">
            <v>7</v>
          </cell>
        </row>
        <row r="85">
          <cell r="A85" t="str">
            <v>6303 МЯСНЫЕ Папа может сос п/о мгс 1.5*3  ОСТАНКИНО</v>
          </cell>
          <cell r="D85">
            <v>16.093</v>
          </cell>
          <cell r="F85">
            <v>16.093</v>
          </cell>
        </row>
        <row r="86">
          <cell r="A86" t="str">
            <v>6325 ДОКТОРСКАЯ ПРЕМИУМ вар п/о 0.4кг 8шт.  ОСТАНКИНО</v>
          </cell>
          <cell r="D86">
            <v>10</v>
          </cell>
          <cell r="F86">
            <v>25</v>
          </cell>
        </row>
        <row r="87">
          <cell r="A87" t="str">
            <v>6333 МЯСНАЯ Папа может вар п/о 0.4кг 8шт.  ОСТАНКИНО</v>
          </cell>
          <cell r="D87">
            <v>13.2</v>
          </cell>
          <cell r="F87">
            <v>33</v>
          </cell>
        </row>
        <row r="88">
          <cell r="A88" t="str">
            <v>6337 МЯСНАЯ СО ШПИКОМ вар п/о 0,5кг 8шт ОСТАНКИНО</v>
          </cell>
          <cell r="D88">
            <v>0.5</v>
          </cell>
          <cell r="F88">
            <v>1</v>
          </cell>
        </row>
        <row r="89">
          <cell r="A89" t="str">
            <v>6340 ДОМАШНИЙ РЕЦЕПТ Коровино 0.5кг 8шт.  ОСТАНКИНО</v>
          </cell>
          <cell r="D89">
            <v>6.5</v>
          </cell>
          <cell r="F89">
            <v>13</v>
          </cell>
        </row>
        <row r="90">
          <cell r="A90" t="str">
            <v>6353 ЭКСТРА Папа может вар п/о 0.4кг 8шт.  ОСТАНКИНО</v>
          </cell>
          <cell r="D90">
            <v>10.8</v>
          </cell>
          <cell r="F90">
            <v>27</v>
          </cell>
        </row>
        <row r="91">
          <cell r="A91" t="str">
            <v>6392 ФИЛЕЙНАЯ Папа может вар п/о 0.4кг. ОСТАНКИНО</v>
          </cell>
          <cell r="D91">
            <v>14</v>
          </cell>
          <cell r="F91">
            <v>35</v>
          </cell>
        </row>
        <row r="92">
          <cell r="A92" t="str">
            <v>6453 ЭКСТРА Папа может с/к с/н в/у 1/100 14шт.   ОСТАНКИНО</v>
          </cell>
          <cell r="D92">
            <v>14.9</v>
          </cell>
          <cell r="F92">
            <v>149</v>
          </cell>
        </row>
        <row r="93">
          <cell r="A93" t="str">
            <v>6454 АРОМАТНАЯ с/к с/н в/у 1/100 10шт ОСТАНКИНО</v>
          </cell>
          <cell r="D93">
            <v>14.4</v>
          </cell>
          <cell r="F93">
            <v>144</v>
          </cell>
        </row>
        <row r="94">
          <cell r="A94" t="str">
            <v>6459 СЕРВЕЛАТ ШВЕЙЦАРСКИЙ в/к с/н в/у 1/100  ОСТАНКИНО</v>
          </cell>
          <cell r="D94">
            <v>-0.8</v>
          </cell>
          <cell r="F94">
            <v>-8</v>
          </cell>
        </row>
        <row r="95">
          <cell r="A95" t="str">
            <v>6495 ВЕТЧ.МРАМОРНАЯ в/у срез 0,3кг 6шт_45с  ОСТАНКИНО</v>
          </cell>
          <cell r="D95">
            <v>12.9</v>
          </cell>
          <cell r="F95">
            <v>43</v>
          </cell>
        </row>
        <row r="96">
          <cell r="A96" t="str">
            <v>6500 КАРБОНАД к/в в/с с/н в/у 1/150 8шт.  ОСТАНКИНО</v>
          </cell>
          <cell r="D96">
            <v>5.85</v>
          </cell>
          <cell r="F96">
            <v>39</v>
          </cell>
        </row>
        <row r="97">
          <cell r="A97" t="str">
            <v>6665 БАЛЫКОВАЯ Папа Может п/к в/у 0,31кг 8шт ОСТАНКИНО</v>
          </cell>
          <cell r="D97">
            <v>1.86</v>
          </cell>
          <cell r="F97">
            <v>6</v>
          </cell>
        </row>
        <row r="98">
          <cell r="A98" t="str">
            <v>6676 ЧЕСНОЧНАЯ Папа может п/к в/у 0.35кг 8шт.   ОСТАНКИНО</v>
          </cell>
          <cell r="D98">
            <v>-0.7</v>
          </cell>
          <cell r="F98">
            <v>-2</v>
          </cell>
        </row>
        <row r="99">
          <cell r="A99" t="str">
            <v>6683 СЕРВЕЛАТ ЗЕРНИСТЫЙ ПМ в/к в/у 0,35кг  ОСТАНКИНО</v>
          </cell>
          <cell r="D99">
            <v>6.3</v>
          </cell>
          <cell r="F99">
            <v>18</v>
          </cell>
        </row>
        <row r="100">
          <cell r="A100" t="str">
            <v>6684 СЕРВЕЛАТ КАРЕЛЬСКИЙ ПМ в/к в/у 0.28кг  ОСТАНКИНО</v>
          </cell>
          <cell r="D100">
            <v>0.84</v>
          </cell>
          <cell r="F100">
            <v>3</v>
          </cell>
        </row>
        <row r="101">
          <cell r="A101" t="str">
            <v>6689 СЕРВЕЛАТ ОХОТНИЧИЙ ПМ в/к в/у 0,35кг 8шт  ОСТАНКИНО</v>
          </cell>
          <cell r="D101">
            <v>8.0500000000000007</v>
          </cell>
          <cell r="F101">
            <v>23</v>
          </cell>
        </row>
        <row r="102">
          <cell r="A102" t="str">
            <v>6697 СЕРВЕЛАТ ФИНСКИЙ ПМ в/к в/у 0,35кг 8шт.  ОСТАНКИНО</v>
          </cell>
          <cell r="D102">
            <v>11.55</v>
          </cell>
          <cell r="F102">
            <v>33</v>
          </cell>
        </row>
        <row r="103">
          <cell r="A103" t="str">
            <v>6713 СОЧНЫЙ ГРИЛЬ ПМ сос п/о мгс 0,41 кг 8 шт ОСТАНКИНО</v>
          </cell>
          <cell r="D103">
            <v>7.38</v>
          </cell>
          <cell r="F103">
            <v>18</v>
          </cell>
        </row>
        <row r="104">
          <cell r="A104" t="str">
            <v>6722 СОЧНЫЕ ПМ сос п/о мгс 0,41кг 10шт.  ОСТАНКИНО</v>
          </cell>
          <cell r="D104">
            <v>22.14</v>
          </cell>
          <cell r="F104">
            <v>54</v>
          </cell>
        </row>
        <row r="105">
          <cell r="A105" t="str">
            <v>6726 СЛИВОЧНЫЕ ПМ сос п/о мгс 0.41кг 10шт.  ОСТАНКИНО</v>
          </cell>
          <cell r="D105">
            <v>21.32</v>
          </cell>
          <cell r="F105">
            <v>52</v>
          </cell>
        </row>
        <row r="106">
          <cell r="A106" t="str">
            <v>6754 БАЛЫК И ШЕЙКА с/в с/н мгс 1/90 8 шт ОСТАНКИНО</v>
          </cell>
          <cell r="D106">
            <v>1.08</v>
          </cell>
          <cell r="F106">
            <v>12</v>
          </cell>
        </row>
        <row r="107">
          <cell r="A107" t="str">
            <v>6765 РУБЛЕНЫЕ сос ц/о мгс 0.36кг 6шт.  ОСТАНКИНО</v>
          </cell>
          <cell r="D107">
            <v>9.36</v>
          </cell>
          <cell r="F107">
            <v>26</v>
          </cell>
        </row>
        <row r="108">
          <cell r="A108" t="str">
            <v>6776 ХОТ-ДОГ Папа может сос п/о мгс 0.35кг  ОСТАНКИНО</v>
          </cell>
          <cell r="D108">
            <v>-0.7</v>
          </cell>
          <cell r="F108">
            <v>-2</v>
          </cell>
        </row>
        <row r="109">
          <cell r="A109" t="str">
            <v>6777 МЯСНЫЕ С ГОВЯДИНОЙ ПМ сос п/о мгс 0.4кг  ОСТАНКИНО</v>
          </cell>
          <cell r="D109">
            <v>10</v>
          </cell>
          <cell r="F109">
            <v>25</v>
          </cell>
        </row>
        <row r="110">
          <cell r="A110" t="str">
            <v>6785 ВЕНСКАЯ САЛЯМИ п/к в/у 0.33кг 8шт.  ОСТАНКИНО</v>
          </cell>
          <cell r="D110">
            <v>2.97</v>
          </cell>
          <cell r="F110">
            <v>9</v>
          </cell>
        </row>
        <row r="111">
          <cell r="A111" t="str">
            <v>6787 СЕРВЕЛАТ КРЕМЛЕВСКИЙ в/к в/у 0,33кг 8шт.  ОСТАНКИНО</v>
          </cell>
          <cell r="D111">
            <v>5.61</v>
          </cell>
          <cell r="F111">
            <v>17</v>
          </cell>
        </row>
        <row r="112">
          <cell r="A112" t="str">
            <v>6793 БАЛЫКОВАЯ в/к в/у 0,33кг 8шт.  ОСТАНКИНО</v>
          </cell>
          <cell r="D112">
            <v>3.63</v>
          </cell>
          <cell r="F112">
            <v>11</v>
          </cell>
        </row>
        <row r="113">
          <cell r="A113" t="str">
            <v>6801 ОСТАНКИНСКАЯ вар п/о 0.4кг 8шт.  ОСТАНКИНО</v>
          </cell>
          <cell r="D113">
            <v>4.8</v>
          </cell>
          <cell r="F113">
            <v>12</v>
          </cell>
        </row>
        <row r="114">
          <cell r="A114" t="str">
            <v>6807 СЕРВЕЛАТ ЕВРОПЕЙСКИЙ в/к в/у 0,33кг 8шт.  ОСТАНКИНО</v>
          </cell>
          <cell r="D114">
            <v>3.63</v>
          </cell>
          <cell r="F114">
            <v>11</v>
          </cell>
        </row>
        <row r="115">
          <cell r="A115" t="str">
            <v>6852 МОЛОЧНЫЕ ПРЕМИУМ ПМ сос п/о в/ у 1/350  ОСТАНКИНО</v>
          </cell>
          <cell r="D115">
            <v>17.149999999999999</v>
          </cell>
          <cell r="F115">
            <v>49</v>
          </cell>
        </row>
        <row r="116">
          <cell r="A116" t="str">
            <v>6909 ДЛЯ ДЕТЕЙ сос п/о мгс 0.33кг 8шт.  ОСТАНКИНО</v>
          </cell>
          <cell r="D116">
            <v>-3.3</v>
          </cell>
          <cell r="F116">
            <v>-10</v>
          </cell>
        </row>
        <row r="117">
          <cell r="A117" t="str">
            <v>6919 БЕКОН с/к с/н в/у 1/180 10шт.  ОСТАНКИНО</v>
          </cell>
          <cell r="D117">
            <v>9.7200000000000006</v>
          </cell>
          <cell r="F117">
            <v>54</v>
          </cell>
        </row>
        <row r="118">
          <cell r="A118" t="str">
            <v>6937 САЛЯМИ Папа может с/к в/у 1/250 8шт ОСТАНКИНО</v>
          </cell>
          <cell r="D118">
            <v>3</v>
          </cell>
          <cell r="F118">
            <v>12</v>
          </cell>
        </row>
        <row r="119">
          <cell r="A119" t="str">
            <v>6955 СОЧНЫЕ Папа может сос п/о мгс1.5*4_А Останкино</v>
          </cell>
          <cell r="D119">
            <v>7.694</v>
          </cell>
          <cell r="F119">
            <v>7.694</v>
          </cell>
        </row>
        <row r="120">
          <cell r="A120" t="str">
            <v>6967 БУРГУНДИЯ Папа может с/к в/у 1/250 8 шт ОСТАНКИНО</v>
          </cell>
          <cell r="D120">
            <v>3.75</v>
          </cell>
          <cell r="F120">
            <v>15</v>
          </cell>
        </row>
        <row r="121">
          <cell r="A121" t="str">
            <v>БОНУС_279  Колбаса Докторский гарант, Вязанка вектор, 0,4 кг.  ПОКОМ</v>
          </cell>
          <cell r="D121">
            <v>30</v>
          </cell>
          <cell r="F121">
            <v>75</v>
          </cell>
        </row>
        <row r="122">
          <cell r="A122" t="str">
            <v>БОНУС_Готовые чебупели сочные с мясом ТМ Горячая штучка  0,3кг зам    ПОКОМ</v>
          </cell>
          <cell r="D122">
            <v>15.9</v>
          </cell>
          <cell r="F122">
            <v>53</v>
          </cell>
        </row>
        <row r="123">
          <cell r="A123" t="str">
            <v>БОНУС_Пельмени Бульмени со сливочным маслом ТМ Горячая штучка. флоу-пак сфера 0,4 кг. ПОКОМ</v>
          </cell>
          <cell r="D123">
            <v>4.4000000000000004</v>
          </cell>
          <cell r="F123">
            <v>11</v>
          </cell>
        </row>
        <row r="124">
          <cell r="A124" t="str">
            <v>БОНУС_Сосиски Вязанка Сливочные, Вязанка амицел МГС, 0.45кг, ПОКОМ</v>
          </cell>
          <cell r="D124">
            <v>7.65</v>
          </cell>
          <cell r="F124">
            <v>17</v>
          </cell>
        </row>
        <row r="125">
          <cell r="A125" t="str">
            <v>БОНУС_Сосиски Сочинки с сочной грудинкой, МГС 0.4кг,   ПОКОМ</v>
          </cell>
          <cell r="D125">
            <v>19.600000000000001</v>
          </cell>
          <cell r="F125">
            <v>49</v>
          </cell>
        </row>
        <row r="126">
          <cell r="A126" t="str">
            <v>Готовые бельмеши сочные с мясом ТМ Горячая штучка 0,3кг зам  ПОКОМ</v>
          </cell>
          <cell r="D126">
            <v>21.9</v>
          </cell>
          <cell r="F126">
            <v>73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30.6</v>
          </cell>
          <cell r="F127">
            <v>102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32.4</v>
          </cell>
          <cell r="F128">
            <v>108</v>
          </cell>
        </row>
        <row r="129">
          <cell r="A129" t="str">
            <v>Готовые чебупели с мясом ТМ Горячая штучка Без свинины 0,3 кг ПОКОМ</v>
          </cell>
          <cell r="D129">
            <v>13.5</v>
          </cell>
          <cell r="F129">
            <v>45</v>
          </cell>
        </row>
        <row r="130">
          <cell r="A130" t="str">
            <v>Готовые чебупели сочные с мясом ТМ Горячая штучка  0,3кг зам  ПОКОМ</v>
          </cell>
          <cell r="D130">
            <v>37.200000000000003</v>
          </cell>
          <cell r="F130">
            <v>124</v>
          </cell>
        </row>
        <row r="131">
          <cell r="A131" t="str">
            <v>Готовые чебуреки с мясом ТМ Горячая штучка 0,09 кг флоу-пак ПОКОМ</v>
          </cell>
          <cell r="D131">
            <v>6.57</v>
          </cell>
          <cell r="F131">
            <v>73</v>
          </cell>
        </row>
        <row r="132">
          <cell r="A132" t="str">
            <v>Готовые чебуреки со свининой и говядиной Гор.шт.0,36 кг зам.  ПОКОМ</v>
          </cell>
          <cell r="D132">
            <v>11.16</v>
          </cell>
          <cell r="F132">
            <v>31</v>
          </cell>
        </row>
        <row r="133">
          <cell r="A133" t="str">
            <v>Круггетсы с сырным соусом ТМ Горячая штучка 0,25 кг зам  ПОКОМ</v>
          </cell>
          <cell r="D133">
            <v>19.75</v>
          </cell>
          <cell r="F133">
            <v>79</v>
          </cell>
        </row>
        <row r="134">
          <cell r="A134" t="str">
            <v>Круггетсы сочные ТМ Горячая штучка ТС Круггетсы 0,25 кг зам  ПОКОМ</v>
          </cell>
          <cell r="D134">
            <v>16.75</v>
          </cell>
          <cell r="F134">
            <v>67</v>
          </cell>
        </row>
        <row r="135">
          <cell r="A135" t="str">
            <v>Мини-сосиски в тесте "Фрайпики" 3,7кг ВЕС,  ПОКОМ</v>
          </cell>
          <cell r="D135">
            <v>11.1</v>
          </cell>
          <cell r="F135">
            <v>11.1</v>
          </cell>
        </row>
        <row r="136">
          <cell r="A136" t="str">
            <v>Наггетсы из печи 0,25кг ТМ Вязанка ТС Няняггетсы Сливушки замор.  ПОКОМ</v>
          </cell>
          <cell r="D136">
            <v>19.25</v>
          </cell>
          <cell r="F136">
            <v>77</v>
          </cell>
        </row>
        <row r="137">
          <cell r="A137" t="str">
            <v>Наггетсы Нагетосы Сочная курочка в хрустящей панировке ТМ Горячая штучка 0,25 кг зам  ПОКОМ</v>
          </cell>
          <cell r="D137">
            <v>4.75</v>
          </cell>
          <cell r="F137">
            <v>19</v>
          </cell>
        </row>
        <row r="138">
          <cell r="A138" t="str">
            <v>Наггетсы Нагетосы Сочная курочка ТМ Горячая штучка 0,25 кг зам  ПОКОМ</v>
          </cell>
          <cell r="D138">
            <v>6.25</v>
          </cell>
          <cell r="F138">
            <v>25</v>
          </cell>
        </row>
        <row r="139">
          <cell r="A139" t="str">
            <v>Наггетсы с индейкой 0,25кг ТМ Вязанка ТС Няняггетсы Сливушки НД2 замор.  ПОКОМ</v>
          </cell>
          <cell r="D139">
            <v>11.75</v>
          </cell>
          <cell r="F139">
            <v>47</v>
          </cell>
        </row>
        <row r="140">
          <cell r="A140" t="str">
            <v>Наггетсы с куриным филе и сыром ТМ Вязанка 0,25 кг ПОКОМ</v>
          </cell>
          <cell r="D140">
            <v>8.75</v>
          </cell>
          <cell r="F140">
            <v>35</v>
          </cell>
        </row>
        <row r="141">
          <cell r="A141" t="str">
            <v>Наггетсы хрустящие п/ф ВЕС ПОКОМ</v>
          </cell>
          <cell r="D141">
            <v>12</v>
          </cell>
          <cell r="F141">
            <v>12</v>
          </cell>
        </row>
        <row r="142">
          <cell r="A142" t="str">
            <v>Пекерсы с индейкой в сливочном соусе ТМ Горячая штучка 0,25 кг зам  ПОКОМ</v>
          </cell>
          <cell r="D142">
            <v>22.25</v>
          </cell>
          <cell r="F142">
            <v>89</v>
          </cell>
        </row>
        <row r="143">
          <cell r="A143" t="str">
            <v>Пельмени Бигбули с мясом ТМ Горячая штучка. флоу-пак сфера 0,4 кг. ПОКОМ</v>
          </cell>
          <cell r="D143">
            <v>2.4</v>
          </cell>
          <cell r="F143">
            <v>6</v>
          </cell>
        </row>
        <row r="144">
          <cell r="A144" t="str">
            <v>Пельмени Бигбули с мясом ТМ Горячая штучка. флоу-пак сфера 0,7 кг ПОКОМ</v>
          </cell>
          <cell r="D144">
            <v>7</v>
          </cell>
          <cell r="F144">
            <v>10</v>
          </cell>
        </row>
        <row r="145">
          <cell r="A145" t="str">
            <v>Пельмени Бульмени с говядиной и свининой 2,7кг Наваристые Горячая штучка ВЕС  ПОКОМ</v>
          </cell>
          <cell r="D145">
            <v>5.4</v>
          </cell>
          <cell r="F145">
            <v>5.4</v>
          </cell>
        </row>
        <row r="146">
          <cell r="A146" t="str">
            <v>Пельмени Бульмени с говядиной и свининой ТМ Горячая штучка. флоу-пак сфера 0,4 кг ПОКОМ</v>
          </cell>
          <cell r="D146">
            <v>24.4</v>
          </cell>
          <cell r="F146">
            <v>61</v>
          </cell>
        </row>
        <row r="147">
          <cell r="A147" t="str">
            <v>Пельмени Бульмени с говядиной и свининой ТМ Горячая штучка. флоу-пак сфера 0,7 кг ПОКОМ</v>
          </cell>
          <cell r="D147">
            <v>40.6</v>
          </cell>
          <cell r="F147">
            <v>58</v>
          </cell>
        </row>
        <row r="148">
          <cell r="A148" t="str">
            <v>Пельмени Бульмени со сливочным маслом ТМ Горячая шт. 0,43 кг  ПОКОМ</v>
          </cell>
          <cell r="D148">
            <v>1.72</v>
          </cell>
          <cell r="F148">
            <v>4</v>
          </cell>
        </row>
        <row r="149">
          <cell r="A149" t="str">
            <v>Пельмени Бульмени со сливочным маслом ТМ Горячая штучка. флоу-пак сфера 0,4 кг. ПОКОМ</v>
          </cell>
          <cell r="D149">
            <v>12.8</v>
          </cell>
          <cell r="F149">
            <v>32</v>
          </cell>
        </row>
        <row r="150">
          <cell r="A150" t="str">
            <v>Пельмени Бульмени со сливочным маслом ТМ Горячая штучка.флоу-пак сфера 0,7 кг. ПОКОМ</v>
          </cell>
          <cell r="D150">
            <v>46.9</v>
          </cell>
          <cell r="F150">
            <v>67</v>
          </cell>
        </row>
        <row r="151">
          <cell r="A151" t="str">
            <v>Пельмени Медвежьи ушки с фермерскими сливками 0,4 кг. ТМ Стародворье ПОКОМ</v>
          </cell>
          <cell r="D151">
            <v>4.8</v>
          </cell>
          <cell r="F151">
            <v>12</v>
          </cell>
        </row>
        <row r="152">
          <cell r="A152" t="str">
            <v>Пельмени Медвежьи ушки с фермерскими сливками 0,7кг  ПОКОМ</v>
          </cell>
          <cell r="D152">
            <v>4.9000000000000004</v>
          </cell>
          <cell r="F152">
            <v>7</v>
          </cell>
        </row>
        <row r="153">
          <cell r="A153" t="str">
            <v>Пельмени Мясорубские ТМ Стародворье фоупак равиоли 0,7 кг  ПОКОМ</v>
          </cell>
          <cell r="D153">
            <v>33.6</v>
          </cell>
          <cell r="F153">
            <v>48</v>
          </cell>
        </row>
        <row r="154">
          <cell r="A154" t="str">
            <v>Пельмени Отборные из свинины и говядины 0,9 кг ТМ Стародворье ТС Медвежье ушко  ПОКОМ</v>
          </cell>
          <cell r="D154">
            <v>13.5</v>
          </cell>
          <cell r="F154">
            <v>15</v>
          </cell>
        </row>
        <row r="155">
          <cell r="A155" t="str">
            <v>Пельмени Отборные с говядиной 0,9 кг НОВА ТМ Стародворье ТС Медвежье ушко  ПОКОМ</v>
          </cell>
          <cell r="D155">
            <v>4.5</v>
          </cell>
          <cell r="F155">
            <v>5</v>
          </cell>
        </row>
        <row r="156">
          <cell r="A156" t="str">
            <v>Пельмени Отборные с говядиной и свининой 0,43 кг ТМ Стародворье ТС Медвежье ушко</v>
          </cell>
          <cell r="D156">
            <v>0.86</v>
          </cell>
          <cell r="F156">
            <v>2</v>
          </cell>
        </row>
        <row r="157">
          <cell r="A157" t="str">
            <v>Пельмени С говядиной и свининой, ВЕС, сфера пуговки Мясная Галерея  ПОКОМ</v>
          </cell>
          <cell r="D157">
            <v>10</v>
          </cell>
          <cell r="F157">
            <v>10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16</v>
          </cell>
          <cell r="F158">
            <v>16</v>
          </cell>
        </row>
        <row r="159">
          <cell r="A159" t="str">
            <v>Пирожки с мясом 3,7кг ВЕС ТМ Зареченские  ПОКОМ</v>
          </cell>
          <cell r="D159">
            <v>7.4</v>
          </cell>
          <cell r="F159">
            <v>7.4</v>
          </cell>
        </row>
        <row r="160">
          <cell r="A160" t="str">
            <v>Сыр Боккончини копченый 40% 100/8шт</v>
          </cell>
          <cell r="D160">
            <v>6.1</v>
          </cell>
          <cell r="F160">
            <v>61</v>
          </cell>
        </row>
        <row r="161">
          <cell r="A161" t="str">
            <v>Сыр ПАПА МОЖЕТ "Гауда Голд" 45% 180 г  ОСТАНКИНО</v>
          </cell>
          <cell r="D161">
            <v>8.4600000000000009</v>
          </cell>
          <cell r="F161">
            <v>47</v>
          </cell>
        </row>
        <row r="162">
          <cell r="A162" t="str">
            <v>Сыр ПАПА МОЖЕТ "Голландский традиционный" 45% 180 г  ОСТАНКИНО</v>
          </cell>
          <cell r="D162">
            <v>10.98</v>
          </cell>
          <cell r="F162">
            <v>61</v>
          </cell>
        </row>
        <row r="163">
          <cell r="A163" t="str">
            <v>Сыр ПАПА МОЖЕТ "Российский традиционный" 45% 180 г  ОСТАНКИНО</v>
          </cell>
          <cell r="D163">
            <v>10.08</v>
          </cell>
          <cell r="F163">
            <v>56</v>
          </cell>
        </row>
        <row r="164">
          <cell r="A164" t="str">
            <v>Сыр ПАПА МОЖЕТ "Тильзитер" 45% 180 г  ОСТАНКИНО</v>
          </cell>
          <cell r="D164">
            <v>9.9</v>
          </cell>
          <cell r="F164">
            <v>55</v>
          </cell>
        </row>
        <row r="165">
          <cell r="A165" t="str">
            <v>Сыр рассольный жирный Чечил 45% 100/6шт</v>
          </cell>
          <cell r="D165">
            <v>6.4</v>
          </cell>
          <cell r="F165">
            <v>64</v>
          </cell>
        </row>
        <row r="166">
          <cell r="A166" t="str">
            <v>Сыр рассольный жирный Чечил копченый 43% 100/6шт</v>
          </cell>
          <cell r="D166">
            <v>8.6999999999999993</v>
          </cell>
          <cell r="F166">
            <v>87</v>
          </cell>
        </row>
        <row r="167">
          <cell r="A167" t="str">
            <v>Сыр Скаморца свежий 100г/8шт</v>
          </cell>
          <cell r="D167">
            <v>6.1</v>
          </cell>
          <cell r="F167">
            <v>61</v>
          </cell>
        </row>
        <row r="168">
          <cell r="A168" t="str">
            <v>Хотстеры ТМ Горячая штучка ТС Хотстеры 0,25 кг зам  ПОКОМ</v>
          </cell>
          <cell r="D168">
            <v>10.75</v>
          </cell>
          <cell r="F168">
            <v>43</v>
          </cell>
        </row>
        <row r="169">
          <cell r="A169" t="str">
            <v>Хрустящие крылышки острые к пиву ТМ Горячая штучка 0,3кг зам  ПОКОМ</v>
          </cell>
          <cell r="D169">
            <v>34.5</v>
          </cell>
          <cell r="F169">
            <v>115</v>
          </cell>
        </row>
        <row r="170">
          <cell r="A170" t="str">
            <v>Хрустящие крылышки ТМ Горячая штучка 0,3 кг зам  ПОКОМ</v>
          </cell>
          <cell r="D170">
            <v>21</v>
          </cell>
          <cell r="F170">
            <v>70</v>
          </cell>
        </row>
        <row r="171">
          <cell r="A171" t="str">
            <v>Чебупай сочное яблоко ТМ Горячая штучка 0,2 кг зам.  ПОКОМ</v>
          </cell>
          <cell r="D171">
            <v>2.4</v>
          </cell>
          <cell r="F171">
            <v>12</v>
          </cell>
        </row>
        <row r="172">
          <cell r="A172" t="str">
            <v>Чебупели Курочка гриль ТМ Горячая штучка, 0,3 кг зам  ПОКОМ</v>
          </cell>
          <cell r="D172">
            <v>322.8</v>
          </cell>
          <cell r="F172">
            <v>1076</v>
          </cell>
        </row>
        <row r="173">
          <cell r="A173" t="str">
            <v>Чебупицца курочка по-итальянски Горячая штучка 0,25 кг зам  ПОКОМ</v>
          </cell>
          <cell r="D173">
            <v>46.25</v>
          </cell>
          <cell r="F173">
            <v>185</v>
          </cell>
        </row>
        <row r="174">
          <cell r="A174" t="str">
            <v>Чебупицца Пепперони ТМ Горячая штучка ТС Чебупицца 0.25кг зам  ПОКОМ</v>
          </cell>
          <cell r="D174">
            <v>79.75</v>
          </cell>
          <cell r="F174">
            <v>319</v>
          </cell>
        </row>
        <row r="175">
          <cell r="A175" t="str">
            <v>Чебуреки Мясные вес 2,7  ПОКОМ</v>
          </cell>
          <cell r="D175">
            <v>8.1</v>
          </cell>
          <cell r="F175">
            <v>8.1</v>
          </cell>
        </row>
        <row r="176">
          <cell r="A176" t="str">
            <v>Чебуречище ТМ Горячая штучка .0,14 кг зам. ПОКОМ</v>
          </cell>
          <cell r="D176">
            <v>17.64</v>
          </cell>
          <cell r="F176">
            <v>126</v>
          </cell>
        </row>
        <row r="177">
          <cell r="A177" t="str">
            <v>Итого</v>
          </cell>
          <cell r="D177">
            <v>2934.24</v>
          </cell>
          <cell r="F177">
            <v>7802.41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29.103999999999999</v>
          </cell>
          <cell r="F7">
            <v>29.103999999999999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1.3420000000000001</v>
          </cell>
          <cell r="F8">
            <v>1.3420000000000001</v>
          </cell>
        </row>
        <row r="9">
          <cell r="A9" t="str">
            <v xml:space="preserve"> 022  Колбаса Вязанка со шпиком, вектор 0,5кг, ПОКОМ</v>
          </cell>
          <cell r="D9">
            <v>-3</v>
          </cell>
          <cell r="F9">
            <v>-6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98.8</v>
          </cell>
          <cell r="F10">
            <v>247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84.15</v>
          </cell>
          <cell r="F11">
            <v>187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D12">
            <v>0.66</v>
          </cell>
          <cell r="F12">
            <v>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104.4</v>
          </cell>
          <cell r="F13">
            <v>232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7.5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1.6</v>
          </cell>
          <cell r="F15">
            <v>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2.38</v>
          </cell>
          <cell r="F16">
            <v>14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D17">
            <v>1.35</v>
          </cell>
          <cell r="F17">
            <v>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1.8</v>
          </cell>
          <cell r="F18">
            <v>6</v>
          </cell>
        </row>
        <row r="19">
          <cell r="A19" t="str">
            <v xml:space="preserve"> 079  Колбаса Сервелат Кремлевский,  0.35 кг, ПОКОМ</v>
          </cell>
          <cell r="D19">
            <v>19.25</v>
          </cell>
          <cell r="F19">
            <v>55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5.78</v>
          </cell>
          <cell r="F20">
            <v>34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-0.15</v>
          </cell>
          <cell r="F21">
            <v>-3</v>
          </cell>
        </row>
        <row r="22">
          <cell r="A22" t="str">
            <v xml:space="preserve"> 096  Сосиски Баварские,  0.42кг,ПОКОМ</v>
          </cell>
          <cell r="D22">
            <v>0.84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4.2</v>
          </cell>
          <cell r="F23">
            <v>12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-0.35</v>
          </cell>
          <cell r="F24">
            <v>-1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-1.4</v>
          </cell>
          <cell r="F25">
            <v>-4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159.405</v>
          </cell>
          <cell r="F26">
            <v>159.405</v>
          </cell>
        </row>
        <row r="27">
          <cell r="A27" t="str">
            <v xml:space="preserve"> 244  Колбаса Сервелат Кремлевский, ВЕС. ПОКОМ</v>
          </cell>
          <cell r="D27">
            <v>46.381</v>
          </cell>
          <cell r="F27">
            <v>46.381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20.608000000000001</v>
          </cell>
          <cell r="F28">
            <v>20.608000000000001</v>
          </cell>
        </row>
        <row r="29">
          <cell r="A29" t="str">
            <v xml:space="preserve"> 253  Сосиски Ганноверские   ПОКОМ</v>
          </cell>
          <cell r="D29">
            <v>255.173</v>
          </cell>
          <cell r="F29">
            <v>255.173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-5.1550000000000002</v>
          </cell>
          <cell r="F30">
            <v>-5.1550000000000002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3.85</v>
          </cell>
          <cell r="F31">
            <v>11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44</v>
          </cell>
          <cell r="F32">
            <v>110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72</v>
          </cell>
          <cell r="F33">
            <v>160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36.4</v>
          </cell>
          <cell r="F34">
            <v>91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42</v>
          </cell>
          <cell r="F35">
            <v>105</v>
          </cell>
        </row>
        <row r="36">
          <cell r="A36" t="str">
            <v xml:space="preserve"> 281  Сосиски Молочные для завтрака ТМ Особый рецепт, 0,4кг  ПОКОМ</v>
          </cell>
          <cell r="D36">
            <v>2.8</v>
          </cell>
          <cell r="F36">
            <v>7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7</v>
          </cell>
          <cell r="F37">
            <v>70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15.4</v>
          </cell>
          <cell r="F38">
            <v>44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5.2</v>
          </cell>
          <cell r="F39">
            <v>13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3.6</v>
          </cell>
          <cell r="F40">
            <v>9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12.6</v>
          </cell>
          <cell r="F41">
            <v>36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5.4</v>
          </cell>
          <cell r="F42">
            <v>5.4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12.391999999999999</v>
          </cell>
          <cell r="F43">
            <v>12.391999999999999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110.25</v>
          </cell>
          <cell r="F44">
            <v>245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111.6</v>
          </cell>
          <cell r="F45">
            <v>248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53.55</v>
          </cell>
          <cell r="F46">
            <v>119</v>
          </cell>
        </row>
        <row r="47">
          <cell r="A47" t="str">
            <v xml:space="preserve"> 328  Сардельки Сочинки Стародворье ТМ  0,4 кг ПОКОМ</v>
          </cell>
          <cell r="D47">
            <v>2</v>
          </cell>
          <cell r="F47">
            <v>5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27.535</v>
          </cell>
          <cell r="F48">
            <v>27.535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4.5999999999999996</v>
          </cell>
          <cell r="F49">
            <v>46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2.427</v>
          </cell>
          <cell r="F50">
            <v>2.427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-4.0179999999999998</v>
          </cell>
          <cell r="F51">
            <v>-4.0179999999999998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7.2</v>
          </cell>
          <cell r="F52">
            <v>12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7.2</v>
          </cell>
          <cell r="F53">
            <v>12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0.6</v>
          </cell>
          <cell r="F55">
            <v>1</v>
          </cell>
        </row>
        <row r="56">
          <cell r="A56" t="str">
            <v xml:space="preserve"> 387  Колбаса вареная Мусульманская Халяль ТМ Вязанка, 0,4 кг ПОКОМ</v>
          </cell>
          <cell r="D56">
            <v>4</v>
          </cell>
          <cell r="F56">
            <v>10</v>
          </cell>
        </row>
        <row r="57">
          <cell r="A57" t="str">
            <v xml:space="preserve"> 388  Сосиски Восточные Халяль ТМ Вязанка 0,33 кг АК. ПОКОМ</v>
          </cell>
          <cell r="D57">
            <v>3.3</v>
          </cell>
          <cell r="F57">
            <v>10</v>
          </cell>
        </row>
        <row r="58">
          <cell r="A58" t="str">
            <v xml:space="preserve"> 392  Колбаса Докторская Дугушка ТМ Стародворье ТС Дугушка 0,6 кг. ПОКОМ</v>
          </cell>
          <cell r="D58">
            <v>7.2</v>
          </cell>
          <cell r="F58">
            <v>12</v>
          </cell>
        </row>
        <row r="59">
          <cell r="A59" t="str">
            <v xml:space="preserve"> 394 Колбаса полукопченая Аль-Ислами халяль ТМ Вязанка оболочка фиброуз в в/у 0,35 кг  ПОКОМ</v>
          </cell>
          <cell r="D59">
            <v>9.1</v>
          </cell>
          <cell r="F59">
            <v>26</v>
          </cell>
        </row>
        <row r="60">
          <cell r="A60" t="str">
            <v xml:space="preserve"> 410  Сосиски Баварские с сыром ТМ Стародворье 0,35 кг. ПОКОМ</v>
          </cell>
          <cell r="D60">
            <v>15.75</v>
          </cell>
          <cell r="F60">
            <v>45</v>
          </cell>
        </row>
        <row r="61">
          <cell r="A61" t="str">
            <v xml:space="preserve"> 412  Сосиски Баварские ТМ Стародворье 0,35 кг ПОКОМ</v>
          </cell>
          <cell r="D61">
            <v>46.9</v>
          </cell>
          <cell r="F61">
            <v>134</v>
          </cell>
        </row>
        <row r="62">
          <cell r="A62" t="str">
            <v xml:space="preserve"> 413  Ветчина Сливушка с индейкой ТМ Вязанка  0,3 кг. ПОКОМ</v>
          </cell>
          <cell r="D62">
            <v>-1.2</v>
          </cell>
          <cell r="F62">
            <v>-4</v>
          </cell>
        </row>
        <row r="63">
          <cell r="A63" t="str">
            <v xml:space="preserve"> 414  Колбаса Филейбургская с филе сочного окорока 0,11 кг.с/к. ТМ Баварушка ПОКОМ</v>
          </cell>
          <cell r="D63">
            <v>0.66</v>
          </cell>
          <cell r="F63">
            <v>6</v>
          </cell>
        </row>
        <row r="64">
          <cell r="A64" t="str">
            <v xml:space="preserve"> 422  Деликатесы Бекон Балыкбургский ТМ Баварушка  0,15 кг.ПОКОМ</v>
          </cell>
          <cell r="D64">
            <v>-0.3</v>
          </cell>
          <cell r="F64">
            <v>-2</v>
          </cell>
        </row>
        <row r="65">
          <cell r="A65" t="str">
            <v xml:space="preserve"> 430  Колбаса Стародворская с окороком 0,4 кг. ТМ Стародворье в оболочке полиамид  ПОКОМ</v>
          </cell>
          <cell r="D65">
            <v>4</v>
          </cell>
          <cell r="F65">
            <v>10</v>
          </cell>
        </row>
        <row r="66">
          <cell r="A66" t="str">
            <v xml:space="preserve"> 435  Колбаса Молочная Стародворская  с молоком в оболочке полиамид 0,4 кг.ТМ Стародворье ПОКОМ</v>
          </cell>
          <cell r="D66">
            <v>6.4</v>
          </cell>
          <cell r="F66">
            <v>16</v>
          </cell>
        </row>
        <row r="67">
          <cell r="A67" t="str">
            <v xml:space="preserve"> 437  Шпикачки Сочинки в оболочке черева в модифицированной газовой среде.ТМ Стародворье ВЕС ПОКОМ</v>
          </cell>
          <cell r="D67">
            <v>1.97</v>
          </cell>
          <cell r="F67">
            <v>1.97</v>
          </cell>
        </row>
        <row r="68">
          <cell r="A68" t="str">
            <v xml:space="preserve"> 450  Сосиски Молочные ТМ Вязанка в оболочке целлофан. 0,3 кг ПОКОМ</v>
          </cell>
          <cell r="D68">
            <v>0.3</v>
          </cell>
          <cell r="F68">
            <v>1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31</v>
          </cell>
          <cell r="F69">
            <v>31</v>
          </cell>
        </row>
        <row r="70">
          <cell r="A70" t="str">
            <v xml:space="preserve"> 456  Колбаса Филейная ТМ Особый рецепт ВЕС большой батон  ПОКОМ</v>
          </cell>
          <cell r="D70">
            <v>131.13999999999999</v>
          </cell>
          <cell r="F70">
            <v>131.13999999999999</v>
          </cell>
        </row>
        <row r="71">
          <cell r="A71" t="str">
            <v xml:space="preserve"> 457  Колбаса Молочная ТМ Особый рецепт ВЕС большой батон  ПОКОМ</v>
          </cell>
          <cell r="D71">
            <v>20.603999999999999</v>
          </cell>
          <cell r="F71">
            <v>20.603999999999999</v>
          </cell>
        </row>
        <row r="72">
          <cell r="A72" t="str">
            <v xml:space="preserve"> 462  Колбаса Со шпиком ТМ Особый рецепт в оболочке полиамид 0,5 кг. ПОКОМ</v>
          </cell>
          <cell r="D72">
            <v>5</v>
          </cell>
          <cell r="F72">
            <v>10</v>
          </cell>
        </row>
        <row r="73">
          <cell r="A73" t="str">
            <v xml:space="preserve"> 466  Сосиски Ганноверские в оболочке амицел в модиф. газовой среде 0,5 кг ТМ Стародворье. ПОКОМ</v>
          </cell>
          <cell r="D73">
            <v>35.5</v>
          </cell>
          <cell r="F73">
            <v>71</v>
          </cell>
        </row>
        <row r="74">
          <cell r="A74" t="str">
            <v xml:space="preserve"> 467  Колбаса Филейная 0,5кг ТМ Особый рецепт  ПОКОМ</v>
          </cell>
          <cell r="D74">
            <v>10</v>
          </cell>
          <cell r="F74">
            <v>20</v>
          </cell>
        </row>
        <row r="75">
          <cell r="A75" t="str">
            <v xml:space="preserve"> 468  Колбаса Стародворская Традиционная ТМ Стародворье в оболочке полиамид 0,4 кг. ПОКОМ</v>
          </cell>
          <cell r="D75">
            <v>6.4</v>
          </cell>
          <cell r="F75">
            <v>16</v>
          </cell>
        </row>
        <row r="76">
          <cell r="A76" t="str">
            <v xml:space="preserve"> 484  Колбаса Филедворская по-стародворски ТМ Стародворье в оболочке полиамид 0,4 кг. ПОКОМ </v>
          </cell>
          <cell r="D76">
            <v>2.8</v>
          </cell>
          <cell r="F76">
            <v>7</v>
          </cell>
        </row>
        <row r="77">
          <cell r="A77" t="str">
            <v xml:space="preserve"> 496  Колбаса Сочинка по-фински с сочным окроком 0,3кг ТМ Стародворье  ПОКОМ</v>
          </cell>
          <cell r="D77">
            <v>4.8</v>
          </cell>
          <cell r="F77">
            <v>16</v>
          </cell>
        </row>
        <row r="78">
          <cell r="A78" t="str">
            <v>3215 ВЕТЧ.МЯСНАЯ Папа может п/о 0.4кг 8шт.    ОСТАНКИНО</v>
          </cell>
          <cell r="D78">
            <v>20.8</v>
          </cell>
          <cell r="F78">
            <v>52</v>
          </cell>
        </row>
        <row r="79">
          <cell r="A79" t="str">
            <v>4063 МЯСНАЯ Папа может вар п/о_Л   ОСТАНКИНО</v>
          </cell>
          <cell r="D79">
            <v>8.17</v>
          </cell>
          <cell r="F79">
            <v>8.17</v>
          </cell>
        </row>
        <row r="80">
          <cell r="A80" t="str">
            <v>4819 ОКОРОК КОПЧЕНЫЙ к/в мл/к в/у 300*6  ОСТАНКИНО</v>
          </cell>
          <cell r="D80">
            <v>5.4</v>
          </cell>
          <cell r="F80">
            <v>18</v>
          </cell>
        </row>
        <row r="81">
          <cell r="A81" t="str">
            <v>5015 БУРГУНДИЯ с/к в/у 1/250 ОСТАНКИНО</v>
          </cell>
          <cell r="D81">
            <v>-0.75</v>
          </cell>
          <cell r="F81">
            <v>-3</v>
          </cell>
        </row>
        <row r="82">
          <cell r="A82" t="str">
            <v>5483 ЭКСТРА Папа может с/к в/у 1/250 8шт.   ОСТАНКИНО</v>
          </cell>
          <cell r="D82">
            <v>4.5</v>
          </cell>
          <cell r="F82">
            <v>18</v>
          </cell>
        </row>
        <row r="83">
          <cell r="A83" t="str">
            <v>5679 САЛЯМИ ИТАЛЬЯНСКАЯ с/к в/у 1/150_60с ОСТАНКИНО</v>
          </cell>
          <cell r="D83">
            <v>15.6</v>
          </cell>
          <cell r="F83">
            <v>104</v>
          </cell>
        </row>
        <row r="84">
          <cell r="A84" t="str">
            <v>5682 САЛЯМИ МЕЛКОЗЕРНЕНАЯ с/к в/у 1/120_60с   ОСТАНКИНО</v>
          </cell>
          <cell r="D84">
            <v>14.64</v>
          </cell>
          <cell r="F84">
            <v>122</v>
          </cell>
        </row>
        <row r="85">
          <cell r="A85" t="str">
            <v>5706 АРОМАТНАЯ Папа может с/к в/у 1/250 8шт.  ОСТАНКИНО</v>
          </cell>
          <cell r="D85">
            <v>17.25</v>
          </cell>
          <cell r="F85">
            <v>69</v>
          </cell>
        </row>
        <row r="86">
          <cell r="A86" t="str">
            <v>5819 МЯСНЫЕ Папа может сос п/о в/у 0,4кг_45с  ОСТАНКИНО</v>
          </cell>
          <cell r="D86">
            <v>12.8</v>
          </cell>
          <cell r="F86">
            <v>32</v>
          </cell>
        </row>
        <row r="87">
          <cell r="A87" t="str">
            <v>6208 ДЫМОВИЦА ИЗ ЛОПАТКИ ПМ к/в с/н в/у 1/150 ОСТАНКИНО</v>
          </cell>
          <cell r="D87">
            <v>6.9</v>
          </cell>
          <cell r="F87">
            <v>46</v>
          </cell>
        </row>
        <row r="88">
          <cell r="A88" t="str">
            <v>6222 ИТАЛЬЯНСКОЕ АССОРТИ с/в с/н мгс 1/90 ОСТАНКИНО</v>
          </cell>
          <cell r="D88">
            <v>2.0699999999999998</v>
          </cell>
          <cell r="F88">
            <v>23</v>
          </cell>
        </row>
        <row r="89">
          <cell r="A89" t="str">
            <v>6223 БАЛЫК И ШЕЙКА с/в с/н мгс 1/90 10 шт ОСТАНКИНО</v>
          </cell>
        </row>
        <row r="90">
          <cell r="A90" t="str">
            <v>6228 МЯСНОЕ АССОРТИ к/з с/н мгс 1/90 10шт.  ОСТАНКИНО</v>
          </cell>
          <cell r="D90">
            <v>0.54</v>
          </cell>
          <cell r="F90">
            <v>6</v>
          </cell>
        </row>
        <row r="91">
          <cell r="A91" t="str">
            <v>6279 КОРЕЙКА ПО-ОСТ.к/в в/с с/н в/у 1/150_45с  ОСТАНКИНО</v>
          </cell>
          <cell r="D91">
            <v>6.6</v>
          </cell>
          <cell r="F91">
            <v>44</v>
          </cell>
        </row>
        <row r="92">
          <cell r="A92" t="str">
            <v>6303 МЯСНЫЕ Папа может сос п/о мгс 1.5*3  ОСТАНКИНО</v>
          </cell>
          <cell r="D92">
            <v>10.891</v>
          </cell>
          <cell r="F92">
            <v>10.891</v>
          </cell>
        </row>
        <row r="93">
          <cell r="A93" t="str">
            <v>6325 ДОКТОРСКАЯ ПРЕМИУМ вар п/о 0.4кг 8шт.  ОСТАНКИНО</v>
          </cell>
          <cell r="D93">
            <v>16.8</v>
          </cell>
          <cell r="F93">
            <v>42</v>
          </cell>
        </row>
        <row r="94">
          <cell r="A94" t="str">
            <v>6333 МЯСНАЯ Папа может вар п/о 0.4кг 8шт.  ОСТАНКИНО</v>
          </cell>
          <cell r="D94">
            <v>51.2</v>
          </cell>
          <cell r="F94">
            <v>128</v>
          </cell>
        </row>
        <row r="95">
          <cell r="A95" t="str">
            <v>6337 МЯСНАЯ СО ШПИКОМ вар п/о 0,5кг 8шт ОСТАНКИНО</v>
          </cell>
          <cell r="D95">
            <v>2.5</v>
          </cell>
          <cell r="F95">
            <v>5</v>
          </cell>
        </row>
        <row r="96">
          <cell r="A96" t="str">
            <v>6340 ДОМАШНИЙ РЕЦЕПТ Коровино 0.5кг 8шт.  ОСТАНКИНО</v>
          </cell>
          <cell r="D96">
            <v>15.5</v>
          </cell>
          <cell r="F96">
            <v>31</v>
          </cell>
        </row>
        <row r="97">
          <cell r="A97" t="str">
            <v>6353 ЭКСТРА Папа может вар п/о 0.4кг 8шт.  ОСТАНКИНО</v>
          </cell>
          <cell r="D97">
            <v>16</v>
          </cell>
          <cell r="F97">
            <v>40</v>
          </cell>
        </row>
        <row r="98">
          <cell r="A98" t="str">
            <v>6392 ФИЛЕЙНАЯ Папа может вар п/о 0.4кг. ОСТАНКИНО</v>
          </cell>
          <cell r="D98">
            <v>31.6</v>
          </cell>
          <cell r="F98">
            <v>79</v>
          </cell>
        </row>
        <row r="99">
          <cell r="A99" t="str">
            <v>6453 ЭКСТРА Папа может с/к с/н в/у 1/100 14шт.   ОСТАНКИНО</v>
          </cell>
          <cell r="D99">
            <v>6.4</v>
          </cell>
          <cell r="F99">
            <v>64</v>
          </cell>
        </row>
        <row r="100">
          <cell r="A100" t="str">
            <v>6454 АРОМАТНАЯ с/к с/н в/у 1/100 10шт ОСТАНКИНО</v>
          </cell>
          <cell r="D100">
            <v>0.7</v>
          </cell>
          <cell r="F100">
            <v>7</v>
          </cell>
        </row>
        <row r="101">
          <cell r="A101" t="str">
            <v>6459 СЕРВЕЛАТ ШВЕЙЦАРСКИЙ в/к с/н в/у 1/100  ОСТАНКИНО</v>
          </cell>
          <cell r="D101">
            <v>0.3</v>
          </cell>
          <cell r="F101">
            <v>3</v>
          </cell>
        </row>
        <row r="102">
          <cell r="A102" t="str">
            <v>6495 ВЕТЧ.МРАМОРНАЯ в/у срез 0,3кг 6шт_45с  ОСТАНКИНО</v>
          </cell>
          <cell r="D102">
            <v>6.6</v>
          </cell>
          <cell r="F102">
            <v>22</v>
          </cell>
        </row>
        <row r="103">
          <cell r="A103" t="str">
            <v>6665 БАЛЫКОВАЯ Папа Может п/к в/у 0,31кг 8шт ОСТАНКИНО</v>
          </cell>
          <cell r="D103">
            <v>11.78</v>
          </cell>
          <cell r="F103">
            <v>38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38.85</v>
          </cell>
          <cell r="F105">
            <v>111</v>
          </cell>
        </row>
        <row r="106">
          <cell r="A106" t="str">
            <v>6684 СЕРВЕЛАТ КАРЕЛЬСКИЙ ПМ в/к в/у 0.28кг  ОСТАНКИНО</v>
          </cell>
          <cell r="D106">
            <v>3.64</v>
          </cell>
          <cell r="F106">
            <v>13</v>
          </cell>
        </row>
        <row r="107">
          <cell r="A107" t="str">
            <v>6689 СЕРВЕЛАТ ОХОТНИЧИЙ ПМ в/к в/у 0,35кг 8шт  ОСТАНКИНО</v>
          </cell>
          <cell r="D107">
            <v>33.25</v>
          </cell>
          <cell r="F107">
            <v>95</v>
          </cell>
        </row>
        <row r="108">
          <cell r="A108" t="str">
            <v>6697 СЕРВЕЛАТ ФИНСКИЙ ПМ в/к в/у 0,35кг 8шт.  ОСТАНКИНО</v>
          </cell>
          <cell r="D108">
            <v>42</v>
          </cell>
          <cell r="F108">
            <v>120</v>
          </cell>
        </row>
        <row r="109">
          <cell r="A109" t="str">
            <v>6713 СОЧНЫЙ ГРИЛЬ ПМ сос п/о мгс 0,41 кг 8 шт ОСТАНКИНО</v>
          </cell>
          <cell r="D109">
            <v>39.36</v>
          </cell>
          <cell r="F109">
            <v>96</v>
          </cell>
        </row>
        <row r="110">
          <cell r="A110" t="str">
            <v>6722 СОЧНЫЕ ПМ сос п/о мгс 0,41кг 10шт.  ОСТАНКИНО</v>
          </cell>
          <cell r="D110">
            <v>74.209999999999994</v>
          </cell>
          <cell r="F110">
            <v>181</v>
          </cell>
        </row>
        <row r="111">
          <cell r="A111" t="str">
            <v>6726 СЛИВОЧНЫЕ ПМ сос п/о мгс 0.41кг 10шт.  ОСТАНКИНО</v>
          </cell>
          <cell r="D111">
            <v>28.29</v>
          </cell>
          <cell r="F111">
            <v>69</v>
          </cell>
        </row>
        <row r="112">
          <cell r="A112" t="str">
            <v>6754 БАЛЫК И ШЕЙКА с/в с/н мгс 1/90 8 шт ОСТАНКИНО</v>
          </cell>
          <cell r="D112">
            <v>1.98</v>
          </cell>
          <cell r="F112">
            <v>22</v>
          </cell>
        </row>
        <row r="113">
          <cell r="A113" t="str">
            <v>6765 РУБЛЕНЫЕ сос ц/о мгс 0.36кг 6шт.  ОСТАНКИНО</v>
          </cell>
          <cell r="D113">
            <v>11.88</v>
          </cell>
          <cell r="F113">
            <v>33</v>
          </cell>
        </row>
        <row r="114">
          <cell r="A114" t="str">
            <v>6776 ХОТ-ДОГ Папа может сос п/о мгс 0.35кг  ОСТАНКИНО</v>
          </cell>
          <cell r="D114">
            <v>0.35</v>
          </cell>
          <cell r="F114">
            <v>1</v>
          </cell>
        </row>
        <row r="115">
          <cell r="A115" t="str">
            <v>6777 МЯСНЫЕ С ГОВЯДИНОЙ ПМ сос п/о мгс 0.4кг  ОСТАНКИНО</v>
          </cell>
          <cell r="D115">
            <v>24.8</v>
          </cell>
          <cell r="F115">
            <v>62</v>
          </cell>
        </row>
        <row r="116">
          <cell r="A116" t="str">
            <v>6785 ВЕНСКАЯ САЛЯМИ п/к в/у 0.33кг 8шт.  ОСТАНКИНО</v>
          </cell>
          <cell r="D116">
            <v>1.65</v>
          </cell>
          <cell r="F116">
            <v>5</v>
          </cell>
        </row>
        <row r="117">
          <cell r="A117" t="str">
            <v>6787 СЕРВЕЛАТ КРЕМЛЕВСКИЙ в/к в/у 0,33кг 8шт.  ОСТАНКИНО</v>
          </cell>
          <cell r="D117">
            <v>0.66</v>
          </cell>
          <cell r="F117">
            <v>2</v>
          </cell>
        </row>
        <row r="118">
          <cell r="A118" t="str">
            <v>6793 БАЛЫКОВАЯ в/к в/у 0,33кг 8шт.  ОСТАНКИНО</v>
          </cell>
          <cell r="D118">
            <v>-0.99</v>
          </cell>
          <cell r="F118">
            <v>-3</v>
          </cell>
        </row>
        <row r="119">
          <cell r="A119" t="str">
            <v>6795 ОСТАНКИНСКАЯ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6801 ОСТАНКИНСКАЯ вар п/о 0.4кг 8шт.  ОСТАНКИНО</v>
          </cell>
          <cell r="D120">
            <v>2.4</v>
          </cell>
          <cell r="F120">
            <v>6</v>
          </cell>
        </row>
        <row r="121">
          <cell r="A121" t="str">
            <v>6807 СЕРВЕЛАТ ЕВРОПЕЙСКИЙ в/к в/у 0,33кг 8шт.  ОСТАНКИНО</v>
          </cell>
        </row>
        <row r="122">
          <cell r="A122" t="str">
            <v>6852 МОЛОЧНЫЕ ПРЕМИУМ ПМ сос п/о в/ у 1/350  ОСТАНКИНО</v>
          </cell>
          <cell r="D122">
            <v>44.45</v>
          </cell>
          <cell r="F122">
            <v>127</v>
          </cell>
        </row>
        <row r="123">
          <cell r="A123" t="str">
            <v>6909 ДЛЯ ДЕТЕЙ сос п/о мгс 0.33кг 8шт.  ОСТАНКИНО</v>
          </cell>
          <cell r="D123">
            <v>-0.99</v>
          </cell>
          <cell r="F123">
            <v>-3</v>
          </cell>
        </row>
        <row r="124">
          <cell r="A124" t="str">
            <v>6919 БЕКОН с/к с/н в/у 1/180 10шт.  ОСТАНКИНО</v>
          </cell>
          <cell r="D124">
            <v>12.24</v>
          </cell>
          <cell r="F124">
            <v>68</v>
          </cell>
        </row>
        <row r="125">
          <cell r="A125" t="str">
            <v>6937 САЛЯМИ Папа может с/к в/у 1/250 8шт ОСТАНКИНО</v>
          </cell>
          <cell r="D125">
            <v>5</v>
          </cell>
          <cell r="F125">
            <v>20</v>
          </cell>
        </row>
        <row r="126">
          <cell r="A126" t="str">
            <v>6955 СОЧНЫЕ Папа может сос п/о мгс1.5*4_А Останкино</v>
          </cell>
          <cell r="D126">
            <v>6.2119999999999997</v>
          </cell>
          <cell r="F126">
            <v>6.2119999999999997</v>
          </cell>
        </row>
        <row r="127">
          <cell r="A127" t="str">
            <v>6967 БУРГУНДИЯ Папа может с/к в/у 1/250 8 шт ОСТАНКИНО</v>
          </cell>
          <cell r="D127">
            <v>0.75</v>
          </cell>
          <cell r="F127">
            <v>3</v>
          </cell>
        </row>
        <row r="128">
          <cell r="A128" t="str">
            <v>БОНУС_279  Колбаса Докторский гарант, Вязанка вектор, 0,4 кг.  ПОКОМ</v>
          </cell>
          <cell r="D128">
            <v>6.8</v>
          </cell>
          <cell r="F128">
            <v>17</v>
          </cell>
        </row>
        <row r="129">
          <cell r="A129" t="str">
            <v>БОНУС_435 Колбаса Молочная Стародворская  с молоком в оболочке полиамид 0,4 кг.ТМ Стародворье ПОКОМ</v>
          </cell>
          <cell r="D129">
            <v>-0.8</v>
          </cell>
          <cell r="F129">
            <v>-2</v>
          </cell>
        </row>
        <row r="130">
          <cell r="A130" t="str">
            <v>БОНУС_Готовые чебупели сочные с мясом ТМ Горячая штучка  0,3кг зам    ПОКОМ</v>
          </cell>
          <cell r="D130">
            <v>2.1</v>
          </cell>
          <cell r="F130">
            <v>7</v>
          </cell>
        </row>
        <row r="131">
          <cell r="A131" t="str">
            <v>БОНУС_Пельмени Бульмени со сливочным маслом ТМ Горячая штучка. флоу-пак сфера 0,4 кг. ПОКОМ</v>
          </cell>
          <cell r="D131">
            <v>2.4</v>
          </cell>
          <cell r="F131">
            <v>6</v>
          </cell>
        </row>
        <row r="132">
          <cell r="A132" t="str">
            <v>БОНУС_Сосиски Вязанка Сливочные, Вязанка амицел МГС, 0.45кг, ПОКОМ</v>
          </cell>
          <cell r="D132">
            <v>2.25</v>
          </cell>
          <cell r="F132">
            <v>5</v>
          </cell>
        </row>
        <row r="133">
          <cell r="A133" t="str">
            <v>БОНУС_Сосиски Сочинки с сочной грудинкой, МГС 0.4кг,   ПОКОМ</v>
          </cell>
          <cell r="D133">
            <v>10.8</v>
          </cell>
          <cell r="F133">
            <v>27</v>
          </cell>
        </row>
        <row r="134">
          <cell r="A134" t="str">
            <v>Готовые бельмеши сочные с мясом ТМ Горячая штучка 0,3кг зам  ПОКОМ</v>
          </cell>
          <cell r="D134">
            <v>72</v>
          </cell>
          <cell r="F134">
            <v>240</v>
          </cell>
        </row>
        <row r="135">
          <cell r="A135" t="str">
            <v>Готовые чебупели острые с мясом Горячая штучка 0,3 кг зам  ПОКОМ</v>
          </cell>
          <cell r="D135">
            <v>49.2</v>
          </cell>
          <cell r="F135">
            <v>164</v>
          </cell>
        </row>
        <row r="136">
          <cell r="A136" t="str">
            <v>Готовые чебупели с ветчиной и сыром Горячая штучка 0,3кг зам  ПОКОМ</v>
          </cell>
          <cell r="D136">
            <v>49.8</v>
          </cell>
          <cell r="F136">
            <v>166</v>
          </cell>
        </row>
        <row r="137">
          <cell r="A137" t="str">
            <v>Готовые чебупели с мясом ТМ Горячая штучка Без свинины 0,3 кг ПОКОМ</v>
          </cell>
          <cell r="D137">
            <v>23.1</v>
          </cell>
          <cell r="F137">
            <v>77</v>
          </cell>
        </row>
        <row r="138">
          <cell r="A138" t="str">
            <v>Готовые чебупели сочные с мясом ТМ Горячая штучка  0,3кг зам  ПОКОМ</v>
          </cell>
          <cell r="D138">
            <v>59.7</v>
          </cell>
          <cell r="F138">
            <v>199</v>
          </cell>
        </row>
        <row r="139">
          <cell r="A139" t="str">
            <v>Готовые чебуреки с мясом ТМ Горячая штучка 0,09 кг флоу-пак ПОКОМ</v>
          </cell>
          <cell r="D139">
            <v>10.08</v>
          </cell>
          <cell r="F139">
            <v>112</v>
          </cell>
        </row>
        <row r="140">
          <cell r="A140" t="str">
            <v>Готовые чебуреки со свининой и говядиной Гор.шт.0,36 кг зам.  ПОКОМ</v>
          </cell>
          <cell r="D140">
            <v>15.48</v>
          </cell>
          <cell r="F140">
            <v>43</v>
          </cell>
        </row>
        <row r="141">
          <cell r="A141" t="str">
            <v>ЖАР-мени ВЕС ТМ Зареченские  ПОКОМ</v>
          </cell>
          <cell r="D141">
            <v>5.5</v>
          </cell>
          <cell r="F141">
            <v>5.5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35.25</v>
          </cell>
          <cell r="F142">
            <v>141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41</v>
          </cell>
          <cell r="F143">
            <v>164</v>
          </cell>
        </row>
        <row r="144">
          <cell r="A144" t="str">
            <v>Мини-сосиски в тесте "Фрайпики" 3,7кг ВЕС,  ПОКОМ</v>
          </cell>
          <cell r="D144">
            <v>7.4</v>
          </cell>
          <cell r="F144">
            <v>7.4</v>
          </cell>
        </row>
        <row r="145">
          <cell r="A145" t="str">
            <v>Наггетсы из печи 0,25кг ТМ Вязанка ТС Няняггетсы Сливушки замор.  ПОКОМ</v>
          </cell>
          <cell r="D145">
            <v>25.25</v>
          </cell>
          <cell r="F145">
            <v>101</v>
          </cell>
        </row>
        <row r="146">
          <cell r="A146" t="str">
            <v>Наггетсы Нагетосы Сочная курочка в хрустящей панировке ТМ Горячая штучка 0,25 кг зам  ПОКОМ</v>
          </cell>
          <cell r="D146">
            <v>16.25</v>
          </cell>
          <cell r="F146">
            <v>65</v>
          </cell>
        </row>
        <row r="147">
          <cell r="A147" t="str">
            <v>Наггетсы Нагетосы Сочная курочка ТМ Горячая штучка 0,25 кг зам  ПОКОМ</v>
          </cell>
          <cell r="D147">
            <v>41</v>
          </cell>
          <cell r="F147">
            <v>164</v>
          </cell>
        </row>
        <row r="148">
          <cell r="A148" t="str">
            <v>Наггетсы с индейкой 0,25кг ТМ Вязанка ТС Няняггетсы Сливушки НД2 замор.  ПОКОМ</v>
          </cell>
          <cell r="D148">
            <v>41.5</v>
          </cell>
          <cell r="F148">
            <v>166</v>
          </cell>
        </row>
        <row r="149">
          <cell r="A149" t="str">
            <v>Наггетсы с куриным филе и сыром ТМ Вязанка 0,25 кг ПОКОМ</v>
          </cell>
          <cell r="D149">
            <v>14.25</v>
          </cell>
          <cell r="F149">
            <v>57</v>
          </cell>
        </row>
        <row r="150">
          <cell r="A150" t="str">
            <v>Наггетсы хрустящие п/ф ВЕС ПОКОМ</v>
          </cell>
          <cell r="D150">
            <v>18</v>
          </cell>
          <cell r="F150">
            <v>18</v>
          </cell>
        </row>
        <row r="151">
          <cell r="A151" t="str">
            <v>Пекерсы с индейкой в сливочном соусе ТМ Горячая штучка 0,25 кг зам  ПОКОМ</v>
          </cell>
          <cell r="D151">
            <v>60.5</v>
          </cell>
          <cell r="F151">
            <v>242</v>
          </cell>
        </row>
        <row r="152">
          <cell r="A152" t="str">
            <v>Пельмени Бигбули с мясом ТМ Горячая штучка. флоу-пак сфера 0,4 кг. ПОКОМ</v>
          </cell>
          <cell r="D152">
            <v>27.2</v>
          </cell>
          <cell r="F152">
            <v>68</v>
          </cell>
        </row>
        <row r="153">
          <cell r="A153" t="str">
            <v>Пельмени Бигбули с мясом ТМ Горячая штучка. флоу-пак сфера 0,7 кг ПОКОМ</v>
          </cell>
          <cell r="D153">
            <v>32.9</v>
          </cell>
          <cell r="F153">
            <v>47</v>
          </cell>
        </row>
        <row r="154">
          <cell r="A154" t="str">
            <v>Пельмени Бульмени с говядиной и свининой 5кг Наваристые Горячая штучка ВЕС  ПОКОМ</v>
          </cell>
          <cell r="D154">
            <v>20</v>
          </cell>
          <cell r="F154">
            <v>20</v>
          </cell>
        </row>
        <row r="155">
          <cell r="A155" t="str">
            <v>Пельмени Бульмени с говядиной и свининой ТМ Горячая штучка. флоу-пак сфера 0,4 кг ПОКОМ</v>
          </cell>
          <cell r="D155">
            <v>43.2</v>
          </cell>
          <cell r="F155">
            <v>108</v>
          </cell>
        </row>
        <row r="156">
          <cell r="A156" t="str">
            <v>Пельмени Бульмени с говядиной и свининой ТМ Горячая штучка. флоу-пак сфера 0,7 кг ПОКОМ</v>
          </cell>
          <cell r="D156">
            <v>45.5</v>
          </cell>
          <cell r="F156">
            <v>65</v>
          </cell>
        </row>
        <row r="157">
          <cell r="A157" t="str">
            <v>Пельмени Бульмени со сливочным маслом ТМ Горячая шт. 0,43 кг  ПОКОМ</v>
          </cell>
          <cell r="D157">
            <v>2.58</v>
          </cell>
          <cell r="F157">
            <v>6</v>
          </cell>
        </row>
        <row r="158">
          <cell r="A158" t="str">
            <v>Пельмени Бульмени со сливочным маслом ТМ Горячая штучка. флоу-пак сфера 0,4 кг. ПОКОМ</v>
          </cell>
          <cell r="D158">
            <v>60.8</v>
          </cell>
          <cell r="F158">
            <v>152</v>
          </cell>
        </row>
        <row r="159">
          <cell r="A159" t="str">
            <v>Пельмени Бульмени со сливочным маслом ТМ Горячая штучка.флоу-пак сфера 0,7 кг. ПОКОМ</v>
          </cell>
          <cell r="D159">
            <v>93.1</v>
          </cell>
          <cell r="F159">
            <v>133</v>
          </cell>
        </row>
        <row r="160">
          <cell r="A160" t="str">
            <v>Пельмени Медвежьи ушки с фермерскими сливками 0,4 кг. ТМ Стародворье ПОКОМ</v>
          </cell>
          <cell r="D160">
            <v>17.2</v>
          </cell>
          <cell r="F160">
            <v>43</v>
          </cell>
        </row>
        <row r="161">
          <cell r="A161" t="str">
            <v>Пельмени Медвежьи ушки с фермерскими сливками 0,7кг  ПОКОМ</v>
          </cell>
          <cell r="D161">
            <v>4.2</v>
          </cell>
          <cell r="F161">
            <v>6</v>
          </cell>
        </row>
        <row r="162">
          <cell r="A162" t="str">
            <v>Пельмени Мясорубские ТМ Стародворье фоупак равиоли 0,7 кг  ПОКОМ</v>
          </cell>
          <cell r="D162">
            <v>22.4</v>
          </cell>
          <cell r="F162">
            <v>32</v>
          </cell>
        </row>
        <row r="163">
          <cell r="A163" t="str">
            <v>Пельмени Отборные из свинины и говядины 0,9 кг ТМ Стародворье ТС Медвежье ушко  ПОКОМ</v>
          </cell>
          <cell r="D163">
            <v>5.4</v>
          </cell>
          <cell r="F163">
            <v>6</v>
          </cell>
        </row>
        <row r="164">
          <cell r="A164" t="str">
            <v>Пельмени Отборные с говядиной 0,43 кг ТМ Стародворье ТС Медвежье ушко</v>
          </cell>
          <cell r="D164">
            <v>-0.86</v>
          </cell>
          <cell r="F164">
            <v>-2</v>
          </cell>
        </row>
        <row r="165">
          <cell r="A165" t="str">
            <v>Пельмени Отборные с говядиной 0,9 кг НОВА ТМ Стародворье ТС Медвежье ушко  ПОКОМ</v>
          </cell>
          <cell r="D165">
            <v>8.1</v>
          </cell>
          <cell r="F165">
            <v>9</v>
          </cell>
        </row>
        <row r="166">
          <cell r="A166" t="str">
            <v>Пельмени Отборные с говядиной и свининой 0,43 кг ТМ Стародворье ТС Медвежье ушко</v>
          </cell>
          <cell r="D166">
            <v>1.29</v>
          </cell>
          <cell r="F166">
            <v>3</v>
          </cell>
        </row>
        <row r="167">
          <cell r="A167" t="str">
            <v>Пельмени С говядиной и свининой, ВЕС, сфера пуговки Мясная Галерея  ПОКОМ</v>
          </cell>
          <cell r="D167">
            <v>10</v>
          </cell>
          <cell r="F167">
            <v>10</v>
          </cell>
        </row>
        <row r="168">
          <cell r="A168" t="str">
            <v>Пельмени Со свининой и говядиной ТМ Особый рецепт Любимая ложка 1,0 кг  ПОКОМ</v>
          </cell>
          <cell r="D168">
            <v>21</v>
          </cell>
          <cell r="F168">
            <v>21</v>
          </cell>
        </row>
        <row r="169">
          <cell r="A169" t="str">
            <v>Пирожки с мясом 3,7кг ВЕС ТМ Зареченские  ПОКОМ</v>
          </cell>
          <cell r="D169">
            <v>11.1</v>
          </cell>
          <cell r="F169">
            <v>11.1</v>
          </cell>
        </row>
        <row r="170">
          <cell r="A170" t="str">
            <v>Сыр Боккончини копченый 40% 100/8шт</v>
          </cell>
          <cell r="D170">
            <v>-1.2</v>
          </cell>
          <cell r="F170">
            <v>-12</v>
          </cell>
        </row>
        <row r="171">
          <cell r="A171" t="str">
            <v>Сыр Гауда 45% тм Папа Может, нарезанные ломтики 125г (МИНИ)  Останкино</v>
          </cell>
          <cell r="D171">
            <v>-2</v>
          </cell>
          <cell r="F171">
            <v>-16</v>
          </cell>
        </row>
        <row r="172">
          <cell r="A172" t="str">
            <v>Сыр ПАПА МОЖЕТ "Гауда Голд" 45% 180 г  ОСТАНКИНО</v>
          </cell>
          <cell r="D172">
            <v>7.02</v>
          </cell>
          <cell r="F172">
            <v>39</v>
          </cell>
        </row>
        <row r="173">
          <cell r="A173" t="str">
            <v>Сыр ПАПА МОЖЕТ "Голландский традиционный" 45% 180 г  ОСТАНКИНО</v>
          </cell>
          <cell r="D173">
            <v>1.44</v>
          </cell>
          <cell r="F173">
            <v>8</v>
          </cell>
        </row>
        <row r="174">
          <cell r="A174" t="str">
            <v>Сыр ПАПА МОЖЕТ "Российский традиционный" 45% 180 г  ОСТАНКИНО</v>
          </cell>
          <cell r="D174">
            <v>4.32</v>
          </cell>
          <cell r="F174">
            <v>24</v>
          </cell>
        </row>
        <row r="175">
          <cell r="A175" t="str">
            <v>Сыр ПАПА МОЖЕТ "Тильзитер" 45% 180 г  ОСТАНКИНО</v>
          </cell>
          <cell r="D175">
            <v>11.7</v>
          </cell>
          <cell r="F175">
            <v>65</v>
          </cell>
        </row>
        <row r="176">
          <cell r="A176" t="str">
            <v>Сыр Папа Может Голландский 45%, нарез, 125г (9 шт)  Останкино</v>
          </cell>
          <cell r="D176">
            <v>-1.625</v>
          </cell>
          <cell r="F176">
            <v>-13</v>
          </cell>
        </row>
        <row r="177">
          <cell r="A177" t="str">
            <v>Сыр рассольный жирный Чечил 45% 100/6шт</v>
          </cell>
          <cell r="D177">
            <v>-0.8</v>
          </cell>
          <cell r="F177">
            <v>-8</v>
          </cell>
        </row>
        <row r="178">
          <cell r="A178" t="str">
            <v>Сыр Скаморца свежий 100г/8шт</v>
          </cell>
          <cell r="D178">
            <v>-2.2999999999999998</v>
          </cell>
          <cell r="F178">
            <v>-23</v>
          </cell>
        </row>
        <row r="179">
          <cell r="A179" t="str">
            <v>Сыр Тильзитер 45% ТМ Папа Может, нарезанные ломтики 125г (МИНИ)  ОСТАНКИНО</v>
          </cell>
          <cell r="D179">
            <v>-0.875</v>
          </cell>
          <cell r="F179">
            <v>-7</v>
          </cell>
        </row>
        <row r="180">
          <cell r="A180" t="str">
            <v>Хотстеры ТМ Горячая штучка ТС Хотстеры 0,25 кг зам  ПОКОМ</v>
          </cell>
          <cell r="D180">
            <v>65.25</v>
          </cell>
          <cell r="F180">
            <v>261</v>
          </cell>
        </row>
        <row r="181">
          <cell r="A181" t="str">
            <v>Хрустящие крылышки острые к пиву ТМ Горячая штучка 0,3кг зам  ПОКОМ</v>
          </cell>
          <cell r="D181">
            <v>52.2</v>
          </cell>
          <cell r="F181">
            <v>174</v>
          </cell>
        </row>
        <row r="182">
          <cell r="A182" t="str">
            <v>Хрустящие крылышки ТМ Горячая штучка 0,3 кг зам  ПОКОМ</v>
          </cell>
          <cell r="D182">
            <v>37.5</v>
          </cell>
          <cell r="F182">
            <v>125</v>
          </cell>
        </row>
        <row r="183">
          <cell r="A183" t="str">
            <v>Чебупай сочное яблоко ТМ Горячая штучка 0,2 кг зам.  ПОКОМ</v>
          </cell>
          <cell r="D183">
            <v>3.8</v>
          </cell>
          <cell r="F183">
            <v>19</v>
          </cell>
        </row>
        <row r="184">
          <cell r="A184" t="str">
            <v>Чебупели Курочка гриль ТМ Горячая штучка, 0,3 кг зам  ПОКОМ</v>
          </cell>
          <cell r="D184">
            <v>241.5</v>
          </cell>
          <cell r="F184">
            <v>805</v>
          </cell>
        </row>
        <row r="185">
          <cell r="A185" t="str">
            <v>Чебупицца курочка по-итальянски Горячая штучка 0,25 кг зам  ПОКОМ</v>
          </cell>
          <cell r="D185">
            <v>124.5</v>
          </cell>
          <cell r="F185">
            <v>498</v>
          </cell>
        </row>
        <row r="186">
          <cell r="A186" t="str">
            <v>Чебупицца Пепперони ТМ Горячая штучка ТС Чебупицца 0.25кг зам  ПОКОМ</v>
          </cell>
          <cell r="D186">
            <v>141.5</v>
          </cell>
          <cell r="F186">
            <v>566</v>
          </cell>
        </row>
        <row r="187">
          <cell r="A187" t="str">
            <v>Чебуреки Мясные вес 2,7  ПОКОМ</v>
          </cell>
          <cell r="D187">
            <v>45.9</v>
          </cell>
          <cell r="F187">
            <v>45.9</v>
          </cell>
        </row>
        <row r="188">
          <cell r="A188" t="str">
            <v>Чебуреки сочные ВЕС ТМ Зареченские  ПОКОМ</v>
          </cell>
          <cell r="D188">
            <v>5</v>
          </cell>
          <cell r="F188">
            <v>5</v>
          </cell>
        </row>
        <row r="189">
          <cell r="A189" t="str">
            <v>Чебуречище ТМ Горячая штучка .0,14 кг зам. ПОКОМ</v>
          </cell>
          <cell r="D189">
            <v>6.58</v>
          </cell>
          <cell r="F189">
            <v>47</v>
          </cell>
        </row>
        <row r="190">
          <cell r="A190" t="str">
            <v>Итого</v>
          </cell>
          <cell r="D190">
            <v>4209.0709999999999</v>
          </cell>
          <cell r="F190">
            <v>10892.481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33" activePane="bottomRight" state="frozen"/>
      <selection pane="topRight"/>
      <selection pane="bottomLeft"/>
      <selection pane="bottomRight" activeCell="S47" sqref="S47"/>
    </sheetView>
  </sheetViews>
  <sheetFormatPr defaultRowHeight="15" x14ac:dyDescent="0.25"/>
  <cols>
    <col min="1" max="1" width="55.42578125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8.42578125" customWidth="1"/>
    <col min="10" max="11" width="7" customWidth="1"/>
    <col min="12" max="14" width="1" customWidth="1"/>
    <col min="15" max="15" width="7" customWidth="1"/>
    <col min="16" max="17" width="6.42578125" customWidth="1"/>
    <col min="18" max="18" width="7" customWidth="1"/>
    <col min="19" max="19" width="18.85546875" customWidth="1"/>
    <col min="20" max="21" width="5" customWidth="1"/>
    <col min="22" max="31" width="6" customWidth="1"/>
    <col min="32" max="32" width="31.28515625" customWidth="1"/>
    <col min="33" max="33" width="7" customWidth="1"/>
    <col min="34" max="34" width="6.140625" style="8" customWidth="1"/>
    <col min="35" max="35" width="7" style="16" customWidth="1"/>
    <col min="36" max="36" width="7" customWidth="1"/>
    <col min="37" max="38" width="5.42578125" customWidth="1"/>
    <col min="39" max="39" width="7" style="16" customWidth="1"/>
    <col min="40" max="53" width="5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6"/>
      <c r="AI1" s="12"/>
      <c r="AJ1" s="1"/>
      <c r="AK1" s="1"/>
      <c r="AL1" s="1"/>
      <c r="AM1" s="1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6"/>
      <c r="AI2" s="12"/>
      <c r="AJ2" s="1"/>
      <c r="AK2" s="1"/>
      <c r="AL2" s="1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7" t="s">
        <v>24</v>
      </c>
      <c r="AI3" s="13" t="s">
        <v>25</v>
      </c>
      <c r="AJ3" s="2" t="s">
        <v>26</v>
      </c>
      <c r="AK3" s="2" t="s">
        <v>27</v>
      </c>
      <c r="AL3" s="2" t="s">
        <v>28</v>
      </c>
      <c r="AM3" s="13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6"/>
      <c r="AI4" s="12"/>
      <c r="AJ4" s="1"/>
      <c r="AK4" s="1"/>
      <c r="AL4" s="1"/>
      <c r="AM4" s="1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2619.2000000000003</v>
      </c>
      <c r="F5" s="4">
        <f>SUM(F6:F496)</f>
        <v>13940.2</v>
      </c>
      <c r="G5" s="6"/>
      <c r="H5" s="1"/>
      <c r="I5" s="1"/>
      <c r="J5" s="4">
        <f t="shared" ref="J5:R5" si="0">SUM(J6:J496)</f>
        <v>2680.7000000000003</v>
      </c>
      <c r="K5" s="4">
        <f t="shared" si="0"/>
        <v>-61.5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523.84</v>
      </c>
      <c r="P5" s="4">
        <f t="shared" si="0"/>
        <v>3881.4</v>
      </c>
      <c r="Q5" s="4">
        <f t="shared" si="0"/>
        <v>4160</v>
      </c>
      <c r="R5" s="4">
        <f t="shared" si="0"/>
        <v>0</v>
      </c>
      <c r="S5" s="1"/>
      <c r="T5" s="1"/>
      <c r="U5" s="1"/>
      <c r="V5" s="4">
        <f t="shared" ref="V5:AE5" si="1">SUM(V6:V496)</f>
        <v>1086.2</v>
      </c>
      <c r="W5" s="4">
        <f t="shared" si="1"/>
        <v>1738.6000000000001</v>
      </c>
      <c r="X5" s="4">
        <f t="shared" si="1"/>
        <v>942.58000000000015</v>
      </c>
      <c r="Y5" s="4">
        <f t="shared" si="1"/>
        <v>301.01999999999992</v>
      </c>
      <c r="Z5" s="4">
        <f t="shared" si="1"/>
        <v>610.42000000000007</v>
      </c>
      <c r="AA5" s="4">
        <f t="shared" si="1"/>
        <v>313.65999999999991</v>
      </c>
      <c r="AB5" s="4">
        <f t="shared" si="1"/>
        <v>578.98</v>
      </c>
      <c r="AC5" s="4">
        <f t="shared" si="1"/>
        <v>605.19999999999993</v>
      </c>
      <c r="AD5" s="4">
        <f t="shared" si="1"/>
        <v>514.86000000000013</v>
      </c>
      <c r="AE5" s="4">
        <f t="shared" si="1"/>
        <v>784.68</v>
      </c>
      <c r="AF5" s="1"/>
      <c r="AG5" s="4">
        <f>SUM(AG6:AG496)</f>
        <v>1109.83</v>
      </c>
      <c r="AH5" s="6"/>
      <c r="AI5" s="14">
        <f>SUM(AI6:AI496)</f>
        <v>334</v>
      </c>
      <c r="AJ5" s="4">
        <f>SUM(AJ6:AJ496)</f>
        <v>1197.5999999999999</v>
      </c>
      <c r="AK5" s="1"/>
      <c r="AL5" s="1"/>
      <c r="AM5" s="14">
        <f>SUM(AM6:AM496)</f>
        <v>4.742857142857142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2" t="s">
        <v>42</v>
      </c>
      <c r="B6" s="18" t="s">
        <v>43</v>
      </c>
      <c r="C6" s="18">
        <v>-63</v>
      </c>
      <c r="D6" s="18">
        <v>1</v>
      </c>
      <c r="E6" s="26">
        <v>58</v>
      </c>
      <c r="F6" s="26">
        <v>-120</v>
      </c>
      <c r="G6" s="19">
        <v>0</v>
      </c>
      <c r="H6" s="18">
        <v>180</v>
      </c>
      <c r="I6" s="18" t="s">
        <v>44</v>
      </c>
      <c r="J6" s="18">
        <v>67</v>
      </c>
      <c r="K6" s="18">
        <f t="shared" ref="K6:K34" si="2">E6-J6</f>
        <v>-9</v>
      </c>
      <c r="L6" s="18"/>
      <c r="M6" s="18"/>
      <c r="N6" s="18"/>
      <c r="O6" s="18">
        <f>E6/5</f>
        <v>11.6</v>
      </c>
      <c r="P6" s="20"/>
      <c r="Q6" s="20"/>
      <c r="R6" s="20"/>
      <c r="S6" s="18"/>
      <c r="T6" s="18">
        <f>(F6+Q6)/O6</f>
        <v>-10.344827586206897</v>
      </c>
      <c r="U6" s="18">
        <f>F6/O6</f>
        <v>-10.344827586206897</v>
      </c>
      <c r="V6" s="18">
        <f>VLOOKUP(A6,[1]TDSheet!$A:$M,4,0)</f>
        <v>15.9</v>
      </c>
      <c r="W6" s="18">
        <f>VLOOKUP(A6,[2]TDSheet!$A:$L,4,0)</f>
        <v>2.1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0.6</v>
      </c>
      <c r="AE6" s="18">
        <v>0</v>
      </c>
      <c r="AF6" s="18" t="s">
        <v>44</v>
      </c>
      <c r="AG6" s="18"/>
      <c r="AH6" s="19"/>
      <c r="AI6" s="21"/>
      <c r="AJ6" s="18"/>
      <c r="AK6" s="18"/>
      <c r="AL6" s="18"/>
      <c r="AM6" s="2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22" t="s">
        <v>45</v>
      </c>
      <c r="B7" s="18" t="s">
        <v>43</v>
      </c>
      <c r="C7" s="18">
        <v>-17</v>
      </c>
      <c r="D7" s="18"/>
      <c r="E7" s="26">
        <v>23</v>
      </c>
      <c r="F7" s="26">
        <v>-43</v>
      </c>
      <c r="G7" s="19">
        <v>0</v>
      </c>
      <c r="H7" s="18">
        <v>180</v>
      </c>
      <c r="I7" s="18" t="s">
        <v>44</v>
      </c>
      <c r="J7" s="18">
        <v>23</v>
      </c>
      <c r="K7" s="18">
        <f t="shared" si="2"/>
        <v>0</v>
      </c>
      <c r="L7" s="18"/>
      <c r="M7" s="18"/>
      <c r="N7" s="18"/>
      <c r="O7" s="18">
        <f t="shared" ref="O7:O57" si="3">E7/5</f>
        <v>4.5999999999999996</v>
      </c>
      <c r="P7" s="20"/>
      <c r="Q7" s="20"/>
      <c r="R7" s="20"/>
      <c r="S7" s="18"/>
      <c r="T7" s="18">
        <f t="shared" ref="T7:T57" si="4">(F7+Q7)/O7</f>
        <v>-9.3478260869565233</v>
      </c>
      <c r="U7" s="18">
        <f t="shared" ref="U7:U57" si="5">F7/O7</f>
        <v>-9.3478260869565233</v>
      </c>
      <c r="V7" s="18">
        <f>VLOOKUP(A7,[1]TDSheet!$A:$M,4,0)</f>
        <v>4.4000000000000004</v>
      </c>
      <c r="W7" s="18">
        <f>VLOOKUP(A7,[2]TDSheet!$A:$L,4,0)</f>
        <v>2.4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0.6</v>
      </c>
      <c r="AE7" s="18">
        <v>0</v>
      </c>
      <c r="AF7" s="18" t="s">
        <v>44</v>
      </c>
      <c r="AG7" s="18"/>
      <c r="AH7" s="19"/>
      <c r="AI7" s="21"/>
      <c r="AJ7" s="18"/>
      <c r="AK7" s="18"/>
      <c r="AL7" s="18"/>
      <c r="AM7" s="2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46</v>
      </c>
      <c r="B8" s="1" t="s">
        <v>43</v>
      </c>
      <c r="C8" s="1">
        <v>311</v>
      </c>
      <c r="D8" s="1">
        <v>3</v>
      </c>
      <c r="E8" s="1">
        <v>29</v>
      </c>
      <c r="F8" s="1">
        <v>280</v>
      </c>
      <c r="G8" s="6">
        <v>0.3</v>
      </c>
      <c r="H8" s="1">
        <v>180</v>
      </c>
      <c r="I8" s="17" t="s">
        <v>102</v>
      </c>
      <c r="J8" s="1">
        <v>31</v>
      </c>
      <c r="K8" s="1">
        <f t="shared" si="2"/>
        <v>-2</v>
      </c>
      <c r="L8" s="1"/>
      <c r="M8" s="1"/>
      <c r="N8" s="1"/>
      <c r="O8" s="1">
        <f t="shared" si="3"/>
        <v>5.8</v>
      </c>
      <c r="P8" s="5"/>
      <c r="Q8" s="5">
        <f t="shared" ref="Q8:Q27" si="6">AH8*AI8</f>
        <v>0</v>
      </c>
      <c r="R8" s="5"/>
      <c r="S8" s="1"/>
      <c r="T8" s="1">
        <f t="shared" si="4"/>
        <v>48.275862068965516</v>
      </c>
      <c r="U8" s="1">
        <f t="shared" si="5"/>
        <v>48.275862068965516</v>
      </c>
      <c r="V8" s="1">
        <f>VLOOKUP(A8,[1]TDSheet!$A:$M,4,0)</f>
        <v>21.9</v>
      </c>
      <c r="W8" s="1">
        <f>VLOOKUP(A8,[2]TDSheet!$A:$L,4,0)</f>
        <v>72</v>
      </c>
      <c r="X8" s="1">
        <v>29</v>
      </c>
      <c r="Y8" s="1">
        <v>8.8000000000000007</v>
      </c>
      <c r="Z8" s="1">
        <v>5.8</v>
      </c>
      <c r="AA8" s="1">
        <v>4.4000000000000004</v>
      </c>
      <c r="AB8" s="1">
        <v>5.2</v>
      </c>
      <c r="AC8" s="1">
        <v>6.8</v>
      </c>
      <c r="AD8" s="1">
        <v>13.8</v>
      </c>
      <c r="AE8" s="1">
        <v>7.6</v>
      </c>
      <c r="AF8" s="27" t="s">
        <v>52</v>
      </c>
      <c r="AG8" s="1">
        <f t="shared" ref="AG8:AG31" si="7">G8*P8</f>
        <v>0</v>
      </c>
      <c r="AH8" s="6">
        <v>12</v>
      </c>
      <c r="AI8" s="12">
        <f t="shared" ref="AI8:AI27" si="8">MROUND(P8, AH8*AK8)/AH8</f>
        <v>0</v>
      </c>
      <c r="AJ8" s="1">
        <f t="shared" ref="AJ8:AJ31" si="9">AI8*AH8*G8</f>
        <v>0</v>
      </c>
      <c r="AK8" s="1">
        <v>14</v>
      </c>
      <c r="AL8" s="1">
        <v>70</v>
      </c>
      <c r="AM8" s="12">
        <f t="shared" ref="AM8:AM27" si="10"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47</v>
      </c>
      <c r="B9" s="1" t="s">
        <v>43</v>
      </c>
      <c r="C9" s="1">
        <v>605</v>
      </c>
      <c r="D9" s="1"/>
      <c r="E9" s="1">
        <v>43</v>
      </c>
      <c r="F9" s="1">
        <v>556</v>
      </c>
      <c r="G9" s="6">
        <v>0.3</v>
      </c>
      <c r="H9" s="1">
        <v>180</v>
      </c>
      <c r="I9" s="17" t="s">
        <v>102</v>
      </c>
      <c r="J9" s="1">
        <v>43</v>
      </c>
      <c r="K9" s="1">
        <f t="shared" si="2"/>
        <v>0</v>
      </c>
      <c r="L9" s="1"/>
      <c r="M9" s="1"/>
      <c r="N9" s="1"/>
      <c r="O9" s="1">
        <f t="shared" si="3"/>
        <v>8.6</v>
      </c>
      <c r="P9" s="5"/>
      <c r="Q9" s="5">
        <f t="shared" si="6"/>
        <v>0</v>
      </c>
      <c r="R9" s="5"/>
      <c r="S9" s="1"/>
      <c r="T9" s="1">
        <f t="shared" si="4"/>
        <v>64.651162790697683</v>
      </c>
      <c r="U9" s="1">
        <f t="shared" si="5"/>
        <v>64.651162790697683</v>
      </c>
      <c r="V9" s="1">
        <f>VLOOKUP(A9,[1]TDSheet!$A:$M,4,0)</f>
        <v>30.6</v>
      </c>
      <c r="W9" s="1">
        <f>VLOOKUP(A9,[2]TDSheet!$A:$L,4,0)</f>
        <v>49.2</v>
      </c>
      <c r="X9" s="1">
        <v>41.6</v>
      </c>
      <c r="Y9" s="1">
        <v>10.4</v>
      </c>
      <c r="Z9" s="1">
        <v>17.8</v>
      </c>
      <c r="AA9" s="1">
        <v>7.4</v>
      </c>
      <c r="AB9" s="1">
        <v>23</v>
      </c>
      <c r="AC9" s="1">
        <v>7.4</v>
      </c>
      <c r="AD9" s="1">
        <v>19.600000000000001</v>
      </c>
      <c r="AE9" s="1">
        <v>13.6</v>
      </c>
      <c r="AF9" s="27" t="s">
        <v>52</v>
      </c>
      <c r="AG9" s="1">
        <f t="shared" si="7"/>
        <v>0</v>
      </c>
      <c r="AH9" s="6">
        <v>12</v>
      </c>
      <c r="AI9" s="12">
        <f t="shared" si="8"/>
        <v>0</v>
      </c>
      <c r="AJ9" s="1">
        <f t="shared" si="9"/>
        <v>0</v>
      </c>
      <c r="AK9" s="1">
        <v>14</v>
      </c>
      <c r="AL9" s="1">
        <v>70</v>
      </c>
      <c r="AM9" s="12">
        <f t="shared" si="10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43</v>
      </c>
      <c r="C10" s="1">
        <v>570</v>
      </c>
      <c r="D10" s="1"/>
      <c r="E10" s="1">
        <v>68</v>
      </c>
      <c r="F10" s="1">
        <v>495</v>
      </c>
      <c r="G10" s="6">
        <v>0.3</v>
      </c>
      <c r="H10" s="1">
        <v>180</v>
      </c>
      <c r="I10" s="17" t="s">
        <v>102</v>
      </c>
      <c r="J10" s="1">
        <v>68</v>
      </c>
      <c r="K10" s="1">
        <f t="shared" si="2"/>
        <v>0</v>
      </c>
      <c r="L10" s="1"/>
      <c r="M10" s="1"/>
      <c r="N10" s="1"/>
      <c r="O10" s="1">
        <f t="shared" si="3"/>
        <v>13.6</v>
      </c>
      <c r="P10" s="5"/>
      <c r="Q10" s="5">
        <f t="shared" si="6"/>
        <v>0</v>
      </c>
      <c r="R10" s="5"/>
      <c r="S10" s="1"/>
      <c r="T10" s="1">
        <f t="shared" si="4"/>
        <v>36.397058823529413</v>
      </c>
      <c r="U10" s="1">
        <f t="shared" si="5"/>
        <v>36.397058823529413</v>
      </c>
      <c r="V10" s="1">
        <f>VLOOKUP(A10,[1]TDSheet!$A:$M,4,0)</f>
        <v>32.4</v>
      </c>
      <c r="W10" s="1">
        <f>VLOOKUP(A10,[2]TDSheet!$A:$L,4,0)</f>
        <v>49.8</v>
      </c>
      <c r="X10" s="1">
        <v>37.6</v>
      </c>
      <c r="Y10" s="1">
        <v>13.6</v>
      </c>
      <c r="Z10" s="1">
        <v>15</v>
      </c>
      <c r="AA10" s="1">
        <v>12.4</v>
      </c>
      <c r="AB10" s="1">
        <v>20.6</v>
      </c>
      <c r="AC10" s="1">
        <v>14</v>
      </c>
      <c r="AD10" s="1">
        <v>30</v>
      </c>
      <c r="AE10" s="1">
        <v>9.4</v>
      </c>
      <c r="AF10" s="27" t="s">
        <v>52</v>
      </c>
      <c r="AG10" s="1">
        <f t="shared" si="7"/>
        <v>0</v>
      </c>
      <c r="AH10" s="6">
        <v>12</v>
      </c>
      <c r="AI10" s="12">
        <f t="shared" si="8"/>
        <v>0</v>
      </c>
      <c r="AJ10" s="1">
        <f t="shared" si="9"/>
        <v>0</v>
      </c>
      <c r="AK10" s="1">
        <v>14</v>
      </c>
      <c r="AL10" s="1">
        <v>70</v>
      </c>
      <c r="AM10" s="12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43</v>
      </c>
      <c r="C11" s="1">
        <v>254</v>
      </c>
      <c r="D11" s="1"/>
      <c r="E11" s="1">
        <v>31</v>
      </c>
      <c r="F11" s="1">
        <v>220</v>
      </c>
      <c r="G11" s="6">
        <v>0.3</v>
      </c>
      <c r="H11" s="1">
        <v>180</v>
      </c>
      <c r="I11" s="17" t="s">
        <v>102</v>
      </c>
      <c r="J11" s="1">
        <v>31</v>
      </c>
      <c r="K11" s="1">
        <f t="shared" si="2"/>
        <v>0</v>
      </c>
      <c r="L11" s="1"/>
      <c r="M11" s="1"/>
      <c r="N11" s="1"/>
      <c r="O11" s="1">
        <f t="shared" si="3"/>
        <v>6.2</v>
      </c>
      <c r="P11" s="5"/>
      <c r="Q11" s="5">
        <f t="shared" si="6"/>
        <v>0</v>
      </c>
      <c r="R11" s="5"/>
      <c r="S11" s="1"/>
      <c r="T11" s="1">
        <f t="shared" si="4"/>
        <v>35.483870967741936</v>
      </c>
      <c r="U11" s="1">
        <f t="shared" si="5"/>
        <v>35.483870967741936</v>
      </c>
      <c r="V11" s="1">
        <f>VLOOKUP(A11,[1]TDSheet!$A:$M,4,0)</f>
        <v>13.5</v>
      </c>
      <c r="W11" s="1">
        <f>VLOOKUP(A11,[2]TDSheet!$A:$L,4,0)</f>
        <v>23.1</v>
      </c>
      <c r="X11" s="1">
        <v>11.2</v>
      </c>
      <c r="Y11" s="1">
        <v>5.6</v>
      </c>
      <c r="Z11" s="1">
        <v>6.6</v>
      </c>
      <c r="AA11" s="1">
        <v>7.8</v>
      </c>
      <c r="AB11" s="1">
        <v>4.5999999999999996</v>
      </c>
      <c r="AC11" s="1">
        <v>5</v>
      </c>
      <c r="AD11" s="1">
        <v>0</v>
      </c>
      <c r="AE11" s="1">
        <v>0</v>
      </c>
      <c r="AF11" s="27" t="s">
        <v>52</v>
      </c>
      <c r="AG11" s="1">
        <f t="shared" si="7"/>
        <v>0</v>
      </c>
      <c r="AH11" s="6">
        <v>12</v>
      </c>
      <c r="AI11" s="12">
        <f t="shared" si="8"/>
        <v>0</v>
      </c>
      <c r="AJ11" s="1">
        <f t="shared" si="9"/>
        <v>0</v>
      </c>
      <c r="AK11" s="1">
        <v>14</v>
      </c>
      <c r="AL11" s="1">
        <v>70</v>
      </c>
      <c r="AM11" s="12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50</v>
      </c>
      <c r="B12" s="1" t="s">
        <v>43</v>
      </c>
      <c r="C12" s="1">
        <v>187</v>
      </c>
      <c r="D12" s="1">
        <v>1</v>
      </c>
      <c r="E12" s="26">
        <f>55+E6</f>
        <v>113</v>
      </c>
      <c r="F12" s="26">
        <f>132+F6</f>
        <v>12</v>
      </c>
      <c r="G12" s="6">
        <v>0.3</v>
      </c>
      <c r="H12" s="1">
        <v>180</v>
      </c>
      <c r="I12" s="17" t="s">
        <v>102</v>
      </c>
      <c r="J12" s="1">
        <v>86</v>
      </c>
      <c r="K12" s="1">
        <f t="shared" si="2"/>
        <v>27</v>
      </c>
      <c r="L12" s="1"/>
      <c r="M12" s="1"/>
      <c r="N12" s="1"/>
      <c r="O12" s="1">
        <f t="shared" si="3"/>
        <v>22.6</v>
      </c>
      <c r="P12" s="5">
        <f t="shared" ref="P12" si="11">20*O12-F12</f>
        <v>440</v>
      </c>
      <c r="Q12" s="5">
        <f t="shared" si="6"/>
        <v>504</v>
      </c>
      <c r="R12" s="5"/>
      <c r="S12" s="1"/>
      <c r="T12" s="1">
        <f t="shared" si="4"/>
        <v>22.831858407079643</v>
      </c>
      <c r="U12" s="1">
        <f t="shared" si="5"/>
        <v>0.53097345132743357</v>
      </c>
      <c r="V12" s="1">
        <f>VLOOKUP(A12,[1]TDSheet!$A:$M,4,0)</f>
        <v>37.200000000000003</v>
      </c>
      <c r="W12" s="1">
        <f>VLOOKUP(A12,[2]TDSheet!$A:$L,4,0)</f>
        <v>59.7</v>
      </c>
      <c r="X12" s="1">
        <v>22.6</v>
      </c>
      <c r="Y12" s="1">
        <v>16.399999999999999</v>
      </c>
      <c r="Z12" s="1">
        <v>21.6</v>
      </c>
      <c r="AA12" s="1">
        <v>20</v>
      </c>
      <c r="AB12" s="1">
        <v>15</v>
      </c>
      <c r="AC12" s="1">
        <v>13</v>
      </c>
      <c r="AD12" s="1">
        <v>10.8</v>
      </c>
      <c r="AE12" s="1">
        <v>25</v>
      </c>
      <c r="AF12" s="1"/>
      <c r="AG12" s="1">
        <f t="shared" si="7"/>
        <v>132</v>
      </c>
      <c r="AH12" s="6">
        <v>12</v>
      </c>
      <c r="AI12" s="12">
        <f t="shared" si="8"/>
        <v>42</v>
      </c>
      <c r="AJ12" s="1">
        <f t="shared" si="9"/>
        <v>151.19999999999999</v>
      </c>
      <c r="AK12" s="1">
        <v>14</v>
      </c>
      <c r="AL12" s="1">
        <v>70</v>
      </c>
      <c r="AM12" s="12">
        <f t="shared" si="10"/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43</v>
      </c>
      <c r="C13" s="1">
        <v>1341</v>
      </c>
      <c r="D13" s="1"/>
      <c r="E13" s="1">
        <v>33</v>
      </c>
      <c r="F13" s="1">
        <v>1308</v>
      </c>
      <c r="G13" s="6">
        <v>0.09</v>
      </c>
      <c r="H13" s="1">
        <v>180</v>
      </c>
      <c r="I13" s="17" t="s">
        <v>102</v>
      </c>
      <c r="J13" s="1">
        <v>33</v>
      </c>
      <c r="K13" s="1">
        <f t="shared" si="2"/>
        <v>0</v>
      </c>
      <c r="L13" s="1"/>
      <c r="M13" s="1"/>
      <c r="N13" s="1"/>
      <c r="O13" s="1">
        <f t="shared" si="3"/>
        <v>6.6</v>
      </c>
      <c r="P13" s="5"/>
      <c r="Q13" s="5">
        <f t="shared" si="6"/>
        <v>0</v>
      </c>
      <c r="R13" s="5"/>
      <c r="S13" s="1"/>
      <c r="T13" s="1">
        <f t="shared" si="4"/>
        <v>198.18181818181819</v>
      </c>
      <c r="U13" s="1">
        <f t="shared" si="5"/>
        <v>198.18181818181819</v>
      </c>
      <c r="V13" s="1">
        <f>VLOOKUP(A13,[1]TDSheet!$A:$M,4,0)</f>
        <v>6.57</v>
      </c>
      <c r="W13" s="1">
        <f>VLOOKUP(A13,[2]TDSheet!$A:$L,4,0)</f>
        <v>10.08</v>
      </c>
      <c r="X13" s="1">
        <v>22.4</v>
      </c>
      <c r="Y13" s="1">
        <v>3.6</v>
      </c>
      <c r="Z13" s="1">
        <v>31.8</v>
      </c>
      <c r="AA13" s="1">
        <v>0.6</v>
      </c>
      <c r="AB13" s="1">
        <v>24.2</v>
      </c>
      <c r="AC13" s="1">
        <v>50.6</v>
      </c>
      <c r="AD13" s="1">
        <v>25</v>
      </c>
      <c r="AE13" s="1">
        <v>32</v>
      </c>
      <c r="AF13" s="27" t="s">
        <v>52</v>
      </c>
      <c r="AG13" s="1">
        <f t="shared" si="7"/>
        <v>0</v>
      </c>
      <c r="AH13" s="6">
        <v>24</v>
      </c>
      <c r="AI13" s="12">
        <f t="shared" si="8"/>
        <v>0</v>
      </c>
      <c r="AJ13" s="1">
        <f t="shared" si="9"/>
        <v>0</v>
      </c>
      <c r="AK13" s="1">
        <v>14</v>
      </c>
      <c r="AL13" s="1">
        <v>126</v>
      </c>
      <c r="AM13" s="12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53</v>
      </c>
      <c r="B14" s="1" t="s">
        <v>43</v>
      </c>
      <c r="C14" s="1">
        <v>128</v>
      </c>
      <c r="D14" s="1"/>
      <c r="E14" s="1">
        <v>29</v>
      </c>
      <c r="F14" s="1">
        <v>97</v>
      </c>
      <c r="G14" s="6">
        <v>0.36</v>
      </c>
      <c r="H14" s="1">
        <v>180</v>
      </c>
      <c r="I14" s="17" t="s">
        <v>102</v>
      </c>
      <c r="J14" s="1">
        <v>29</v>
      </c>
      <c r="K14" s="1">
        <f t="shared" si="2"/>
        <v>0</v>
      </c>
      <c r="L14" s="1"/>
      <c r="M14" s="1"/>
      <c r="N14" s="1"/>
      <c r="O14" s="1">
        <f t="shared" si="3"/>
        <v>5.8</v>
      </c>
      <c r="P14" s="5"/>
      <c r="Q14" s="5">
        <f t="shared" si="6"/>
        <v>0</v>
      </c>
      <c r="R14" s="5"/>
      <c r="S14" s="1"/>
      <c r="T14" s="1">
        <f t="shared" si="4"/>
        <v>16.724137931034484</v>
      </c>
      <c r="U14" s="1">
        <f t="shared" si="5"/>
        <v>16.724137931034484</v>
      </c>
      <c r="V14" s="1">
        <f>VLOOKUP(A14,[1]TDSheet!$A:$M,4,0)</f>
        <v>11.16</v>
      </c>
      <c r="W14" s="1">
        <f>VLOOKUP(A14,[2]TDSheet!$A:$L,4,0)</f>
        <v>15.48</v>
      </c>
      <c r="X14" s="1">
        <v>5.4</v>
      </c>
      <c r="Y14" s="1">
        <v>6.8</v>
      </c>
      <c r="Z14" s="1">
        <v>7</v>
      </c>
      <c r="AA14" s="1">
        <v>8.4</v>
      </c>
      <c r="AB14" s="1">
        <v>3.2</v>
      </c>
      <c r="AC14" s="1">
        <v>5.8</v>
      </c>
      <c r="AD14" s="1">
        <v>10</v>
      </c>
      <c r="AE14" s="1">
        <v>6.6</v>
      </c>
      <c r="AF14" s="1"/>
      <c r="AG14" s="1">
        <f t="shared" si="7"/>
        <v>0</v>
      </c>
      <c r="AH14" s="6">
        <v>10</v>
      </c>
      <c r="AI14" s="12">
        <f t="shared" si="8"/>
        <v>0</v>
      </c>
      <c r="AJ14" s="1">
        <f t="shared" si="9"/>
        <v>0</v>
      </c>
      <c r="AK14" s="1">
        <v>14</v>
      </c>
      <c r="AL14" s="1">
        <v>70</v>
      </c>
      <c r="AM14" s="12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0" t="s">
        <v>54</v>
      </c>
      <c r="B15" s="10" t="s">
        <v>55</v>
      </c>
      <c r="C15" s="10">
        <v>52</v>
      </c>
      <c r="D15" s="10"/>
      <c r="E15" s="10"/>
      <c r="F15" s="10">
        <v>52</v>
      </c>
      <c r="G15" s="11">
        <v>1</v>
      </c>
      <c r="H15" s="10">
        <v>180</v>
      </c>
      <c r="I15" s="24" t="s">
        <v>102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25"/>
      <c r="Q15" s="25">
        <f t="shared" si="6"/>
        <v>0</v>
      </c>
      <c r="R15" s="25"/>
      <c r="S15" s="10"/>
      <c r="T15" s="10" t="e">
        <f t="shared" si="4"/>
        <v>#DIV/0!</v>
      </c>
      <c r="U15" s="10" t="e">
        <f t="shared" si="5"/>
        <v>#DIV/0!</v>
      </c>
      <c r="V15" s="10">
        <v>0</v>
      </c>
      <c r="W15" s="10">
        <f>VLOOKUP(A15,[2]TDSheet!$A:$L,4,0)</f>
        <v>5.5</v>
      </c>
      <c r="X15" s="10">
        <v>1.1000000000000001</v>
      </c>
      <c r="Y15" s="10">
        <v>0</v>
      </c>
      <c r="Z15" s="10">
        <v>1.1000000000000001</v>
      </c>
      <c r="AA15" s="10">
        <v>2.1</v>
      </c>
      <c r="AB15" s="10">
        <v>0</v>
      </c>
      <c r="AC15" s="10">
        <v>1.1000000000000001</v>
      </c>
      <c r="AD15" s="10">
        <v>1.1000000000000001</v>
      </c>
      <c r="AE15" s="10">
        <v>1.1000000000000001</v>
      </c>
      <c r="AF15" s="23" t="s">
        <v>103</v>
      </c>
      <c r="AG15" s="10">
        <f t="shared" si="7"/>
        <v>0</v>
      </c>
      <c r="AH15" s="11">
        <v>5.5</v>
      </c>
      <c r="AI15" s="15">
        <f t="shared" si="8"/>
        <v>0</v>
      </c>
      <c r="AJ15" s="10">
        <f t="shared" si="9"/>
        <v>0</v>
      </c>
      <c r="AK15" s="10">
        <v>12</v>
      </c>
      <c r="AL15" s="10"/>
      <c r="AM15" s="15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57</v>
      </c>
      <c r="B16" s="1" t="s">
        <v>43</v>
      </c>
      <c r="C16" s="1">
        <v>448</v>
      </c>
      <c r="D16" s="1">
        <v>2</v>
      </c>
      <c r="E16" s="1">
        <v>40</v>
      </c>
      <c r="F16" s="1">
        <v>407</v>
      </c>
      <c r="G16" s="6">
        <v>0.25</v>
      </c>
      <c r="H16" s="1">
        <v>180</v>
      </c>
      <c r="I16" s="17" t="s">
        <v>102</v>
      </c>
      <c r="J16" s="1">
        <v>40</v>
      </c>
      <c r="K16" s="1">
        <f t="shared" si="2"/>
        <v>0</v>
      </c>
      <c r="L16" s="1"/>
      <c r="M16" s="1"/>
      <c r="N16" s="1"/>
      <c r="O16" s="1">
        <f t="shared" si="3"/>
        <v>8</v>
      </c>
      <c r="P16" s="5"/>
      <c r="Q16" s="5">
        <f t="shared" si="6"/>
        <v>0</v>
      </c>
      <c r="R16" s="5"/>
      <c r="S16" s="1"/>
      <c r="T16" s="1">
        <f t="shared" si="4"/>
        <v>50.875</v>
      </c>
      <c r="U16" s="1">
        <f t="shared" si="5"/>
        <v>50.875</v>
      </c>
      <c r="V16" s="1">
        <f>VLOOKUP(A16,[1]TDSheet!$A:$M,4,0)</f>
        <v>19.75</v>
      </c>
      <c r="W16" s="1">
        <f>VLOOKUP(A16,[2]TDSheet!$A:$L,4,0)</f>
        <v>35.25</v>
      </c>
      <c r="X16" s="1">
        <v>28.8</v>
      </c>
      <c r="Y16" s="1">
        <v>13.8</v>
      </c>
      <c r="Z16" s="1">
        <v>10.199999999999999</v>
      </c>
      <c r="AA16" s="1">
        <v>11.2</v>
      </c>
      <c r="AB16" s="1">
        <v>9.1999999999999993</v>
      </c>
      <c r="AC16" s="1">
        <v>11.4</v>
      </c>
      <c r="AD16" s="1">
        <v>10.8</v>
      </c>
      <c r="AE16" s="1">
        <v>19.2</v>
      </c>
      <c r="AF16" s="27" t="s">
        <v>52</v>
      </c>
      <c r="AG16" s="1">
        <f t="shared" si="7"/>
        <v>0</v>
      </c>
      <c r="AH16" s="6">
        <v>12</v>
      </c>
      <c r="AI16" s="12">
        <f t="shared" si="8"/>
        <v>0</v>
      </c>
      <c r="AJ16" s="1">
        <f t="shared" si="9"/>
        <v>0</v>
      </c>
      <c r="AK16" s="1">
        <v>14</v>
      </c>
      <c r="AL16" s="1">
        <v>70</v>
      </c>
      <c r="AM16" s="12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58</v>
      </c>
      <c r="B17" s="1" t="s">
        <v>43</v>
      </c>
      <c r="C17" s="1">
        <v>438</v>
      </c>
      <c r="D17" s="1">
        <v>1</v>
      </c>
      <c r="E17" s="1">
        <v>58</v>
      </c>
      <c r="F17" s="1">
        <v>377</v>
      </c>
      <c r="G17" s="6">
        <v>0.25</v>
      </c>
      <c r="H17" s="1">
        <v>180</v>
      </c>
      <c r="I17" s="17" t="s">
        <v>102</v>
      </c>
      <c r="J17" s="1">
        <v>59</v>
      </c>
      <c r="K17" s="1">
        <f t="shared" si="2"/>
        <v>-1</v>
      </c>
      <c r="L17" s="1"/>
      <c r="M17" s="1"/>
      <c r="N17" s="1"/>
      <c r="O17" s="1">
        <f t="shared" si="3"/>
        <v>11.6</v>
      </c>
      <c r="P17" s="5"/>
      <c r="Q17" s="5">
        <f t="shared" si="6"/>
        <v>0</v>
      </c>
      <c r="R17" s="5"/>
      <c r="S17" s="1"/>
      <c r="T17" s="1">
        <f t="shared" si="4"/>
        <v>32.5</v>
      </c>
      <c r="U17" s="1">
        <f t="shared" si="5"/>
        <v>32.5</v>
      </c>
      <c r="V17" s="1">
        <f>VLOOKUP(A17,[1]TDSheet!$A:$M,4,0)</f>
        <v>16.75</v>
      </c>
      <c r="W17" s="1">
        <f>VLOOKUP(A17,[2]TDSheet!$A:$L,4,0)</f>
        <v>41</v>
      </c>
      <c r="X17" s="1">
        <v>35.4</v>
      </c>
      <c r="Y17" s="1">
        <v>8.8000000000000007</v>
      </c>
      <c r="Z17" s="1">
        <v>8.8000000000000007</v>
      </c>
      <c r="AA17" s="1">
        <v>6.6</v>
      </c>
      <c r="AB17" s="1">
        <v>7.2</v>
      </c>
      <c r="AC17" s="1">
        <v>7.6</v>
      </c>
      <c r="AD17" s="1">
        <v>11.2</v>
      </c>
      <c r="AE17" s="1">
        <v>10.4</v>
      </c>
      <c r="AF17" s="27" t="s">
        <v>52</v>
      </c>
      <c r="AG17" s="1">
        <f t="shared" si="7"/>
        <v>0</v>
      </c>
      <c r="AH17" s="6">
        <v>12</v>
      </c>
      <c r="AI17" s="12">
        <f t="shared" si="8"/>
        <v>0</v>
      </c>
      <c r="AJ17" s="1">
        <f t="shared" si="9"/>
        <v>0</v>
      </c>
      <c r="AK17" s="1">
        <v>14</v>
      </c>
      <c r="AL17" s="1">
        <v>70</v>
      </c>
      <c r="AM17" s="12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55</v>
      </c>
      <c r="C18" s="1">
        <v>46.9</v>
      </c>
      <c r="D18" s="1"/>
      <c r="E18" s="1">
        <v>7.4</v>
      </c>
      <c r="F18" s="1">
        <v>39.5</v>
      </c>
      <c r="G18" s="6">
        <v>1</v>
      </c>
      <c r="H18" s="1">
        <v>180</v>
      </c>
      <c r="I18" s="17" t="s">
        <v>102</v>
      </c>
      <c r="J18" s="1">
        <v>7.4</v>
      </c>
      <c r="K18" s="1">
        <f t="shared" si="2"/>
        <v>0</v>
      </c>
      <c r="L18" s="1"/>
      <c r="M18" s="1"/>
      <c r="N18" s="1"/>
      <c r="O18" s="1">
        <f t="shared" si="3"/>
        <v>1.48</v>
      </c>
      <c r="P18" s="5"/>
      <c r="Q18" s="5">
        <f t="shared" si="6"/>
        <v>0</v>
      </c>
      <c r="R18" s="5"/>
      <c r="S18" s="1"/>
      <c r="T18" s="1">
        <f t="shared" si="4"/>
        <v>26.689189189189189</v>
      </c>
      <c r="U18" s="1">
        <f t="shared" si="5"/>
        <v>26.689189189189189</v>
      </c>
      <c r="V18" s="1">
        <f>VLOOKUP(A18,[1]TDSheet!$A:$M,4,0)</f>
        <v>11.1</v>
      </c>
      <c r="W18" s="1">
        <f>VLOOKUP(A18,[2]TDSheet!$A:$L,4,0)</f>
        <v>7.4</v>
      </c>
      <c r="X18" s="1">
        <v>1.48</v>
      </c>
      <c r="Y18" s="1">
        <v>0</v>
      </c>
      <c r="Z18" s="1">
        <v>0</v>
      </c>
      <c r="AA18" s="1">
        <v>1.48</v>
      </c>
      <c r="AB18" s="1">
        <v>0</v>
      </c>
      <c r="AC18" s="1">
        <v>1.48</v>
      </c>
      <c r="AD18" s="1">
        <v>1.48</v>
      </c>
      <c r="AE18" s="1">
        <v>0.74</v>
      </c>
      <c r="AF18" s="27" t="s">
        <v>52</v>
      </c>
      <c r="AG18" s="1">
        <f t="shared" si="7"/>
        <v>0</v>
      </c>
      <c r="AH18" s="6">
        <v>3.7</v>
      </c>
      <c r="AI18" s="12">
        <f t="shared" si="8"/>
        <v>0</v>
      </c>
      <c r="AJ18" s="1">
        <f t="shared" si="9"/>
        <v>0</v>
      </c>
      <c r="AK18" s="1">
        <v>14</v>
      </c>
      <c r="AL18" s="1">
        <v>126</v>
      </c>
      <c r="AM18" s="12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43</v>
      </c>
      <c r="C19" s="1">
        <v>477</v>
      </c>
      <c r="D19" s="1"/>
      <c r="E19" s="1">
        <v>97</v>
      </c>
      <c r="F19" s="1">
        <v>380</v>
      </c>
      <c r="G19" s="6">
        <v>0.25</v>
      </c>
      <c r="H19" s="1">
        <v>180</v>
      </c>
      <c r="I19" s="17" t="s">
        <v>102</v>
      </c>
      <c r="J19" s="1">
        <v>97</v>
      </c>
      <c r="K19" s="1">
        <f t="shared" si="2"/>
        <v>0</v>
      </c>
      <c r="L19" s="1"/>
      <c r="M19" s="1"/>
      <c r="N19" s="1"/>
      <c r="O19" s="1">
        <f t="shared" si="3"/>
        <v>19.399999999999999</v>
      </c>
      <c r="P19" s="5"/>
      <c r="Q19" s="5">
        <f t="shared" si="6"/>
        <v>0</v>
      </c>
      <c r="R19" s="5"/>
      <c r="S19" s="1"/>
      <c r="T19" s="1">
        <f t="shared" si="4"/>
        <v>19.587628865979383</v>
      </c>
      <c r="U19" s="1">
        <f t="shared" si="5"/>
        <v>19.587628865979383</v>
      </c>
      <c r="V19" s="1">
        <f>VLOOKUP(A19,[1]TDSheet!$A:$M,4,0)</f>
        <v>6.25</v>
      </c>
      <c r="W19" s="1">
        <f>VLOOKUP(A19,[2]TDSheet!$A:$L,4,0)</f>
        <v>41</v>
      </c>
      <c r="X19" s="1">
        <v>34.4</v>
      </c>
      <c r="Y19" s="1">
        <v>5.2</v>
      </c>
      <c r="Z19" s="1">
        <v>11.4</v>
      </c>
      <c r="AA19" s="1">
        <v>6.6</v>
      </c>
      <c r="AB19" s="1">
        <v>5.4</v>
      </c>
      <c r="AC19" s="1">
        <v>6.6</v>
      </c>
      <c r="AD19" s="1">
        <v>15.8</v>
      </c>
      <c r="AE19" s="1">
        <v>14.8</v>
      </c>
      <c r="AF19" s="1"/>
      <c r="AG19" s="1">
        <f t="shared" si="7"/>
        <v>0</v>
      </c>
      <c r="AH19" s="6">
        <v>6</v>
      </c>
      <c r="AI19" s="12">
        <f t="shared" si="8"/>
        <v>0</v>
      </c>
      <c r="AJ19" s="1">
        <f t="shared" si="9"/>
        <v>0</v>
      </c>
      <c r="AK19" s="1">
        <v>14</v>
      </c>
      <c r="AL19" s="1">
        <v>140</v>
      </c>
      <c r="AM19" s="12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61</v>
      </c>
      <c r="B20" s="1" t="s">
        <v>43</v>
      </c>
      <c r="C20" s="1">
        <v>561</v>
      </c>
      <c r="D20" s="1"/>
      <c r="E20" s="1">
        <v>27</v>
      </c>
      <c r="F20" s="1">
        <v>529</v>
      </c>
      <c r="G20" s="6">
        <v>0.25</v>
      </c>
      <c r="H20" s="1">
        <v>180</v>
      </c>
      <c r="I20" s="17" t="s">
        <v>102</v>
      </c>
      <c r="J20" s="1">
        <v>27</v>
      </c>
      <c r="K20" s="1">
        <f t="shared" si="2"/>
        <v>0</v>
      </c>
      <c r="L20" s="1"/>
      <c r="M20" s="1"/>
      <c r="N20" s="1"/>
      <c r="O20" s="1">
        <f t="shared" si="3"/>
        <v>5.4</v>
      </c>
      <c r="P20" s="5"/>
      <c r="Q20" s="5">
        <f t="shared" si="6"/>
        <v>0</v>
      </c>
      <c r="R20" s="5"/>
      <c r="S20" s="1"/>
      <c r="T20" s="1">
        <f t="shared" si="4"/>
        <v>97.962962962962962</v>
      </c>
      <c r="U20" s="1">
        <f t="shared" si="5"/>
        <v>97.962962962962962</v>
      </c>
      <c r="V20" s="1">
        <f>VLOOKUP(A20,[1]TDSheet!$A:$M,4,0)</f>
        <v>4.75</v>
      </c>
      <c r="W20" s="1">
        <f>VLOOKUP(A20,[2]TDSheet!$A:$L,4,0)</f>
        <v>16.25</v>
      </c>
      <c r="X20" s="1">
        <v>30.4</v>
      </c>
      <c r="Y20" s="1">
        <v>5.4</v>
      </c>
      <c r="Z20" s="1">
        <v>7.6</v>
      </c>
      <c r="AA20" s="1">
        <v>11.4</v>
      </c>
      <c r="AB20" s="1">
        <v>5.2</v>
      </c>
      <c r="AC20" s="1">
        <v>8.4</v>
      </c>
      <c r="AD20" s="1">
        <v>6.4</v>
      </c>
      <c r="AE20" s="1">
        <v>14.2</v>
      </c>
      <c r="AF20" s="27" t="s">
        <v>52</v>
      </c>
      <c r="AG20" s="1">
        <f t="shared" si="7"/>
        <v>0</v>
      </c>
      <c r="AH20" s="6">
        <v>6</v>
      </c>
      <c r="AI20" s="12">
        <f t="shared" si="8"/>
        <v>0</v>
      </c>
      <c r="AJ20" s="1">
        <f t="shared" si="9"/>
        <v>0</v>
      </c>
      <c r="AK20" s="1">
        <v>14</v>
      </c>
      <c r="AL20" s="1">
        <v>140</v>
      </c>
      <c r="AM20" s="12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43</v>
      </c>
      <c r="C21" s="1">
        <v>199</v>
      </c>
      <c r="D21" s="1">
        <v>9</v>
      </c>
      <c r="E21" s="1">
        <v>95</v>
      </c>
      <c r="F21" s="1">
        <v>97</v>
      </c>
      <c r="G21" s="6">
        <v>0.25</v>
      </c>
      <c r="H21" s="1">
        <v>180</v>
      </c>
      <c r="I21" s="17" t="s">
        <v>102</v>
      </c>
      <c r="J21" s="1">
        <v>99</v>
      </c>
      <c r="K21" s="1">
        <f t="shared" si="2"/>
        <v>-4</v>
      </c>
      <c r="L21" s="1"/>
      <c r="M21" s="1"/>
      <c r="N21" s="1"/>
      <c r="O21" s="1">
        <f t="shared" si="3"/>
        <v>19</v>
      </c>
      <c r="P21" s="5">
        <f t="shared" ref="P21:P24" si="12">20*O21-F21</f>
        <v>283</v>
      </c>
      <c r="Q21" s="5">
        <f t="shared" si="6"/>
        <v>336</v>
      </c>
      <c r="R21" s="5"/>
      <c r="S21" s="1"/>
      <c r="T21" s="1">
        <f t="shared" si="4"/>
        <v>22.789473684210527</v>
      </c>
      <c r="U21" s="1">
        <f t="shared" si="5"/>
        <v>5.1052631578947372</v>
      </c>
      <c r="V21" s="1">
        <f>VLOOKUP(A21,[1]TDSheet!$A:$M,4,0)</f>
        <v>19.25</v>
      </c>
      <c r="W21" s="1">
        <f>VLOOKUP(A21,[2]TDSheet!$A:$L,4,0)</f>
        <v>25.25</v>
      </c>
      <c r="X21" s="1">
        <v>16.2</v>
      </c>
      <c r="Y21" s="1">
        <v>10.8</v>
      </c>
      <c r="Z21" s="1">
        <v>7</v>
      </c>
      <c r="AA21" s="1">
        <v>16.399999999999999</v>
      </c>
      <c r="AB21" s="1">
        <v>8.4</v>
      </c>
      <c r="AC21" s="1">
        <v>13.8</v>
      </c>
      <c r="AD21" s="1">
        <v>15.2</v>
      </c>
      <c r="AE21" s="1">
        <v>23.2</v>
      </c>
      <c r="AF21" s="1"/>
      <c r="AG21" s="1">
        <f t="shared" si="7"/>
        <v>70.75</v>
      </c>
      <c r="AH21" s="6">
        <v>12</v>
      </c>
      <c r="AI21" s="12">
        <f t="shared" si="8"/>
        <v>28</v>
      </c>
      <c r="AJ21" s="1">
        <f t="shared" si="9"/>
        <v>84</v>
      </c>
      <c r="AK21" s="1">
        <v>14</v>
      </c>
      <c r="AL21" s="1">
        <v>70</v>
      </c>
      <c r="AM21" s="12">
        <f t="shared" si="10"/>
        <v>0.4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43</v>
      </c>
      <c r="C22" s="1">
        <v>168</v>
      </c>
      <c r="D22" s="1"/>
      <c r="E22" s="1">
        <v>69</v>
      </c>
      <c r="F22" s="1">
        <v>99</v>
      </c>
      <c r="G22" s="6">
        <v>0.25</v>
      </c>
      <c r="H22" s="1">
        <v>180</v>
      </c>
      <c r="I22" s="17" t="s">
        <v>102</v>
      </c>
      <c r="J22" s="1">
        <v>69</v>
      </c>
      <c r="K22" s="1">
        <f t="shared" si="2"/>
        <v>0</v>
      </c>
      <c r="L22" s="1"/>
      <c r="M22" s="1"/>
      <c r="N22" s="1"/>
      <c r="O22" s="1">
        <f t="shared" si="3"/>
        <v>13.8</v>
      </c>
      <c r="P22" s="5">
        <f t="shared" si="12"/>
        <v>177</v>
      </c>
      <c r="Q22" s="5">
        <f t="shared" si="6"/>
        <v>168</v>
      </c>
      <c r="R22" s="5"/>
      <c r="S22" s="1"/>
      <c r="T22" s="1">
        <f t="shared" si="4"/>
        <v>19.34782608695652</v>
      </c>
      <c r="U22" s="1">
        <f t="shared" si="5"/>
        <v>7.1739130434782608</v>
      </c>
      <c r="V22" s="1">
        <f>VLOOKUP(A22,[1]TDSheet!$A:$M,4,0)</f>
        <v>11.75</v>
      </c>
      <c r="W22" s="1">
        <f>VLOOKUP(A22,[2]TDSheet!$A:$L,4,0)</f>
        <v>41.5</v>
      </c>
      <c r="X22" s="1">
        <v>8.6</v>
      </c>
      <c r="Y22" s="1">
        <v>6.2</v>
      </c>
      <c r="Z22" s="1">
        <v>4.2</v>
      </c>
      <c r="AA22" s="1">
        <v>12.2</v>
      </c>
      <c r="AB22" s="1">
        <v>8.1999999999999993</v>
      </c>
      <c r="AC22" s="1">
        <v>10.199999999999999</v>
      </c>
      <c r="AD22" s="1">
        <v>8.1999999999999993</v>
      </c>
      <c r="AE22" s="1">
        <v>10</v>
      </c>
      <c r="AF22" s="1"/>
      <c r="AG22" s="1">
        <f t="shared" si="7"/>
        <v>44.25</v>
      </c>
      <c r="AH22" s="6">
        <v>12</v>
      </c>
      <c r="AI22" s="12">
        <f t="shared" si="8"/>
        <v>14</v>
      </c>
      <c r="AJ22" s="1">
        <f t="shared" si="9"/>
        <v>42</v>
      </c>
      <c r="AK22" s="1">
        <v>14</v>
      </c>
      <c r="AL22" s="1">
        <v>70</v>
      </c>
      <c r="AM22" s="12">
        <f t="shared" si="10"/>
        <v>0.2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43</v>
      </c>
      <c r="C23" s="1">
        <v>125</v>
      </c>
      <c r="D23" s="1"/>
      <c r="E23" s="1">
        <v>46</v>
      </c>
      <c r="F23" s="1">
        <v>79</v>
      </c>
      <c r="G23" s="6">
        <v>0.25</v>
      </c>
      <c r="H23" s="1">
        <v>180</v>
      </c>
      <c r="I23" s="17" t="s">
        <v>102</v>
      </c>
      <c r="J23" s="1">
        <v>46</v>
      </c>
      <c r="K23" s="1">
        <f t="shared" si="2"/>
        <v>0</v>
      </c>
      <c r="L23" s="1"/>
      <c r="M23" s="1"/>
      <c r="N23" s="1"/>
      <c r="O23" s="1">
        <f t="shared" si="3"/>
        <v>9.1999999999999993</v>
      </c>
      <c r="P23" s="5">
        <f t="shared" si="12"/>
        <v>105</v>
      </c>
      <c r="Q23" s="5">
        <f t="shared" si="6"/>
        <v>168</v>
      </c>
      <c r="R23" s="5"/>
      <c r="S23" s="1"/>
      <c r="T23" s="1">
        <f t="shared" si="4"/>
        <v>26.847826086956523</v>
      </c>
      <c r="U23" s="1">
        <f t="shared" si="5"/>
        <v>8.5869565217391308</v>
      </c>
      <c r="V23" s="1">
        <f>VLOOKUP(A23,[1]TDSheet!$A:$M,4,0)</f>
        <v>8.75</v>
      </c>
      <c r="W23" s="1">
        <f>VLOOKUP(A23,[2]TDSheet!$A:$L,4,0)</f>
        <v>14.25</v>
      </c>
      <c r="X23" s="1">
        <v>6</v>
      </c>
      <c r="Y23" s="1">
        <v>5.2</v>
      </c>
      <c r="Z23" s="1">
        <v>2.8</v>
      </c>
      <c r="AA23" s="1">
        <v>9.8000000000000007</v>
      </c>
      <c r="AB23" s="1">
        <v>4.5999999999999996</v>
      </c>
      <c r="AC23" s="1">
        <v>6.4</v>
      </c>
      <c r="AD23" s="1">
        <v>1.2</v>
      </c>
      <c r="AE23" s="1">
        <v>9.8000000000000007</v>
      </c>
      <c r="AF23" s="1"/>
      <c r="AG23" s="1">
        <f t="shared" si="7"/>
        <v>26.25</v>
      </c>
      <c r="AH23" s="6">
        <v>12</v>
      </c>
      <c r="AI23" s="12">
        <f t="shared" si="8"/>
        <v>14</v>
      </c>
      <c r="AJ23" s="1">
        <f t="shared" si="9"/>
        <v>42</v>
      </c>
      <c r="AK23" s="1">
        <v>14</v>
      </c>
      <c r="AL23" s="1">
        <v>70</v>
      </c>
      <c r="AM23" s="12">
        <f t="shared" si="10"/>
        <v>0.2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55</v>
      </c>
      <c r="C24" s="1">
        <v>42.6</v>
      </c>
      <c r="D24" s="1"/>
      <c r="E24" s="1">
        <v>18</v>
      </c>
      <c r="F24" s="1">
        <v>24.6</v>
      </c>
      <c r="G24" s="6">
        <v>1</v>
      </c>
      <c r="H24" s="1">
        <v>180</v>
      </c>
      <c r="I24" s="17" t="s">
        <v>102</v>
      </c>
      <c r="J24" s="1">
        <v>18</v>
      </c>
      <c r="K24" s="1">
        <f t="shared" si="2"/>
        <v>0</v>
      </c>
      <c r="L24" s="1"/>
      <c r="M24" s="1"/>
      <c r="N24" s="1"/>
      <c r="O24" s="1">
        <f t="shared" si="3"/>
        <v>3.6</v>
      </c>
      <c r="P24" s="5">
        <f t="shared" si="12"/>
        <v>47.4</v>
      </c>
      <c r="Q24" s="5">
        <f t="shared" si="6"/>
        <v>72</v>
      </c>
      <c r="R24" s="5"/>
      <c r="S24" s="1"/>
      <c r="T24" s="1">
        <f t="shared" si="4"/>
        <v>26.833333333333332</v>
      </c>
      <c r="U24" s="1">
        <f t="shared" si="5"/>
        <v>6.8333333333333339</v>
      </c>
      <c r="V24" s="1">
        <f>VLOOKUP(A24,[1]TDSheet!$A:$M,4,0)</f>
        <v>12</v>
      </c>
      <c r="W24" s="1">
        <f>VLOOKUP(A24,[2]TDSheet!$A:$L,4,0)</f>
        <v>18</v>
      </c>
      <c r="X24" s="1">
        <v>2.4</v>
      </c>
      <c r="Y24" s="1">
        <v>2.4</v>
      </c>
      <c r="Z24" s="1">
        <v>3.6</v>
      </c>
      <c r="AA24" s="1">
        <v>1.2</v>
      </c>
      <c r="AB24" s="1">
        <v>1.2</v>
      </c>
      <c r="AC24" s="1">
        <v>3.6</v>
      </c>
      <c r="AD24" s="1">
        <v>1.2</v>
      </c>
      <c r="AE24" s="1">
        <v>3.6</v>
      </c>
      <c r="AF24" s="1"/>
      <c r="AG24" s="1">
        <f t="shared" si="7"/>
        <v>47.4</v>
      </c>
      <c r="AH24" s="6">
        <v>6</v>
      </c>
      <c r="AI24" s="12">
        <f t="shared" si="8"/>
        <v>12</v>
      </c>
      <c r="AJ24" s="1">
        <f t="shared" si="9"/>
        <v>72</v>
      </c>
      <c r="AK24" s="1">
        <v>12</v>
      </c>
      <c r="AL24" s="1">
        <v>84</v>
      </c>
      <c r="AM24" s="12">
        <f t="shared" si="10"/>
        <v>0.14285714285714285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43</v>
      </c>
      <c r="C25" s="1">
        <v>283</v>
      </c>
      <c r="D25" s="1"/>
      <c r="E25" s="1">
        <v>9</v>
      </c>
      <c r="F25" s="1">
        <v>274</v>
      </c>
      <c r="G25" s="6">
        <v>0.25</v>
      </c>
      <c r="H25" s="1">
        <v>180</v>
      </c>
      <c r="I25" s="17" t="s">
        <v>102</v>
      </c>
      <c r="J25" s="1">
        <v>9</v>
      </c>
      <c r="K25" s="1">
        <f t="shared" si="2"/>
        <v>0</v>
      </c>
      <c r="L25" s="1"/>
      <c r="M25" s="1"/>
      <c r="N25" s="1"/>
      <c r="O25" s="1">
        <f t="shared" si="3"/>
        <v>1.8</v>
      </c>
      <c r="P25" s="5"/>
      <c r="Q25" s="5">
        <f t="shared" si="6"/>
        <v>0</v>
      </c>
      <c r="R25" s="5"/>
      <c r="S25" s="1"/>
      <c r="T25" s="1">
        <f t="shared" si="4"/>
        <v>152.22222222222223</v>
      </c>
      <c r="U25" s="1">
        <f t="shared" si="5"/>
        <v>152.22222222222223</v>
      </c>
      <c r="V25" s="1">
        <f>VLOOKUP(A25,[1]TDSheet!$A:$M,4,0)</f>
        <v>22.25</v>
      </c>
      <c r="W25" s="1">
        <f>VLOOKUP(A25,[2]TDSheet!$A:$L,4,0)</f>
        <v>60.5</v>
      </c>
      <c r="X25" s="1">
        <v>17.600000000000001</v>
      </c>
      <c r="Y25" s="1">
        <v>2.8</v>
      </c>
      <c r="Z25" s="1">
        <v>7.8</v>
      </c>
      <c r="AA25" s="1">
        <v>7.2</v>
      </c>
      <c r="AB25" s="1">
        <v>22.4</v>
      </c>
      <c r="AC25" s="1">
        <v>29.6</v>
      </c>
      <c r="AD25" s="1">
        <v>25.8</v>
      </c>
      <c r="AE25" s="1">
        <v>30.8</v>
      </c>
      <c r="AF25" s="27" t="s">
        <v>52</v>
      </c>
      <c r="AG25" s="1">
        <f t="shared" si="7"/>
        <v>0</v>
      </c>
      <c r="AH25" s="6">
        <v>12</v>
      </c>
      <c r="AI25" s="12">
        <f t="shared" si="8"/>
        <v>0</v>
      </c>
      <c r="AJ25" s="1">
        <f t="shared" si="9"/>
        <v>0</v>
      </c>
      <c r="AK25" s="1">
        <v>14</v>
      </c>
      <c r="AL25" s="1">
        <v>70</v>
      </c>
      <c r="AM25" s="12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43</v>
      </c>
      <c r="C26" s="1">
        <v>354</v>
      </c>
      <c r="D26" s="1"/>
      <c r="E26" s="1">
        <v>51</v>
      </c>
      <c r="F26" s="1">
        <v>295</v>
      </c>
      <c r="G26" s="6">
        <v>0.4</v>
      </c>
      <c r="H26" s="1">
        <v>180</v>
      </c>
      <c r="I26" s="17" t="s">
        <v>102</v>
      </c>
      <c r="J26" s="1">
        <v>51</v>
      </c>
      <c r="K26" s="1">
        <f t="shared" si="2"/>
        <v>0</v>
      </c>
      <c r="L26" s="1"/>
      <c r="M26" s="1"/>
      <c r="N26" s="1"/>
      <c r="O26" s="1">
        <f t="shared" si="3"/>
        <v>10.199999999999999</v>
      </c>
      <c r="P26" s="5"/>
      <c r="Q26" s="5">
        <f t="shared" si="6"/>
        <v>0</v>
      </c>
      <c r="R26" s="5"/>
      <c r="S26" s="1"/>
      <c r="T26" s="1">
        <f t="shared" si="4"/>
        <v>28.921568627450981</v>
      </c>
      <c r="U26" s="1">
        <f t="shared" si="5"/>
        <v>28.921568627450981</v>
      </c>
      <c r="V26" s="1">
        <f>VLOOKUP(A26,[1]TDSheet!$A:$M,4,0)</f>
        <v>2.4</v>
      </c>
      <c r="W26" s="1">
        <f>VLOOKUP(A26,[2]TDSheet!$A:$L,4,0)</f>
        <v>27.2</v>
      </c>
      <c r="X26" s="1">
        <v>19.399999999999999</v>
      </c>
      <c r="Y26" s="1">
        <v>2.2000000000000002</v>
      </c>
      <c r="Z26" s="1">
        <v>1.6</v>
      </c>
      <c r="AA26" s="1">
        <v>4.2</v>
      </c>
      <c r="AB26" s="1">
        <v>1.8</v>
      </c>
      <c r="AC26" s="1">
        <v>0.2</v>
      </c>
      <c r="AD26" s="1">
        <v>2.2000000000000002</v>
      </c>
      <c r="AE26" s="1">
        <v>1.4</v>
      </c>
      <c r="AF26" s="27" t="s">
        <v>52</v>
      </c>
      <c r="AG26" s="1">
        <f t="shared" si="7"/>
        <v>0</v>
      </c>
      <c r="AH26" s="6">
        <v>16</v>
      </c>
      <c r="AI26" s="12">
        <f t="shared" si="8"/>
        <v>0</v>
      </c>
      <c r="AJ26" s="1">
        <f t="shared" si="9"/>
        <v>0</v>
      </c>
      <c r="AK26" s="1">
        <v>12</v>
      </c>
      <c r="AL26" s="1">
        <v>84</v>
      </c>
      <c r="AM26" s="12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43</v>
      </c>
      <c r="C27" s="1">
        <v>315</v>
      </c>
      <c r="D27" s="1"/>
      <c r="E27" s="1">
        <v>8</v>
      </c>
      <c r="F27" s="1">
        <v>307</v>
      </c>
      <c r="G27" s="6">
        <v>0.7</v>
      </c>
      <c r="H27" s="1">
        <v>180</v>
      </c>
      <c r="I27" s="17" t="s">
        <v>102</v>
      </c>
      <c r="J27" s="1">
        <v>8</v>
      </c>
      <c r="K27" s="1">
        <f t="shared" si="2"/>
        <v>0</v>
      </c>
      <c r="L27" s="1"/>
      <c r="M27" s="1"/>
      <c r="N27" s="1"/>
      <c r="O27" s="1">
        <f t="shared" si="3"/>
        <v>1.6</v>
      </c>
      <c r="P27" s="5"/>
      <c r="Q27" s="5">
        <f t="shared" si="6"/>
        <v>0</v>
      </c>
      <c r="R27" s="5"/>
      <c r="S27" s="1"/>
      <c r="T27" s="1">
        <f t="shared" si="4"/>
        <v>191.875</v>
      </c>
      <c r="U27" s="1">
        <f t="shared" si="5"/>
        <v>191.875</v>
      </c>
      <c r="V27" s="1">
        <f>VLOOKUP(A27,[1]TDSheet!$A:$M,4,0)</f>
        <v>7</v>
      </c>
      <c r="W27" s="1">
        <f>VLOOKUP(A27,[2]TDSheet!$A:$L,4,0)</f>
        <v>32.9</v>
      </c>
      <c r="X27" s="1">
        <v>17.600000000000001</v>
      </c>
      <c r="Y27" s="1">
        <v>4.2</v>
      </c>
      <c r="Z27" s="1">
        <v>3.6</v>
      </c>
      <c r="AA27" s="1">
        <v>4.5999999999999996</v>
      </c>
      <c r="AB27" s="1">
        <v>2.8</v>
      </c>
      <c r="AC27" s="1">
        <v>0.6</v>
      </c>
      <c r="AD27" s="1">
        <v>4.2</v>
      </c>
      <c r="AE27" s="1">
        <v>5.2</v>
      </c>
      <c r="AF27" s="27" t="s">
        <v>52</v>
      </c>
      <c r="AG27" s="1">
        <f t="shared" si="7"/>
        <v>0</v>
      </c>
      <c r="AH27" s="6">
        <v>10</v>
      </c>
      <c r="AI27" s="12">
        <f t="shared" si="8"/>
        <v>0</v>
      </c>
      <c r="AJ27" s="1">
        <f t="shared" si="9"/>
        <v>0</v>
      </c>
      <c r="AK27" s="1">
        <v>12</v>
      </c>
      <c r="AL27" s="1">
        <v>84</v>
      </c>
      <c r="AM27" s="12">
        <f t="shared" si="10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55</v>
      </c>
      <c r="C28" s="1">
        <v>64.8</v>
      </c>
      <c r="D28" s="1"/>
      <c r="E28" s="1"/>
      <c r="F28" s="1">
        <v>64.8</v>
      </c>
      <c r="G28" s="6">
        <v>1</v>
      </c>
      <c r="H28" s="1">
        <v>180</v>
      </c>
      <c r="I28" s="17" t="s">
        <v>102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>AH28*AI28</f>
        <v>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f>VLOOKUP(A28,[1]TDSheet!$A:$M,4,0)</f>
        <v>5.4</v>
      </c>
      <c r="W28" s="1">
        <v>0</v>
      </c>
      <c r="X28" s="1">
        <v>0.54</v>
      </c>
      <c r="Y28" s="1">
        <v>0.54</v>
      </c>
      <c r="Z28" s="1">
        <v>0</v>
      </c>
      <c r="AA28" s="1">
        <v>0.54</v>
      </c>
      <c r="AB28" s="1">
        <v>0</v>
      </c>
      <c r="AC28" s="1">
        <v>0</v>
      </c>
      <c r="AD28" s="1">
        <v>0</v>
      </c>
      <c r="AE28" s="1">
        <v>0.54</v>
      </c>
      <c r="AF28" s="27" t="s">
        <v>52</v>
      </c>
      <c r="AG28" s="1">
        <f t="shared" si="7"/>
        <v>0</v>
      </c>
      <c r="AH28" s="6">
        <v>2.7</v>
      </c>
      <c r="AI28" s="12">
        <f>MROUND(P28, AH28*AK28)/AH28</f>
        <v>0</v>
      </c>
      <c r="AJ28" s="1">
        <f t="shared" si="9"/>
        <v>0</v>
      </c>
      <c r="AK28" s="1">
        <v>18</v>
      </c>
      <c r="AL28" s="1">
        <v>234</v>
      </c>
      <c r="AM28" s="12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55</v>
      </c>
      <c r="C29" s="1">
        <v>40</v>
      </c>
      <c r="D29" s="1"/>
      <c r="E29" s="1">
        <v>5</v>
      </c>
      <c r="F29" s="1">
        <v>35</v>
      </c>
      <c r="G29" s="6">
        <v>1</v>
      </c>
      <c r="H29" s="1">
        <v>180</v>
      </c>
      <c r="I29" s="17" t="s">
        <v>102</v>
      </c>
      <c r="J29" s="1">
        <v>5</v>
      </c>
      <c r="K29" s="1">
        <f t="shared" si="2"/>
        <v>0</v>
      </c>
      <c r="L29" s="1"/>
      <c r="M29" s="1"/>
      <c r="N29" s="1"/>
      <c r="O29" s="1">
        <f t="shared" si="3"/>
        <v>1</v>
      </c>
      <c r="P29" s="5"/>
      <c r="Q29" s="5">
        <f>AH29*AI29</f>
        <v>0</v>
      </c>
      <c r="R29" s="5"/>
      <c r="S29" s="1"/>
      <c r="T29" s="1">
        <f t="shared" si="4"/>
        <v>35</v>
      </c>
      <c r="U29" s="1">
        <f t="shared" si="5"/>
        <v>35</v>
      </c>
      <c r="V29" s="1">
        <v>0</v>
      </c>
      <c r="W29" s="1">
        <f>VLOOKUP(A29,[2]TDSheet!$A:$L,4,0)</f>
        <v>20</v>
      </c>
      <c r="X29" s="1">
        <v>2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27" t="s">
        <v>52</v>
      </c>
      <c r="AG29" s="1">
        <f t="shared" si="7"/>
        <v>0</v>
      </c>
      <c r="AH29" s="6">
        <v>5</v>
      </c>
      <c r="AI29" s="12">
        <f>MROUND(P29, AH29*AK29)/AH29</f>
        <v>0</v>
      </c>
      <c r="AJ29" s="1">
        <f t="shared" si="9"/>
        <v>0</v>
      </c>
      <c r="AK29" s="1">
        <v>12</v>
      </c>
      <c r="AL29" s="1">
        <v>144</v>
      </c>
      <c r="AM29" s="12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43</v>
      </c>
      <c r="C30" s="1">
        <v>524</v>
      </c>
      <c r="D30" s="1"/>
      <c r="E30" s="1">
        <v>70</v>
      </c>
      <c r="F30" s="1">
        <v>442</v>
      </c>
      <c r="G30" s="6">
        <v>0.4</v>
      </c>
      <c r="H30" s="1">
        <v>180</v>
      </c>
      <c r="I30" s="17" t="s">
        <v>102</v>
      </c>
      <c r="J30" s="1">
        <v>70</v>
      </c>
      <c r="K30" s="1">
        <f t="shared" si="2"/>
        <v>0</v>
      </c>
      <c r="L30" s="1"/>
      <c r="M30" s="1"/>
      <c r="N30" s="1"/>
      <c r="O30" s="1">
        <f t="shared" si="3"/>
        <v>14</v>
      </c>
      <c r="P30" s="5"/>
      <c r="Q30" s="5">
        <f>AH30*AI30</f>
        <v>0</v>
      </c>
      <c r="R30" s="5"/>
      <c r="S30" s="1"/>
      <c r="T30" s="1">
        <f t="shared" si="4"/>
        <v>31.571428571428573</v>
      </c>
      <c r="U30" s="1">
        <f t="shared" si="5"/>
        <v>31.571428571428573</v>
      </c>
      <c r="V30" s="1">
        <f>VLOOKUP(A30,[1]TDSheet!$A:$M,4,0)</f>
        <v>24.4</v>
      </c>
      <c r="W30" s="1">
        <f>VLOOKUP(A30,[2]TDSheet!$A:$L,4,0)</f>
        <v>43.2</v>
      </c>
      <c r="X30" s="1">
        <v>32</v>
      </c>
      <c r="Y30" s="1">
        <v>8.4</v>
      </c>
      <c r="Z30" s="1">
        <v>6.8</v>
      </c>
      <c r="AA30" s="1">
        <v>13</v>
      </c>
      <c r="AB30" s="1">
        <v>5.2</v>
      </c>
      <c r="AC30" s="1">
        <v>5.8</v>
      </c>
      <c r="AD30" s="1">
        <v>12</v>
      </c>
      <c r="AE30" s="1">
        <v>11.2</v>
      </c>
      <c r="AF30" s="27" t="s">
        <v>52</v>
      </c>
      <c r="AG30" s="1">
        <f t="shared" si="7"/>
        <v>0</v>
      </c>
      <c r="AH30" s="6">
        <v>16</v>
      </c>
      <c r="AI30" s="12">
        <f>MROUND(P30, AH30*AK30)/AH30</f>
        <v>0</v>
      </c>
      <c r="AJ30" s="1">
        <f t="shared" si="9"/>
        <v>0</v>
      </c>
      <c r="AK30" s="1">
        <v>12</v>
      </c>
      <c r="AL30" s="1">
        <v>84</v>
      </c>
      <c r="AM30" s="12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43</v>
      </c>
      <c r="C31" s="1">
        <v>506</v>
      </c>
      <c r="D31" s="1"/>
      <c r="E31" s="1">
        <v>40</v>
      </c>
      <c r="F31" s="1">
        <v>456</v>
      </c>
      <c r="G31" s="6">
        <v>0.7</v>
      </c>
      <c r="H31" s="1">
        <v>180</v>
      </c>
      <c r="I31" s="17" t="s">
        <v>102</v>
      </c>
      <c r="J31" s="1">
        <v>40</v>
      </c>
      <c r="K31" s="1">
        <f t="shared" si="2"/>
        <v>0</v>
      </c>
      <c r="L31" s="1"/>
      <c r="M31" s="1"/>
      <c r="N31" s="1"/>
      <c r="O31" s="1">
        <f t="shared" si="3"/>
        <v>8</v>
      </c>
      <c r="P31" s="5"/>
      <c r="Q31" s="5">
        <f>AH31*AI31</f>
        <v>0</v>
      </c>
      <c r="R31" s="5"/>
      <c r="S31" s="1"/>
      <c r="T31" s="1">
        <f t="shared" si="4"/>
        <v>57</v>
      </c>
      <c r="U31" s="1">
        <f t="shared" si="5"/>
        <v>57</v>
      </c>
      <c r="V31" s="1">
        <f>VLOOKUP(A31,[1]TDSheet!$A:$M,4,0)</f>
        <v>40.6</v>
      </c>
      <c r="W31" s="1">
        <f>VLOOKUP(A31,[2]TDSheet!$A:$L,4,0)</f>
        <v>45.5</v>
      </c>
      <c r="X31" s="1">
        <v>26.4</v>
      </c>
      <c r="Y31" s="1">
        <v>13</v>
      </c>
      <c r="Z31" s="1">
        <v>13.2</v>
      </c>
      <c r="AA31" s="1">
        <v>4.2</v>
      </c>
      <c r="AB31" s="1">
        <v>5.6</v>
      </c>
      <c r="AC31" s="1">
        <v>6.6</v>
      </c>
      <c r="AD31" s="1">
        <v>9</v>
      </c>
      <c r="AE31" s="1">
        <v>14.6</v>
      </c>
      <c r="AF31" s="27" t="s">
        <v>52</v>
      </c>
      <c r="AG31" s="1">
        <f t="shared" si="7"/>
        <v>0</v>
      </c>
      <c r="AH31" s="6">
        <v>10</v>
      </c>
      <c r="AI31" s="12">
        <f>MROUND(P31, AH31*AK31)/AH31</f>
        <v>0</v>
      </c>
      <c r="AJ31" s="1">
        <f t="shared" si="9"/>
        <v>0</v>
      </c>
      <c r="AK31" s="1">
        <v>12</v>
      </c>
      <c r="AL31" s="1">
        <v>84</v>
      </c>
      <c r="AM31" s="12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8" t="s">
        <v>73</v>
      </c>
      <c r="B32" s="18" t="s">
        <v>43</v>
      </c>
      <c r="C32" s="18">
        <v>1</v>
      </c>
      <c r="D32" s="18"/>
      <c r="E32" s="18"/>
      <c r="F32" s="18">
        <v>1</v>
      </c>
      <c r="G32" s="19">
        <v>0</v>
      </c>
      <c r="H32" s="18">
        <v>180</v>
      </c>
      <c r="I32" s="22" t="s">
        <v>100</v>
      </c>
      <c r="J32" s="18"/>
      <c r="K32" s="18">
        <f t="shared" si="2"/>
        <v>0</v>
      </c>
      <c r="L32" s="18"/>
      <c r="M32" s="18"/>
      <c r="N32" s="18"/>
      <c r="O32" s="18">
        <f t="shared" si="3"/>
        <v>0</v>
      </c>
      <c r="P32" s="20"/>
      <c r="Q32" s="20"/>
      <c r="R32" s="20"/>
      <c r="S32" s="18"/>
      <c r="T32" s="18" t="e">
        <f t="shared" si="4"/>
        <v>#DIV/0!</v>
      </c>
      <c r="U32" s="18" t="e">
        <f t="shared" si="5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 t="s">
        <v>74</v>
      </c>
      <c r="AG32" s="18"/>
      <c r="AH32" s="19"/>
      <c r="AI32" s="21"/>
      <c r="AJ32" s="18"/>
      <c r="AK32" s="18"/>
      <c r="AL32" s="18"/>
      <c r="AM32" s="2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8" t="s">
        <v>75</v>
      </c>
      <c r="B33" s="18" t="s">
        <v>43</v>
      </c>
      <c r="C33" s="18">
        <v>122</v>
      </c>
      <c r="D33" s="18"/>
      <c r="E33" s="18"/>
      <c r="F33" s="18">
        <v>122</v>
      </c>
      <c r="G33" s="19">
        <v>0</v>
      </c>
      <c r="H33" s="18">
        <v>180</v>
      </c>
      <c r="I33" s="22" t="s">
        <v>100</v>
      </c>
      <c r="J33" s="18"/>
      <c r="K33" s="18">
        <f t="shared" si="2"/>
        <v>0</v>
      </c>
      <c r="L33" s="18"/>
      <c r="M33" s="18"/>
      <c r="N33" s="18"/>
      <c r="O33" s="18">
        <f t="shared" si="3"/>
        <v>0</v>
      </c>
      <c r="P33" s="20"/>
      <c r="Q33" s="20"/>
      <c r="R33" s="20"/>
      <c r="S33" s="18"/>
      <c r="T33" s="18" t="e">
        <f t="shared" si="4"/>
        <v>#DIV/0!</v>
      </c>
      <c r="U33" s="18" t="e">
        <f t="shared" si="5"/>
        <v>#DIV/0!</v>
      </c>
      <c r="V33" s="18">
        <f>VLOOKUP(A33,[1]TDSheet!$A:$M,4,0)</f>
        <v>1.72</v>
      </c>
      <c r="W33" s="18">
        <f>VLOOKUP(A33,[2]TDSheet!$A:$L,4,0)</f>
        <v>2.58</v>
      </c>
      <c r="X33" s="18">
        <v>0.4</v>
      </c>
      <c r="Y33" s="18">
        <v>0.6</v>
      </c>
      <c r="Z33" s="18">
        <v>0</v>
      </c>
      <c r="AA33" s="18">
        <v>2</v>
      </c>
      <c r="AB33" s="18">
        <v>0</v>
      </c>
      <c r="AC33" s="18">
        <v>0</v>
      </c>
      <c r="AD33" s="18">
        <v>1</v>
      </c>
      <c r="AE33" s="18">
        <v>0.8</v>
      </c>
      <c r="AF33" s="23" t="s">
        <v>101</v>
      </c>
      <c r="AG33" s="18"/>
      <c r="AH33" s="19"/>
      <c r="AI33" s="21"/>
      <c r="AJ33" s="18"/>
      <c r="AK33" s="18"/>
      <c r="AL33" s="18"/>
      <c r="AM33" s="2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76</v>
      </c>
      <c r="B34" s="1" t="s">
        <v>43</v>
      </c>
      <c r="C34" s="1">
        <v>498</v>
      </c>
      <c r="D34" s="1"/>
      <c r="E34" s="26">
        <f>33+E7</f>
        <v>56</v>
      </c>
      <c r="F34" s="26">
        <f>462+F7</f>
        <v>419</v>
      </c>
      <c r="G34" s="6">
        <v>0.4</v>
      </c>
      <c r="H34" s="1">
        <v>180</v>
      </c>
      <c r="I34" s="17" t="s">
        <v>102</v>
      </c>
      <c r="J34" s="1">
        <v>33</v>
      </c>
      <c r="K34" s="1">
        <f t="shared" si="2"/>
        <v>23</v>
      </c>
      <c r="L34" s="1"/>
      <c r="M34" s="1"/>
      <c r="N34" s="1"/>
      <c r="O34" s="1">
        <f t="shared" si="3"/>
        <v>11.2</v>
      </c>
      <c r="P34" s="5"/>
      <c r="Q34" s="5">
        <f t="shared" ref="Q34:Q57" si="13">AH34*AI34</f>
        <v>0</v>
      </c>
      <c r="R34" s="5"/>
      <c r="S34" s="1"/>
      <c r="T34" s="1">
        <f t="shared" si="4"/>
        <v>37.410714285714285</v>
      </c>
      <c r="U34" s="1">
        <f t="shared" si="5"/>
        <v>37.410714285714285</v>
      </c>
      <c r="V34" s="1">
        <f>VLOOKUP(A34,[1]TDSheet!$A:$M,4,0)</f>
        <v>12.8</v>
      </c>
      <c r="W34" s="1">
        <f>VLOOKUP(A34,[2]TDSheet!$A:$L,4,0)</f>
        <v>60.8</v>
      </c>
      <c r="X34" s="1">
        <v>28.2</v>
      </c>
      <c r="Y34" s="1">
        <v>12.2</v>
      </c>
      <c r="Z34" s="1">
        <v>6</v>
      </c>
      <c r="AA34" s="1">
        <v>13.4</v>
      </c>
      <c r="AB34" s="1">
        <v>12.8</v>
      </c>
      <c r="AC34" s="1">
        <v>3.2</v>
      </c>
      <c r="AD34" s="1">
        <v>6.8</v>
      </c>
      <c r="AE34" s="1">
        <v>10</v>
      </c>
      <c r="AF34" s="27" t="s">
        <v>52</v>
      </c>
      <c r="AG34" s="1">
        <f t="shared" ref="AG34:AG57" si="14">G34*P34</f>
        <v>0</v>
      </c>
      <c r="AH34" s="6">
        <v>16</v>
      </c>
      <c r="AI34" s="12">
        <f t="shared" ref="AI34:AI57" si="15">MROUND(P34, AH34*AK34)/AH34</f>
        <v>0</v>
      </c>
      <c r="AJ34" s="1">
        <f t="shared" ref="AJ34:AJ57" si="16">AI34*AH34*G34</f>
        <v>0</v>
      </c>
      <c r="AK34" s="1">
        <v>12</v>
      </c>
      <c r="AL34" s="1">
        <v>84</v>
      </c>
      <c r="AM34" s="12">
        <f t="shared" ref="AM34:AM57" si="17"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77</v>
      </c>
      <c r="B35" s="1" t="s">
        <v>43</v>
      </c>
      <c r="C35" s="1">
        <v>240</v>
      </c>
      <c r="D35" s="1">
        <v>3</v>
      </c>
      <c r="E35" s="1">
        <v>43</v>
      </c>
      <c r="F35" s="1">
        <v>196</v>
      </c>
      <c r="G35" s="6">
        <v>0.7</v>
      </c>
      <c r="H35" s="1">
        <v>180</v>
      </c>
      <c r="I35" s="17" t="s">
        <v>102</v>
      </c>
      <c r="J35" s="1">
        <v>43</v>
      </c>
      <c r="K35" s="1">
        <f t="shared" ref="K35:K57" si="18">E35-J35</f>
        <v>0</v>
      </c>
      <c r="L35" s="1"/>
      <c r="M35" s="1"/>
      <c r="N35" s="1"/>
      <c r="O35" s="1">
        <f t="shared" si="3"/>
        <v>8.6</v>
      </c>
      <c r="P35" s="5"/>
      <c r="Q35" s="5">
        <f t="shared" si="13"/>
        <v>0</v>
      </c>
      <c r="R35" s="5"/>
      <c r="S35" s="1"/>
      <c r="T35" s="1">
        <f t="shared" si="4"/>
        <v>22.790697674418606</v>
      </c>
      <c r="U35" s="1">
        <f t="shared" si="5"/>
        <v>22.790697674418606</v>
      </c>
      <c r="V35" s="1">
        <f>VLOOKUP(A35,[1]TDSheet!$A:$M,4,0)</f>
        <v>46.9</v>
      </c>
      <c r="W35" s="1">
        <f>VLOOKUP(A35,[2]TDSheet!$A:$L,4,0)</f>
        <v>93.1</v>
      </c>
      <c r="X35" s="1">
        <v>22.6</v>
      </c>
      <c r="Y35" s="1">
        <v>13.6</v>
      </c>
      <c r="Z35" s="1">
        <v>9.4</v>
      </c>
      <c r="AA35" s="1">
        <v>9</v>
      </c>
      <c r="AB35" s="1">
        <v>8.4</v>
      </c>
      <c r="AC35" s="1">
        <v>6.6</v>
      </c>
      <c r="AD35" s="1">
        <v>9.8000000000000007</v>
      </c>
      <c r="AE35" s="1">
        <v>11.2</v>
      </c>
      <c r="AF35" s="27" t="s">
        <v>52</v>
      </c>
      <c r="AG35" s="1">
        <f t="shared" si="14"/>
        <v>0</v>
      </c>
      <c r="AH35" s="6">
        <v>10</v>
      </c>
      <c r="AI35" s="12">
        <f t="shared" si="15"/>
        <v>0</v>
      </c>
      <c r="AJ35" s="1">
        <f t="shared" si="16"/>
        <v>0</v>
      </c>
      <c r="AK35" s="1">
        <v>12</v>
      </c>
      <c r="AL35" s="1">
        <v>84</v>
      </c>
      <c r="AM35" s="12">
        <f t="shared" si="17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78</v>
      </c>
      <c r="B36" s="1" t="s">
        <v>43</v>
      </c>
      <c r="C36" s="1">
        <v>40</v>
      </c>
      <c r="D36" s="1">
        <v>2</v>
      </c>
      <c r="E36" s="1">
        <v>9</v>
      </c>
      <c r="F36" s="1">
        <v>31</v>
      </c>
      <c r="G36" s="6">
        <v>0.4</v>
      </c>
      <c r="H36" s="1">
        <v>180</v>
      </c>
      <c r="I36" s="17" t="s">
        <v>102</v>
      </c>
      <c r="J36" s="1">
        <v>10</v>
      </c>
      <c r="K36" s="1">
        <f t="shared" si="18"/>
        <v>-1</v>
      </c>
      <c r="L36" s="1"/>
      <c r="M36" s="1"/>
      <c r="N36" s="1"/>
      <c r="O36" s="1">
        <f t="shared" si="3"/>
        <v>1.8</v>
      </c>
      <c r="P36" s="5"/>
      <c r="Q36" s="5">
        <f t="shared" si="13"/>
        <v>0</v>
      </c>
      <c r="R36" s="5"/>
      <c r="S36" s="1"/>
      <c r="T36" s="1">
        <f t="shared" si="4"/>
        <v>17.222222222222221</v>
      </c>
      <c r="U36" s="1">
        <f t="shared" si="5"/>
        <v>17.222222222222221</v>
      </c>
      <c r="V36" s="1">
        <f>VLOOKUP(A36,[1]TDSheet!$A:$M,4,0)</f>
        <v>4.8</v>
      </c>
      <c r="W36" s="1">
        <f>VLOOKUP(A36,[2]TDSheet!$A:$L,4,0)</f>
        <v>17.2</v>
      </c>
      <c r="X36" s="1">
        <v>5.4</v>
      </c>
      <c r="Y36" s="1">
        <v>1.2</v>
      </c>
      <c r="Z36" s="1">
        <v>0.6</v>
      </c>
      <c r="AA36" s="1">
        <v>2.6</v>
      </c>
      <c r="AB36" s="1">
        <v>1</v>
      </c>
      <c r="AC36" s="1">
        <v>0.6</v>
      </c>
      <c r="AD36" s="1">
        <v>5.2</v>
      </c>
      <c r="AE36" s="1">
        <v>1.6</v>
      </c>
      <c r="AF36" s="1"/>
      <c r="AG36" s="1">
        <f t="shared" si="14"/>
        <v>0</v>
      </c>
      <c r="AH36" s="6">
        <v>16</v>
      </c>
      <c r="AI36" s="12">
        <f t="shared" si="15"/>
        <v>0</v>
      </c>
      <c r="AJ36" s="1">
        <f t="shared" si="16"/>
        <v>0</v>
      </c>
      <c r="AK36" s="1">
        <v>12</v>
      </c>
      <c r="AL36" s="1">
        <v>84</v>
      </c>
      <c r="AM36" s="12">
        <f t="shared" si="17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79</v>
      </c>
      <c r="B37" s="1" t="s">
        <v>43</v>
      </c>
      <c r="C37" s="1">
        <v>11</v>
      </c>
      <c r="D37" s="1"/>
      <c r="E37" s="1">
        <v>2</v>
      </c>
      <c r="F37" s="1">
        <v>9</v>
      </c>
      <c r="G37" s="6">
        <v>0.7</v>
      </c>
      <c r="H37" s="1">
        <v>180</v>
      </c>
      <c r="I37" s="17" t="s">
        <v>102</v>
      </c>
      <c r="J37" s="1">
        <v>2</v>
      </c>
      <c r="K37" s="1">
        <f t="shared" si="18"/>
        <v>0</v>
      </c>
      <c r="L37" s="1"/>
      <c r="M37" s="1"/>
      <c r="N37" s="1"/>
      <c r="O37" s="1">
        <f t="shared" si="3"/>
        <v>0.4</v>
      </c>
      <c r="P37" s="5"/>
      <c r="Q37" s="5">
        <f t="shared" si="13"/>
        <v>0</v>
      </c>
      <c r="R37" s="5"/>
      <c r="S37" s="1"/>
      <c r="T37" s="1">
        <f t="shared" si="4"/>
        <v>22.5</v>
      </c>
      <c r="U37" s="1">
        <f t="shared" si="5"/>
        <v>22.5</v>
      </c>
      <c r="V37" s="1">
        <f>VLOOKUP(A37,[1]TDSheet!$A:$M,4,0)</f>
        <v>4.9000000000000004</v>
      </c>
      <c r="W37" s="1">
        <f>VLOOKUP(A37,[2]TDSheet!$A:$L,4,0)</f>
        <v>4.2</v>
      </c>
      <c r="X37" s="1">
        <v>1.8</v>
      </c>
      <c r="Y37" s="1">
        <v>0.2</v>
      </c>
      <c r="Z37" s="1">
        <v>1.4</v>
      </c>
      <c r="AA37" s="1">
        <v>1</v>
      </c>
      <c r="AB37" s="1">
        <v>1.6</v>
      </c>
      <c r="AC37" s="1">
        <v>0.6</v>
      </c>
      <c r="AD37" s="1">
        <v>0</v>
      </c>
      <c r="AE37" s="1">
        <v>0</v>
      </c>
      <c r="AF37" s="27" t="s">
        <v>52</v>
      </c>
      <c r="AG37" s="1">
        <f t="shared" si="14"/>
        <v>0</v>
      </c>
      <c r="AH37" s="6">
        <v>8</v>
      </c>
      <c r="AI37" s="12">
        <f t="shared" si="15"/>
        <v>0</v>
      </c>
      <c r="AJ37" s="1">
        <f t="shared" si="16"/>
        <v>0</v>
      </c>
      <c r="AK37" s="1">
        <v>12</v>
      </c>
      <c r="AL37" s="1">
        <v>84</v>
      </c>
      <c r="AM37" s="12">
        <f t="shared" si="17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43</v>
      </c>
      <c r="C38" s="1">
        <v>399</v>
      </c>
      <c r="D38" s="1"/>
      <c r="E38" s="1">
        <v>41</v>
      </c>
      <c r="F38" s="1">
        <v>357</v>
      </c>
      <c r="G38" s="6">
        <v>0.7</v>
      </c>
      <c r="H38" s="1">
        <v>180</v>
      </c>
      <c r="I38" s="17" t="s">
        <v>102</v>
      </c>
      <c r="J38" s="1">
        <v>41</v>
      </c>
      <c r="K38" s="1">
        <f t="shared" si="18"/>
        <v>0</v>
      </c>
      <c r="L38" s="1"/>
      <c r="M38" s="1"/>
      <c r="N38" s="1"/>
      <c r="O38" s="1">
        <f t="shared" si="3"/>
        <v>8.1999999999999993</v>
      </c>
      <c r="P38" s="5"/>
      <c r="Q38" s="5">
        <f t="shared" si="13"/>
        <v>0</v>
      </c>
      <c r="R38" s="5"/>
      <c r="S38" s="1"/>
      <c r="T38" s="1">
        <f t="shared" si="4"/>
        <v>43.536585365853661</v>
      </c>
      <c r="U38" s="1">
        <f t="shared" si="5"/>
        <v>43.536585365853661</v>
      </c>
      <c r="V38" s="1">
        <f>VLOOKUP(A38,[1]TDSheet!$A:$M,4,0)</f>
        <v>33.6</v>
      </c>
      <c r="W38" s="1">
        <f>VLOOKUP(A38,[2]TDSheet!$A:$L,4,0)</f>
        <v>22.4</v>
      </c>
      <c r="X38" s="1">
        <v>18</v>
      </c>
      <c r="Y38" s="1">
        <v>5.8</v>
      </c>
      <c r="Z38" s="1">
        <v>6.4</v>
      </c>
      <c r="AA38" s="1">
        <v>8.6</v>
      </c>
      <c r="AB38" s="1">
        <v>8.4</v>
      </c>
      <c r="AC38" s="1">
        <v>6.4</v>
      </c>
      <c r="AD38" s="1">
        <v>10.199999999999999</v>
      </c>
      <c r="AE38" s="1">
        <v>12</v>
      </c>
      <c r="AF38" s="27" t="s">
        <v>52</v>
      </c>
      <c r="AG38" s="1">
        <f t="shared" si="14"/>
        <v>0</v>
      </c>
      <c r="AH38" s="6">
        <v>8</v>
      </c>
      <c r="AI38" s="12">
        <f t="shared" si="15"/>
        <v>0</v>
      </c>
      <c r="AJ38" s="1">
        <f t="shared" si="16"/>
        <v>0</v>
      </c>
      <c r="AK38" s="1">
        <v>12</v>
      </c>
      <c r="AL38" s="1">
        <v>84</v>
      </c>
      <c r="AM38" s="12">
        <f t="shared" si="17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43</v>
      </c>
      <c r="C39" s="1">
        <v>107</v>
      </c>
      <c r="D39" s="1"/>
      <c r="E39" s="1">
        <v>5</v>
      </c>
      <c r="F39" s="1">
        <v>102</v>
      </c>
      <c r="G39" s="6">
        <v>0.9</v>
      </c>
      <c r="H39" s="1">
        <v>180</v>
      </c>
      <c r="I39" s="17" t="s">
        <v>102</v>
      </c>
      <c r="J39" s="1">
        <v>9</v>
      </c>
      <c r="K39" s="1">
        <f t="shared" si="18"/>
        <v>-4</v>
      </c>
      <c r="L39" s="1"/>
      <c r="M39" s="1"/>
      <c r="N39" s="1"/>
      <c r="O39" s="1">
        <f t="shared" si="3"/>
        <v>1</v>
      </c>
      <c r="P39" s="5"/>
      <c r="Q39" s="5">
        <f t="shared" si="13"/>
        <v>0</v>
      </c>
      <c r="R39" s="5"/>
      <c r="S39" s="1"/>
      <c r="T39" s="1">
        <f t="shared" si="4"/>
        <v>102</v>
      </c>
      <c r="U39" s="1">
        <f t="shared" si="5"/>
        <v>102</v>
      </c>
      <c r="V39" s="1">
        <f>VLOOKUP(A39,[1]TDSheet!$A:$M,4,0)</f>
        <v>13.5</v>
      </c>
      <c r="W39" s="1">
        <f>VLOOKUP(A39,[2]TDSheet!$A:$L,4,0)</f>
        <v>5.4</v>
      </c>
      <c r="X39" s="1">
        <v>3.6</v>
      </c>
      <c r="Y39" s="1">
        <v>2.8</v>
      </c>
      <c r="Z39" s="1">
        <v>2</v>
      </c>
      <c r="AA39" s="1">
        <v>3.4</v>
      </c>
      <c r="AB39" s="1">
        <v>1.6</v>
      </c>
      <c r="AC39" s="1">
        <v>1.4</v>
      </c>
      <c r="AD39" s="1">
        <v>2.8</v>
      </c>
      <c r="AE39" s="1">
        <v>4.4000000000000004</v>
      </c>
      <c r="AF39" s="27" t="s">
        <v>52</v>
      </c>
      <c r="AG39" s="1">
        <f t="shared" si="14"/>
        <v>0</v>
      </c>
      <c r="AH39" s="6">
        <v>8</v>
      </c>
      <c r="AI39" s="12">
        <f t="shared" si="15"/>
        <v>0</v>
      </c>
      <c r="AJ39" s="1">
        <f t="shared" si="16"/>
        <v>0</v>
      </c>
      <c r="AK39" s="1">
        <v>12</v>
      </c>
      <c r="AL39" s="1">
        <v>84</v>
      </c>
      <c r="AM39" s="12">
        <f t="shared" si="17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43</v>
      </c>
      <c r="C40" s="1">
        <v>31</v>
      </c>
      <c r="D40" s="1"/>
      <c r="E40" s="1"/>
      <c r="F40" s="1">
        <v>31</v>
      </c>
      <c r="G40" s="6">
        <v>0.43</v>
      </c>
      <c r="H40" s="1">
        <v>180</v>
      </c>
      <c r="I40" s="17" t="s">
        <v>102</v>
      </c>
      <c r="J40" s="1">
        <v>4</v>
      </c>
      <c r="K40" s="1">
        <f t="shared" si="18"/>
        <v>-4</v>
      </c>
      <c r="L40" s="1"/>
      <c r="M40" s="1"/>
      <c r="N40" s="1"/>
      <c r="O40" s="1">
        <f t="shared" si="3"/>
        <v>0</v>
      </c>
      <c r="P40" s="5"/>
      <c r="Q40" s="5">
        <f t="shared" si="13"/>
        <v>0</v>
      </c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f>VLOOKUP(A40,[2]TDSheet!$A:$L,4,0)</f>
        <v>-0.86</v>
      </c>
      <c r="X40" s="1">
        <v>2.2000000000000002</v>
      </c>
      <c r="Y40" s="1">
        <v>0.4</v>
      </c>
      <c r="Z40" s="1">
        <v>2.6</v>
      </c>
      <c r="AA40" s="1">
        <v>3.2</v>
      </c>
      <c r="AB40" s="1">
        <v>0</v>
      </c>
      <c r="AC40" s="1">
        <v>1.2</v>
      </c>
      <c r="AD40" s="1">
        <v>1.6</v>
      </c>
      <c r="AE40" s="1">
        <v>3.2</v>
      </c>
      <c r="AF40" s="27" t="s">
        <v>52</v>
      </c>
      <c r="AG40" s="1">
        <f t="shared" si="14"/>
        <v>0</v>
      </c>
      <c r="AH40" s="6">
        <v>16</v>
      </c>
      <c r="AI40" s="12">
        <f t="shared" si="15"/>
        <v>0</v>
      </c>
      <c r="AJ40" s="1">
        <f t="shared" si="16"/>
        <v>0</v>
      </c>
      <c r="AK40" s="1">
        <v>12</v>
      </c>
      <c r="AL40" s="1">
        <v>84</v>
      </c>
      <c r="AM40" s="12">
        <f t="shared" si="17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43</v>
      </c>
      <c r="C41" s="1">
        <v>94</v>
      </c>
      <c r="D41" s="1"/>
      <c r="E41" s="1">
        <v>10</v>
      </c>
      <c r="F41" s="1">
        <v>84</v>
      </c>
      <c r="G41" s="6">
        <v>0.9</v>
      </c>
      <c r="H41" s="1">
        <v>180</v>
      </c>
      <c r="I41" s="17" t="s">
        <v>102</v>
      </c>
      <c r="J41" s="1">
        <v>10</v>
      </c>
      <c r="K41" s="1">
        <f t="shared" si="18"/>
        <v>0</v>
      </c>
      <c r="L41" s="1"/>
      <c r="M41" s="1"/>
      <c r="N41" s="1"/>
      <c r="O41" s="1">
        <f t="shared" si="3"/>
        <v>2</v>
      </c>
      <c r="P41" s="5"/>
      <c r="Q41" s="5">
        <f t="shared" si="13"/>
        <v>0</v>
      </c>
      <c r="R41" s="5"/>
      <c r="S41" s="1"/>
      <c r="T41" s="1">
        <f t="shared" si="4"/>
        <v>42</v>
      </c>
      <c r="U41" s="1">
        <f t="shared" si="5"/>
        <v>42</v>
      </c>
      <c r="V41" s="1">
        <f>VLOOKUP(A41,[1]TDSheet!$A:$M,4,0)</f>
        <v>4.5</v>
      </c>
      <c r="W41" s="1">
        <f>VLOOKUP(A41,[2]TDSheet!$A:$L,4,0)</f>
        <v>8.1</v>
      </c>
      <c r="X41" s="1">
        <v>2.8</v>
      </c>
      <c r="Y41" s="1">
        <v>1.2</v>
      </c>
      <c r="Z41" s="1">
        <v>1.4</v>
      </c>
      <c r="AA41" s="1">
        <v>3.4</v>
      </c>
      <c r="AB41" s="1">
        <v>0.4</v>
      </c>
      <c r="AC41" s="1">
        <v>1.4</v>
      </c>
      <c r="AD41" s="1">
        <v>0</v>
      </c>
      <c r="AE41" s="1">
        <v>0</v>
      </c>
      <c r="AF41" s="27" t="s">
        <v>52</v>
      </c>
      <c r="AG41" s="1">
        <f t="shared" si="14"/>
        <v>0</v>
      </c>
      <c r="AH41" s="6">
        <v>8</v>
      </c>
      <c r="AI41" s="12">
        <f t="shared" si="15"/>
        <v>0</v>
      </c>
      <c r="AJ41" s="1">
        <f t="shared" si="16"/>
        <v>0</v>
      </c>
      <c r="AK41" s="1">
        <v>12</v>
      </c>
      <c r="AL41" s="1">
        <v>84</v>
      </c>
      <c r="AM41" s="12">
        <f t="shared" si="17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43</v>
      </c>
      <c r="C42" s="1">
        <v>19</v>
      </c>
      <c r="D42" s="1"/>
      <c r="E42" s="1">
        <v>7</v>
      </c>
      <c r="F42" s="1">
        <v>12</v>
      </c>
      <c r="G42" s="6">
        <v>0.43</v>
      </c>
      <c r="H42" s="1">
        <v>180</v>
      </c>
      <c r="I42" s="17" t="s">
        <v>102</v>
      </c>
      <c r="J42" s="1">
        <v>7</v>
      </c>
      <c r="K42" s="1">
        <f t="shared" si="18"/>
        <v>0</v>
      </c>
      <c r="L42" s="1"/>
      <c r="M42" s="1"/>
      <c r="N42" s="1"/>
      <c r="O42" s="1">
        <f t="shared" si="3"/>
        <v>1.4</v>
      </c>
      <c r="P42" s="5">
        <f>20*O42-F42</f>
        <v>16</v>
      </c>
      <c r="Q42" s="28">
        <f t="shared" si="13"/>
        <v>0</v>
      </c>
      <c r="R42" s="5"/>
      <c r="S42" s="1"/>
      <c r="T42" s="1">
        <f t="shared" si="4"/>
        <v>8.5714285714285712</v>
      </c>
      <c r="U42" s="1">
        <f t="shared" si="5"/>
        <v>8.5714285714285712</v>
      </c>
      <c r="V42" s="1">
        <f>VLOOKUP(A42,[1]TDSheet!$A:$M,4,0)</f>
        <v>0.86</v>
      </c>
      <c r="W42" s="1">
        <f>VLOOKUP(A42,[2]TDSheet!$A:$L,4,0)</f>
        <v>1.29</v>
      </c>
      <c r="X42" s="1">
        <v>1</v>
      </c>
      <c r="Y42" s="1">
        <v>2.6</v>
      </c>
      <c r="Z42" s="1">
        <v>2.8</v>
      </c>
      <c r="AA42" s="1">
        <v>2</v>
      </c>
      <c r="AB42" s="1">
        <v>0.6</v>
      </c>
      <c r="AC42" s="1">
        <v>0.8</v>
      </c>
      <c r="AD42" s="1">
        <v>3.6</v>
      </c>
      <c r="AE42" s="1">
        <v>4.2</v>
      </c>
      <c r="AF42" s="29" t="s">
        <v>104</v>
      </c>
      <c r="AG42" s="1">
        <f t="shared" si="14"/>
        <v>6.88</v>
      </c>
      <c r="AH42" s="6">
        <v>16</v>
      </c>
      <c r="AI42" s="12">
        <f t="shared" si="15"/>
        <v>0</v>
      </c>
      <c r="AJ42" s="1">
        <f t="shared" si="16"/>
        <v>0</v>
      </c>
      <c r="AK42" s="1">
        <v>12</v>
      </c>
      <c r="AL42" s="1">
        <v>84</v>
      </c>
      <c r="AM42" s="12">
        <f t="shared" si="17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55</v>
      </c>
      <c r="C43" s="1">
        <v>45</v>
      </c>
      <c r="D43" s="1"/>
      <c r="E43" s="1"/>
      <c r="F43" s="1">
        <v>45</v>
      </c>
      <c r="G43" s="6">
        <v>1</v>
      </c>
      <c r="H43" s="1">
        <v>180</v>
      </c>
      <c r="I43" s="17" t="s">
        <v>102</v>
      </c>
      <c r="J43" s="1"/>
      <c r="K43" s="1">
        <f t="shared" si="18"/>
        <v>0</v>
      </c>
      <c r="L43" s="1"/>
      <c r="M43" s="1"/>
      <c r="N43" s="1"/>
      <c r="O43" s="1">
        <f t="shared" si="3"/>
        <v>0</v>
      </c>
      <c r="P43" s="5"/>
      <c r="Q43" s="5">
        <f t="shared" si="13"/>
        <v>0</v>
      </c>
      <c r="R43" s="5"/>
      <c r="S43" s="1"/>
      <c r="T43" s="1" t="e">
        <f t="shared" si="4"/>
        <v>#DIV/0!</v>
      </c>
      <c r="U43" s="1" t="e">
        <f t="shared" si="5"/>
        <v>#DIV/0!</v>
      </c>
      <c r="V43" s="1">
        <f>VLOOKUP(A43,[1]TDSheet!$A:$M,4,0)</f>
        <v>10</v>
      </c>
      <c r="W43" s="1">
        <f>VLOOKUP(A43,[2]TDSheet!$A:$L,4,0)</f>
        <v>10</v>
      </c>
      <c r="X43" s="1">
        <v>1</v>
      </c>
      <c r="Y43" s="1">
        <v>4</v>
      </c>
      <c r="Z43" s="1">
        <v>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27" t="s">
        <v>52</v>
      </c>
      <c r="AG43" s="1">
        <f t="shared" si="14"/>
        <v>0</v>
      </c>
      <c r="AH43" s="6">
        <v>5</v>
      </c>
      <c r="AI43" s="12">
        <f t="shared" si="15"/>
        <v>0</v>
      </c>
      <c r="AJ43" s="1">
        <f t="shared" si="16"/>
        <v>0</v>
      </c>
      <c r="AK43" s="1">
        <v>12</v>
      </c>
      <c r="AL43" s="1">
        <v>144</v>
      </c>
      <c r="AM43" s="12">
        <f t="shared" si="17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43</v>
      </c>
      <c r="C44" s="1">
        <v>32</v>
      </c>
      <c r="D44" s="1"/>
      <c r="E44" s="1">
        <v>2</v>
      </c>
      <c r="F44" s="1">
        <v>30</v>
      </c>
      <c r="G44" s="6">
        <v>1</v>
      </c>
      <c r="H44" s="1">
        <v>180</v>
      </c>
      <c r="I44" s="17" t="s">
        <v>102</v>
      </c>
      <c r="J44" s="1">
        <v>2</v>
      </c>
      <c r="K44" s="1">
        <f t="shared" si="18"/>
        <v>0</v>
      </c>
      <c r="L44" s="1"/>
      <c r="M44" s="1"/>
      <c r="N44" s="1"/>
      <c r="O44" s="1">
        <f t="shared" si="3"/>
        <v>0.4</v>
      </c>
      <c r="P44" s="5"/>
      <c r="Q44" s="5">
        <f t="shared" si="13"/>
        <v>0</v>
      </c>
      <c r="R44" s="5"/>
      <c r="S44" s="1"/>
      <c r="T44" s="1">
        <f t="shared" si="4"/>
        <v>75</v>
      </c>
      <c r="U44" s="1">
        <f t="shared" si="5"/>
        <v>75</v>
      </c>
      <c r="V44" s="1">
        <f>VLOOKUP(A44,[1]TDSheet!$A:$M,4,0)</f>
        <v>16</v>
      </c>
      <c r="W44" s="1">
        <f>VLOOKUP(A44,[2]TDSheet!$A:$L,4,0)</f>
        <v>21</v>
      </c>
      <c r="X44" s="1">
        <v>2</v>
      </c>
      <c r="Y44" s="1">
        <v>3.2</v>
      </c>
      <c r="Z44" s="1">
        <v>3.6</v>
      </c>
      <c r="AA44" s="1">
        <v>2.4</v>
      </c>
      <c r="AB44" s="1">
        <v>2.2000000000000002</v>
      </c>
      <c r="AC44" s="1">
        <v>2.6</v>
      </c>
      <c r="AD44" s="1">
        <v>3.8</v>
      </c>
      <c r="AE44" s="1">
        <v>8</v>
      </c>
      <c r="AF44" s="27" t="s">
        <v>52</v>
      </c>
      <c r="AG44" s="1">
        <f t="shared" si="14"/>
        <v>0</v>
      </c>
      <c r="AH44" s="6">
        <v>5</v>
      </c>
      <c r="AI44" s="12">
        <f t="shared" si="15"/>
        <v>0</v>
      </c>
      <c r="AJ44" s="1">
        <f t="shared" si="16"/>
        <v>0</v>
      </c>
      <c r="AK44" s="1">
        <v>12</v>
      </c>
      <c r="AL44" s="1">
        <v>84</v>
      </c>
      <c r="AM44" s="12">
        <f t="shared" si="17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55</v>
      </c>
      <c r="C45" s="1">
        <v>33.299999999999997</v>
      </c>
      <c r="D45" s="1"/>
      <c r="E45" s="1"/>
      <c r="F45" s="1">
        <v>33.299999999999997</v>
      </c>
      <c r="G45" s="6">
        <v>1</v>
      </c>
      <c r="H45" s="1">
        <v>180</v>
      </c>
      <c r="I45" s="17" t="s">
        <v>102</v>
      </c>
      <c r="J45" s="1">
        <v>3.7</v>
      </c>
      <c r="K45" s="1">
        <f t="shared" si="18"/>
        <v>-3.7</v>
      </c>
      <c r="L45" s="1"/>
      <c r="M45" s="1"/>
      <c r="N45" s="1"/>
      <c r="O45" s="1">
        <f t="shared" si="3"/>
        <v>0</v>
      </c>
      <c r="P45" s="5"/>
      <c r="Q45" s="5">
        <f t="shared" si="13"/>
        <v>0</v>
      </c>
      <c r="R45" s="5"/>
      <c r="S45" s="1"/>
      <c r="T45" s="1" t="e">
        <f t="shared" si="4"/>
        <v>#DIV/0!</v>
      </c>
      <c r="U45" s="1" t="e">
        <f t="shared" si="5"/>
        <v>#DIV/0!</v>
      </c>
      <c r="V45" s="1">
        <f>VLOOKUP(A45,[1]TDSheet!$A:$M,4,0)</f>
        <v>7.4</v>
      </c>
      <c r="W45" s="1">
        <f>VLOOKUP(A45,[2]TDSheet!$A:$L,4,0)</f>
        <v>11.1</v>
      </c>
      <c r="X45" s="1">
        <v>2.2200000000000002</v>
      </c>
      <c r="Y45" s="1">
        <v>0.74</v>
      </c>
      <c r="Z45" s="1">
        <v>1.48</v>
      </c>
      <c r="AA45" s="1">
        <v>0</v>
      </c>
      <c r="AB45" s="1">
        <v>2.2200000000000002</v>
      </c>
      <c r="AC45" s="1">
        <v>0.74</v>
      </c>
      <c r="AD45" s="1">
        <v>1.48</v>
      </c>
      <c r="AE45" s="1">
        <v>1.48</v>
      </c>
      <c r="AF45" s="27" t="s">
        <v>52</v>
      </c>
      <c r="AG45" s="1">
        <f t="shared" si="14"/>
        <v>0</v>
      </c>
      <c r="AH45" s="6">
        <v>3.7</v>
      </c>
      <c r="AI45" s="12">
        <f t="shared" si="15"/>
        <v>0</v>
      </c>
      <c r="AJ45" s="1">
        <f t="shared" si="16"/>
        <v>0</v>
      </c>
      <c r="AK45" s="1">
        <v>14</v>
      </c>
      <c r="AL45" s="1">
        <v>126</v>
      </c>
      <c r="AM45" s="12">
        <f t="shared" si="17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43</v>
      </c>
      <c r="C46" s="1">
        <v>42</v>
      </c>
      <c r="D46" s="1"/>
      <c r="E46" s="1">
        <v>34</v>
      </c>
      <c r="F46" s="1">
        <v>8</v>
      </c>
      <c r="G46" s="6">
        <v>0.25</v>
      </c>
      <c r="H46" s="1">
        <v>180</v>
      </c>
      <c r="I46" s="17" t="s">
        <v>102</v>
      </c>
      <c r="J46" s="1">
        <v>99</v>
      </c>
      <c r="K46" s="1">
        <f t="shared" si="18"/>
        <v>-65</v>
      </c>
      <c r="L46" s="1"/>
      <c r="M46" s="1"/>
      <c r="N46" s="1"/>
      <c r="O46" s="1">
        <f t="shared" si="3"/>
        <v>6.8</v>
      </c>
      <c r="P46" s="5">
        <f t="shared" ref="P46" si="19">20*O46-F46</f>
        <v>128</v>
      </c>
      <c r="Q46" s="5">
        <f t="shared" si="13"/>
        <v>168</v>
      </c>
      <c r="R46" s="5"/>
      <c r="S46" s="1"/>
      <c r="T46" s="1">
        <f t="shared" si="4"/>
        <v>25.882352941176471</v>
      </c>
      <c r="U46" s="1">
        <f t="shared" si="5"/>
        <v>1.1764705882352942</v>
      </c>
      <c r="V46" s="1">
        <f>VLOOKUP(A46,[1]TDSheet!$A:$M,4,0)</f>
        <v>10.75</v>
      </c>
      <c r="W46" s="1">
        <f>VLOOKUP(A46,[2]TDSheet!$A:$L,4,0)</f>
        <v>65.25</v>
      </c>
      <c r="X46" s="1">
        <v>1.6</v>
      </c>
      <c r="Y46" s="1">
        <v>18.8</v>
      </c>
      <c r="Z46" s="1">
        <v>29.4</v>
      </c>
      <c r="AA46" s="1">
        <v>17</v>
      </c>
      <c r="AB46" s="1">
        <v>16.8</v>
      </c>
      <c r="AC46" s="1">
        <v>22.8</v>
      </c>
      <c r="AD46" s="1">
        <v>26.6</v>
      </c>
      <c r="AE46" s="1">
        <v>36.200000000000003</v>
      </c>
      <c r="AF46" s="1"/>
      <c r="AG46" s="1">
        <f t="shared" si="14"/>
        <v>32</v>
      </c>
      <c r="AH46" s="6">
        <v>12</v>
      </c>
      <c r="AI46" s="12">
        <f t="shared" si="15"/>
        <v>14</v>
      </c>
      <c r="AJ46" s="1">
        <f t="shared" si="16"/>
        <v>42</v>
      </c>
      <c r="AK46" s="1">
        <v>14</v>
      </c>
      <c r="AL46" s="1">
        <v>70</v>
      </c>
      <c r="AM46" s="12">
        <f t="shared" si="17"/>
        <v>0.2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43</v>
      </c>
      <c r="C47" s="1">
        <v>186</v>
      </c>
      <c r="D47" s="1">
        <v>1</v>
      </c>
      <c r="E47" s="1">
        <v>44</v>
      </c>
      <c r="F47" s="1">
        <v>139</v>
      </c>
      <c r="G47" s="6">
        <v>0.3</v>
      </c>
      <c r="H47" s="1">
        <v>180</v>
      </c>
      <c r="I47" s="17" t="s">
        <v>102</v>
      </c>
      <c r="J47" s="1">
        <v>44</v>
      </c>
      <c r="K47" s="1">
        <f t="shared" si="18"/>
        <v>0</v>
      </c>
      <c r="L47" s="1"/>
      <c r="M47" s="1"/>
      <c r="N47" s="1"/>
      <c r="O47" s="1">
        <f t="shared" si="3"/>
        <v>8.8000000000000007</v>
      </c>
      <c r="P47" s="5">
        <f>20*O47-F47</f>
        <v>37</v>
      </c>
      <c r="Q47" s="28">
        <f t="shared" si="13"/>
        <v>0</v>
      </c>
      <c r="R47" s="5"/>
      <c r="S47" s="1"/>
      <c r="T47" s="1">
        <f t="shared" si="4"/>
        <v>15.795454545454545</v>
      </c>
      <c r="U47" s="1">
        <f t="shared" si="5"/>
        <v>15.795454545454545</v>
      </c>
      <c r="V47" s="1">
        <f>VLOOKUP(A47,[1]TDSheet!$A:$M,4,0)</f>
        <v>21</v>
      </c>
      <c r="W47" s="1">
        <f>VLOOKUP(A47,[2]TDSheet!$A:$L,4,0)</f>
        <v>37.5</v>
      </c>
      <c r="X47" s="1">
        <v>5</v>
      </c>
      <c r="Y47" s="1">
        <v>4.8</v>
      </c>
      <c r="Z47" s="1">
        <v>10.8</v>
      </c>
      <c r="AA47" s="1">
        <v>11.4</v>
      </c>
      <c r="AB47" s="1">
        <v>10.4</v>
      </c>
      <c r="AC47" s="1">
        <v>9.8000000000000007</v>
      </c>
      <c r="AD47" s="1">
        <v>12.8</v>
      </c>
      <c r="AE47" s="1">
        <v>18.8</v>
      </c>
      <c r="AF47" s="29" t="s">
        <v>104</v>
      </c>
      <c r="AG47" s="1">
        <f t="shared" si="14"/>
        <v>11.1</v>
      </c>
      <c r="AH47" s="6">
        <v>12</v>
      </c>
      <c r="AI47" s="12">
        <f t="shared" si="15"/>
        <v>0</v>
      </c>
      <c r="AJ47" s="1">
        <f t="shared" si="16"/>
        <v>0</v>
      </c>
      <c r="AK47" s="1">
        <v>14</v>
      </c>
      <c r="AL47" s="1">
        <v>70</v>
      </c>
      <c r="AM47" s="12">
        <f t="shared" si="17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55</v>
      </c>
      <c r="C48" s="1">
        <v>69.7</v>
      </c>
      <c r="D48" s="1"/>
      <c r="E48" s="1"/>
      <c r="F48" s="1">
        <v>69.7</v>
      </c>
      <c r="G48" s="6">
        <v>1</v>
      </c>
      <c r="H48" s="1">
        <v>180</v>
      </c>
      <c r="I48" s="17" t="s">
        <v>102</v>
      </c>
      <c r="J48" s="1">
        <v>1.8</v>
      </c>
      <c r="K48" s="1">
        <f t="shared" si="18"/>
        <v>-1.8</v>
      </c>
      <c r="L48" s="1"/>
      <c r="M48" s="1"/>
      <c r="N48" s="1"/>
      <c r="O48" s="1">
        <f t="shared" si="3"/>
        <v>0</v>
      </c>
      <c r="P48" s="5"/>
      <c r="Q48" s="5">
        <f t="shared" si="13"/>
        <v>0</v>
      </c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0</v>
      </c>
      <c r="X48" s="1">
        <v>0.72</v>
      </c>
      <c r="Y48" s="1">
        <v>1.44</v>
      </c>
      <c r="Z48" s="1">
        <v>0.36</v>
      </c>
      <c r="AA48" s="1">
        <v>1.44</v>
      </c>
      <c r="AB48" s="1">
        <v>0</v>
      </c>
      <c r="AC48" s="1">
        <v>1.8</v>
      </c>
      <c r="AD48" s="1">
        <v>0</v>
      </c>
      <c r="AE48" s="1">
        <v>2.2999999999999998</v>
      </c>
      <c r="AF48" s="27" t="s">
        <v>52</v>
      </c>
      <c r="AG48" s="1">
        <f t="shared" si="14"/>
        <v>0</v>
      </c>
      <c r="AH48" s="6">
        <v>1.8</v>
      </c>
      <c r="AI48" s="12">
        <f t="shared" si="15"/>
        <v>0</v>
      </c>
      <c r="AJ48" s="1">
        <f t="shared" si="16"/>
        <v>0</v>
      </c>
      <c r="AK48" s="1">
        <v>18</v>
      </c>
      <c r="AL48" s="1">
        <v>234</v>
      </c>
      <c r="AM48" s="12">
        <f t="shared" si="17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43</v>
      </c>
      <c r="C49" s="1">
        <v>653</v>
      </c>
      <c r="D49" s="1">
        <v>3</v>
      </c>
      <c r="E49" s="1">
        <v>76</v>
      </c>
      <c r="F49" s="1">
        <v>576</v>
      </c>
      <c r="G49" s="6">
        <v>0.3</v>
      </c>
      <c r="H49" s="1">
        <v>180</v>
      </c>
      <c r="I49" s="17" t="s">
        <v>102</v>
      </c>
      <c r="J49" s="1">
        <v>76</v>
      </c>
      <c r="K49" s="1">
        <f t="shared" si="18"/>
        <v>0</v>
      </c>
      <c r="L49" s="1"/>
      <c r="M49" s="1"/>
      <c r="N49" s="1"/>
      <c r="O49" s="1">
        <f t="shared" si="3"/>
        <v>15.2</v>
      </c>
      <c r="P49" s="5"/>
      <c r="Q49" s="5">
        <f t="shared" si="13"/>
        <v>0</v>
      </c>
      <c r="R49" s="5"/>
      <c r="S49" s="1"/>
      <c r="T49" s="1">
        <f t="shared" si="4"/>
        <v>37.894736842105267</v>
      </c>
      <c r="U49" s="1">
        <f t="shared" si="5"/>
        <v>37.894736842105267</v>
      </c>
      <c r="V49" s="1">
        <f>VLOOKUP(A49,[1]TDSheet!$A:$M,4,0)</f>
        <v>34.5</v>
      </c>
      <c r="W49" s="1">
        <f>VLOOKUP(A49,[2]TDSheet!$A:$L,4,0)</f>
        <v>52.2</v>
      </c>
      <c r="X49" s="1">
        <v>39.4</v>
      </c>
      <c r="Y49" s="1">
        <v>6.6</v>
      </c>
      <c r="Z49" s="1">
        <v>17.8</v>
      </c>
      <c r="AA49" s="1">
        <v>9.8000000000000007</v>
      </c>
      <c r="AB49" s="1">
        <v>14</v>
      </c>
      <c r="AC49" s="1">
        <v>14.2</v>
      </c>
      <c r="AD49" s="1">
        <v>15.2</v>
      </c>
      <c r="AE49" s="1">
        <v>13.6</v>
      </c>
      <c r="AF49" s="27" t="s">
        <v>52</v>
      </c>
      <c r="AG49" s="1">
        <f t="shared" si="14"/>
        <v>0</v>
      </c>
      <c r="AH49" s="6">
        <v>12</v>
      </c>
      <c r="AI49" s="12">
        <f t="shared" si="15"/>
        <v>0</v>
      </c>
      <c r="AJ49" s="1">
        <f t="shared" si="16"/>
        <v>0</v>
      </c>
      <c r="AK49" s="1">
        <v>14</v>
      </c>
      <c r="AL49" s="1">
        <v>70</v>
      </c>
      <c r="AM49" s="12">
        <f t="shared" si="1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43</v>
      </c>
      <c r="C50" s="1">
        <v>255</v>
      </c>
      <c r="D50" s="1"/>
      <c r="E50" s="1">
        <v>18</v>
      </c>
      <c r="F50" s="1">
        <v>237</v>
      </c>
      <c r="G50" s="6">
        <v>0.2</v>
      </c>
      <c r="H50" s="1">
        <v>365</v>
      </c>
      <c r="I50" s="17" t="s">
        <v>102</v>
      </c>
      <c r="J50" s="1">
        <v>18</v>
      </c>
      <c r="K50" s="1">
        <f t="shared" si="18"/>
        <v>0</v>
      </c>
      <c r="L50" s="1"/>
      <c r="M50" s="1"/>
      <c r="N50" s="1"/>
      <c r="O50" s="1">
        <f t="shared" si="3"/>
        <v>3.6</v>
      </c>
      <c r="P50" s="5"/>
      <c r="Q50" s="5">
        <f t="shared" si="13"/>
        <v>0</v>
      </c>
      <c r="R50" s="5"/>
      <c r="S50" s="1"/>
      <c r="T50" s="1">
        <f t="shared" si="4"/>
        <v>65.833333333333329</v>
      </c>
      <c r="U50" s="1">
        <f t="shared" si="5"/>
        <v>65.833333333333329</v>
      </c>
      <c r="V50" s="1">
        <f>VLOOKUP(A50,[1]TDSheet!$A:$M,4,0)</f>
        <v>2.4</v>
      </c>
      <c r="W50" s="1">
        <f>VLOOKUP(A50,[2]TDSheet!$A:$L,4,0)</f>
        <v>3.8</v>
      </c>
      <c r="X50" s="1">
        <v>4.8</v>
      </c>
      <c r="Y50" s="1">
        <v>0</v>
      </c>
      <c r="Z50" s="1">
        <v>0.6</v>
      </c>
      <c r="AA50" s="1">
        <v>0</v>
      </c>
      <c r="AB50" s="1">
        <v>5</v>
      </c>
      <c r="AC50" s="1">
        <v>0</v>
      </c>
      <c r="AD50" s="1">
        <v>0.6</v>
      </c>
      <c r="AE50" s="1">
        <v>1.8</v>
      </c>
      <c r="AF50" s="27" t="s">
        <v>52</v>
      </c>
      <c r="AG50" s="1">
        <f t="shared" si="14"/>
        <v>0</v>
      </c>
      <c r="AH50" s="6">
        <v>6</v>
      </c>
      <c r="AI50" s="12">
        <f t="shared" si="15"/>
        <v>0</v>
      </c>
      <c r="AJ50" s="1">
        <f t="shared" si="16"/>
        <v>0</v>
      </c>
      <c r="AK50" s="1">
        <v>10</v>
      </c>
      <c r="AL50" s="1">
        <v>130</v>
      </c>
      <c r="AM50" s="12">
        <f t="shared" si="1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93</v>
      </c>
      <c r="B51" s="10" t="s">
        <v>43</v>
      </c>
      <c r="C51" s="10">
        <v>6</v>
      </c>
      <c r="D51" s="10"/>
      <c r="E51" s="10"/>
      <c r="F51" s="10">
        <v>6</v>
      </c>
      <c r="G51" s="11">
        <v>0.2</v>
      </c>
      <c r="H51" s="10">
        <v>365</v>
      </c>
      <c r="I51" s="24" t="s">
        <v>102</v>
      </c>
      <c r="J51" s="10"/>
      <c r="K51" s="10">
        <f t="shared" si="18"/>
        <v>0</v>
      </c>
      <c r="L51" s="10"/>
      <c r="M51" s="10"/>
      <c r="N51" s="10"/>
      <c r="O51" s="10">
        <f t="shared" si="3"/>
        <v>0</v>
      </c>
      <c r="P51" s="25"/>
      <c r="Q51" s="25">
        <f t="shared" si="13"/>
        <v>0</v>
      </c>
      <c r="R51" s="25"/>
      <c r="S51" s="10"/>
      <c r="T51" s="10" t="e">
        <f t="shared" si="4"/>
        <v>#DIV/0!</v>
      </c>
      <c r="U51" s="10" t="e">
        <f t="shared" si="5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6.8</v>
      </c>
      <c r="AC51" s="10">
        <v>5</v>
      </c>
      <c r="AD51" s="10">
        <v>0.6</v>
      </c>
      <c r="AE51" s="10">
        <v>0.6</v>
      </c>
      <c r="AF51" s="10" t="s">
        <v>56</v>
      </c>
      <c r="AG51" s="10">
        <f t="shared" si="14"/>
        <v>0</v>
      </c>
      <c r="AH51" s="11">
        <v>6</v>
      </c>
      <c r="AI51" s="15">
        <f t="shared" si="15"/>
        <v>0</v>
      </c>
      <c r="AJ51" s="10">
        <f t="shared" si="16"/>
        <v>0</v>
      </c>
      <c r="AK51" s="10">
        <v>10</v>
      </c>
      <c r="AL51" s="10"/>
      <c r="AM51" s="15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43</v>
      </c>
      <c r="C52" s="1">
        <v>1673</v>
      </c>
      <c r="D52" s="1">
        <v>2</v>
      </c>
      <c r="E52" s="1">
        <v>643</v>
      </c>
      <c r="F52" s="1">
        <v>1028</v>
      </c>
      <c r="G52" s="6">
        <v>0.3</v>
      </c>
      <c r="H52" s="1">
        <v>180</v>
      </c>
      <c r="I52" s="17" t="s">
        <v>102</v>
      </c>
      <c r="J52" s="1">
        <v>645</v>
      </c>
      <c r="K52" s="1">
        <f t="shared" si="18"/>
        <v>-2</v>
      </c>
      <c r="L52" s="1"/>
      <c r="M52" s="1"/>
      <c r="N52" s="1"/>
      <c r="O52" s="1">
        <f t="shared" si="3"/>
        <v>128.6</v>
      </c>
      <c r="P52" s="5">
        <f t="shared" ref="P52:P53" si="20">20*O52-F52</f>
        <v>1544</v>
      </c>
      <c r="Q52" s="5">
        <f t="shared" si="13"/>
        <v>1568</v>
      </c>
      <c r="R52" s="5"/>
      <c r="S52" s="1"/>
      <c r="T52" s="1">
        <f t="shared" si="4"/>
        <v>20.186625194401245</v>
      </c>
      <c r="U52" s="1">
        <f t="shared" si="5"/>
        <v>7.9937791601866257</v>
      </c>
      <c r="V52" s="1">
        <f>VLOOKUP(A52,[1]TDSheet!$A:$M,4,0)</f>
        <v>322.8</v>
      </c>
      <c r="W52" s="1">
        <f>VLOOKUP(A52,[2]TDSheet!$A:$L,4,0)</f>
        <v>241.5</v>
      </c>
      <c r="X52" s="1">
        <v>170.8</v>
      </c>
      <c r="Y52" s="1">
        <v>2.6</v>
      </c>
      <c r="Z52" s="1">
        <v>199.2</v>
      </c>
      <c r="AA52" s="1">
        <v>9</v>
      </c>
      <c r="AB52" s="1">
        <v>170</v>
      </c>
      <c r="AC52" s="1">
        <v>146.80000000000001</v>
      </c>
      <c r="AD52" s="1">
        <v>45.6</v>
      </c>
      <c r="AE52" s="1">
        <v>267.39999999999998</v>
      </c>
      <c r="AF52" s="1"/>
      <c r="AG52" s="1">
        <f t="shared" si="14"/>
        <v>463.2</v>
      </c>
      <c r="AH52" s="6">
        <v>14</v>
      </c>
      <c r="AI52" s="12">
        <f t="shared" si="15"/>
        <v>112</v>
      </c>
      <c r="AJ52" s="1">
        <f t="shared" si="16"/>
        <v>470.4</v>
      </c>
      <c r="AK52" s="1">
        <v>14</v>
      </c>
      <c r="AL52" s="1">
        <v>70</v>
      </c>
      <c r="AM52" s="12">
        <f t="shared" si="17"/>
        <v>1.6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43</v>
      </c>
      <c r="C53" s="1">
        <v>266</v>
      </c>
      <c r="D53" s="1">
        <v>1</v>
      </c>
      <c r="E53" s="1">
        <v>274</v>
      </c>
      <c r="F53" s="1">
        <v>-8</v>
      </c>
      <c r="G53" s="6">
        <v>0.25</v>
      </c>
      <c r="H53" s="1">
        <v>180</v>
      </c>
      <c r="I53" s="17" t="s">
        <v>102</v>
      </c>
      <c r="J53" s="1">
        <v>285</v>
      </c>
      <c r="K53" s="1">
        <f t="shared" si="18"/>
        <v>-11</v>
      </c>
      <c r="L53" s="1"/>
      <c r="M53" s="1"/>
      <c r="N53" s="1"/>
      <c r="O53" s="1">
        <f t="shared" si="3"/>
        <v>54.8</v>
      </c>
      <c r="P53" s="5">
        <f t="shared" si="20"/>
        <v>1104</v>
      </c>
      <c r="Q53" s="5">
        <f t="shared" si="13"/>
        <v>1176</v>
      </c>
      <c r="R53" s="5"/>
      <c r="S53" s="1"/>
      <c r="T53" s="1">
        <f t="shared" si="4"/>
        <v>21.313868613138688</v>
      </c>
      <c r="U53" s="1">
        <f t="shared" si="5"/>
        <v>-0.14598540145985403</v>
      </c>
      <c r="V53" s="1">
        <f>VLOOKUP(A53,[1]TDSheet!$A:$M,4,0)</f>
        <v>79.75</v>
      </c>
      <c r="W53" s="1">
        <f>VLOOKUP(A53,[2]TDSheet!$A:$L,4,0)</f>
        <v>141.5</v>
      </c>
      <c r="X53" s="1">
        <v>78</v>
      </c>
      <c r="Y53" s="1">
        <v>29.6</v>
      </c>
      <c r="Z53" s="1">
        <v>45.6</v>
      </c>
      <c r="AA53" s="1">
        <v>14.4</v>
      </c>
      <c r="AB53" s="1">
        <v>30.4</v>
      </c>
      <c r="AC53" s="1">
        <v>46.4</v>
      </c>
      <c r="AD53" s="1">
        <v>36</v>
      </c>
      <c r="AE53" s="1">
        <v>67.8</v>
      </c>
      <c r="AF53" s="1"/>
      <c r="AG53" s="1">
        <f t="shared" si="14"/>
        <v>276</v>
      </c>
      <c r="AH53" s="6">
        <v>12</v>
      </c>
      <c r="AI53" s="12">
        <f t="shared" si="15"/>
        <v>98</v>
      </c>
      <c r="AJ53" s="1">
        <f t="shared" si="16"/>
        <v>294</v>
      </c>
      <c r="AK53" s="1">
        <v>14</v>
      </c>
      <c r="AL53" s="1">
        <v>70</v>
      </c>
      <c r="AM53" s="12">
        <f t="shared" si="17"/>
        <v>1.4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43</v>
      </c>
      <c r="C54" s="1">
        <v>704</v>
      </c>
      <c r="D54" s="1">
        <v>3</v>
      </c>
      <c r="E54" s="1">
        <v>109</v>
      </c>
      <c r="F54" s="1">
        <v>584</v>
      </c>
      <c r="G54" s="6">
        <v>0.25</v>
      </c>
      <c r="H54" s="1">
        <v>180</v>
      </c>
      <c r="I54" s="17" t="s">
        <v>102</v>
      </c>
      <c r="J54" s="1">
        <v>112</v>
      </c>
      <c r="K54" s="1">
        <f t="shared" si="18"/>
        <v>-3</v>
      </c>
      <c r="L54" s="1"/>
      <c r="M54" s="1"/>
      <c r="N54" s="1"/>
      <c r="O54" s="1">
        <f t="shared" si="3"/>
        <v>21.8</v>
      </c>
      <c r="P54" s="5"/>
      <c r="Q54" s="5">
        <f t="shared" si="13"/>
        <v>0</v>
      </c>
      <c r="R54" s="5"/>
      <c r="S54" s="1"/>
      <c r="T54" s="1">
        <f t="shared" si="4"/>
        <v>26.788990825688071</v>
      </c>
      <c r="U54" s="1">
        <f t="shared" si="5"/>
        <v>26.788990825688071</v>
      </c>
      <c r="V54" s="1">
        <f>VLOOKUP(A54,[1]TDSheet!$A:$M,4,0)</f>
        <v>46.25</v>
      </c>
      <c r="W54" s="1">
        <f>VLOOKUP(A54,[2]TDSheet!$A:$L,4,0)</f>
        <v>124.5</v>
      </c>
      <c r="X54" s="1">
        <v>69</v>
      </c>
      <c r="Y54" s="1">
        <v>26.4</v>
      </c>
      <c r="Z54" s="1">
        <v>37.6</v>
      </c>
      <c r="AA54" s="1">
        <v>13.4</v>
      </c>
      <c r="AB54" s="1">
        <v>30.6</v>
      </c>
      <c r="AC54" s="1">
        <v>46</v>
      </c>
      <c r="AD54" s="1">
        <v>36.200000000000003</v>
      </c>
      <c r="AE54" s="1">
        <v>43.6</v>
      </c>
      <c r="AF54" s="27" t="s">
        <v>52</v>
      </c>
      <c r="AG54" s="1">
        <f t="shared" si="14"/>
        <v>0</v>
      </c>
      <c r="AH54" s="6">
        <v>12</v>
      </c>
      <c r="AI54" s="12">
        <f t="shared" si="15"/>
        <v>0</v>
      </c>
      <c r="AJ54" s="1">
        <f t="shared" si="16"/>
        <v>0</v>
      </c>
      <c r="AK54" s="1">
        <v>14</v>
      </c>
      <c r="AL54" s="1">
        <v>70</v>
      </c>
      <c r="AM54" s="12">
        <f t="shared" si="17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97</v>
      </c>
      <c r="B55" s="1" t="s">
        <v>55</v>
      </c>
      <c r="C55" s="1">
        <v>70.2</v>
      </c>
      <c r="D55" s="1"/>
      <c r="E55" s="1">
        <v>10.8</v>
      </c>
      <c r="F55" s="1">
        <v>59.4</v>
      </c>
      <c r="G55" s="6">
        <v>1</v>
      </c>
      <c r="H55" s="1">
        <v>180</v>
      </c>
      <c r="I55" s="17" t="s">
        <v>102</v>
      </c>
      <c r="J55" s="1">
        <v>10.8</v>
      </c>
      <c r="K55" s="1">
        <f t="shared" si="18"/>
        <v>0</v>
      </c>
      <c r="L55" s="1"/>
      <c r="M55" s="1"/>
      <c r="N55" s="1"/>
      <c r="O55" s="1">
        <f t="shared" si="3"/>
        <v>2.16</v>
      </c>
      <c r="P55" s="5"/>
      <c r="Q55" s="5">
        <f t="shared" si="13"/>
        <v>0</v>
      </c>
      <c r="R55" s="5"/>
      <c r="S55" s="1"/>
      <c r="T55" s="1">
        <f t="shared" si="4"/>
        <v>27.499999999999996</v>
      </c>
      <c r="U55" s="1">
        <f t="shared" si="5"/>
        <v>27.499999999999996</v>
      </c>
      <c r="V55" s="1">
        <f>VLOOKUP(A55,[1]TDSheet!$A:$M,4,0)</f>
        <v>8.1</v>
      </c>
      <c r="W55" s="1">
        <f>VLOOKUP(A55,[2]TDSheet!$A:$L,4,0)</f>
        <v>45.9</v>
      </c>
      <c r="X55" s="1">
        <v>4.32</v>
      </c>
      <c r="Y55" s="1">
        <v>2.7</v>
      </c>
      <c r="Z55" s="1">
        <v>1.08</v>
      </c>
      <c r="AA55" s="1">
        <v>2.7</v>
      </c>
      <c r="AB55" s="1">
        <v>2.16</v>
      </c>
      <c r="AC55" s="1">
        <v>1.08</v>
      </c>
      <c r="AD55" s="1">
        <v>5.4</v>
      </c>
      <c r="AE55" s="1">
        <v>4.32</v>
      </c>
      <c r="AF55" s="27" t="s">
        <v>52</v>
      </c>
      <c r="AG55" s="1">
        <f t="shared" si="14"/>
        <v>0</v>
      </c>
      <c r="AH55" s="6">
        <v>2.7</v>
      </c>
      <c r="AI55" s="12">
        <f t="shared" si="15"/>
        <v>0</v>
      </c>
      <c r="AJ55" s="1">
        <f t="shared" si="16"/>
        <v>0</v>
      </c>
      <c r="AK55" s="1">
        <v>14</v>
      </c>
      <c r="AL55" s="1">
        <v>126</v>
      </c>
      <c r="AM55" s="12">
        <f t="shared" si="1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98</v>
      </c>
      <c r="B56" s="1" t="s">
        <v>55</v>
      </c>
      <c r="C56" s="1">
        <v>81.900000000000006</v>
      </c>
      <c r="D56" s="1"/>
      <c r="E56" s="1">
        <v>10</v>
      </c>
      <c r="F56" s="1">
        <v>71.900000000000006</v>
      </c>
      <c r="G56" s="6">
        <v>1</v>
      </c>
      <c r="H56" s="1">
        <v>180</v>
      </c>
      <c r="I56" s="17" t="s">
        <v>102</v>
      </c>
      <c r="J56" s="1">
        <v>10</v>
      </c>
      <c r="K56" s="1">
        <f t="shared" si="18"/>
        <v>0</v>
      </c>
      <c r="L56" s="1"/>
      <c r="M56" s="1"/>
      <c r="N56" s="1"/>
      <c r="O56" s="1">
        <f t="shared" si="3"/>
        <v>2</v>
      </c>
      <c r="P56" s="5"/>
      <c r="Q56" s="5">
        <f t="shared" si="13"/>
        <v>0</v>
      </c>
      <c r="R56" s="5"/>
      <c r="S56" s="1"/>
      <c r="T56" s="1">
        <f t="shared" si="4"/>
        <v>35.950000000000003</v>
      </c>
      <c r="U56" s="1">
        <f t="shared" si="5"/>
        <v>35.950000000000003</v>
      </c>
      <c r="V56" s="1">
        <v>0</v>
      </c>
      <c r="W56" s="1">
        <f>VLOOKUP(A56,[2]TDSheet!$A:$L,4,0)</f>
        <v>5</v>
      </c>
      <c r="X56" s="1">
        <v>1</v>
      </c>
      <c r="Y56" s="1">
        <v>2</v>
      </c>
      <c r="Z56" s="1">
        <v>1</v>
      </c>
      <c r="AA56" s="1">
        <v>2</v>
      </c>
      <c r="AB56" s="1">
        <v>2</v>
      </c>
      <c r="AC56" s="1">
        <v>1</v>
      </c>
      <c r="AD56" s="1">
        <v>2</v>
      </c>
      <c r="AE56" s="1">
        <v>2</v>
      </c>
      <c r="AF56" s="27" t="s">
        <v>52</v>
      </c>
      <c r="AG56" s="1">
        <f t="shared" si="14"/>
        <v>0</v>
      </c>
      <c r="AH56" s="6">
        <v>5</v>
      </c>
      <c r="AI56" s="12">
        <f t="shared" si="15"/>
        <v>0</v>
      </c>
      <c r="AJ56" s="1">
        <f t="shared" si="16"/>
        <v>0</v>
      </c>
      <c r="AK56" s="1">
        <v>12</v>
      </c>
      <c r="AL56" s="1">
        <v>84</v>
      </c>
      <c r="AM56" s="12">
        <f t="shared" si="1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43</v>
      </c>
      <c r="C57" s="1">
        <v>3095</v>
      </c>
      <c r="D57" s="1">
        <v>5</v>
      </c>
      <c r="E57" s="1">
        <v>158</v>
      </c>
      <c r="F57" s="1">
        <v>2934</v>
      </c>
      <c r="G57" s="6">
        <v>0.14000000000000001</v>
      </c>
      <c r="H57" s="1">
        <v>180</v>
      </c>
      <c r="I57" s="17" t="s">
        <v>102</v>
      </c>
      <c r="J57" s="1">
        <v>158</v>
      </c>
      <c r="K57" s="1">
        <f t="shared" si="18"/>
        <v>0</v>
      </c>
      <c r="L57" s="1"/>
      <c r="M57" s="1"/>
      <c r="N57" s="1"/>
      <c r="O57" s="1">
        <f t="shared" si="3"/>
        <v>31.6</v>
      </c>
      <c r="P57" s="5"/>
      <c r="Q57" s="5">
        <f t="shared" si="13"/>
        <v>0</v>
      </c>
      <c r="R57" s="5"/>
      <c r="S57" s="1"/>
      <c r="T57" s="1">
        <f t="shared" si="4"/>
        <v>92.848101265822777</v>
      </c>
      <c r="U57" s="1">
        <f t="shared" si="5"/>
        <v>92.848101265822777</v>
      </c>
      <c r="V57" s="1">
        <f>VLOOKUP(A57,[1]TDSheet!$A:$M,4,0)</f>
        <v>17.64</v>
      </c>
      <c r="W57" s="1">
        <f>VLOOKUP(A57,[2]TDSheet!$A:$L,4,0)</f>
        <v>6.58</v>
      </c>
      <c r="X57" s="1">
        <v>26.6</v>
      </c>
      <c r="Y57" s="1">
        <v>3.4</v>
      </c>
      <c r="Z57" s="1">
        <v>31</v>
      </c>
      <c r="AA57" s="1">
        <v>7.8</v>
      </c>
      <c r="AB57" s="1">
        <v>67.599999999999994</v>
      </c>
      <c r="AC57" s="1">
        <v>68.8</v>
      </c>
      <c r="AD57" s="1">
        <v>50.4</v>
      </c>
      <c r="AE57" s="1">
        <v>4.4000000000000004</v>
      </c>
      <c r="AF57" s="27" t="s">
        <v>52</v>
      </c>
      <c r="AG57" s="1">
        <f t="shared" si="14"/>
        <v>0</v>
      </c>
      <c r="AH57" s="6">
        <v>22</v>
      </c>
      <c r="AI57" s="12">
        <f t="shared" si="15"/>
        <v>0</v>
      </c>
      <c r="AJ57" s="1">
        <f t="shared" si="16"/>
        <v>0</v>
      </c>
      <c r="AK57" s="1">
        <v>12</v>
      </c>
      <c r="AL57" s="1">
        <v>84</v>
      </c>
      <c r="AM57" s="12">
        <f t="shared" si="1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6"/>
      <c r="AI58" s="12"/>
      <c r="AJ58" s="1"/>
      <c r="AK58" s="1"/>
      <c r="AL58" s="1"/>
      <c r="AM58" s="1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  <c r="AI59" s="12"/>
      <c r="AJ59" s="1"/>
      <c r="AK59" s="1"/>
      <c r="AL59" s="1"/>
      <c r="AM59" s="1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  <c r="AI60" s="12"/>
      <c r="AJ60" s="1"/>
      <c r="AK60" s="1"/>
      <c r="AL60" s="1"/>
      <c r="AM60" s="1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6"/>
      <c r="AI61" s="12"/>
      <c r="AJ61" s="1"/>
      <c r="AK61" s="1"/>
      <c r="AL61" s="1"/>
      <c r="AM61" s="1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6"/>
      <c r="AI62" s="12"/>
      <c r="AJ62" s="1"/>
      <c r="AK62" s="1"/>
      <c r="AL62" s="1"/>
      <c r="AM62" s="1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  <c r="AI63" s="12"/>
      <c r="AJ63" s="1"/>
      <c r="AK63" s="1"/>
      <c r="AL63" s="1"/>
      <c r="AM63" s="1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  <c r="AI64" s="12"/>
      <c r="AJ64" s="1"/>
      <c r="AK64" s="1"/>
      <c r="AL64" s="1"/>
      <c r="AM64" s="1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6"/>
      <c r="AI65" s="12"/>
      <c r="AJ65" s="1"/>
      <c r="AK65" s="1"/>
      <c r="AL65" s="1"/>
      <c r="AM65" s="1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  <c r="AI66" s="12"/>
      <c r="AJ66" s="1"/>
      <c r="AK66" s="1"/>
      <c r="AL66" s="1"/>
      <c r="AM66" s="1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  <c r="AI67" s="12"/>
      <c r="AJ67" s="1"/>
      <c r="AK67" s="1"/>
      <c r="AL67" s="1"/>
      <c r="AM67" s="1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6"/>
      <c r="AI68" s="12"/>
      <c r="AJ68" s="1"/>
      <c r="AK68" s="1"/>
      <c r="AL68" s="1"/>
      <c r="AM68" s="1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  <c r="AI69" s="12"/>
      <c r="AJ69" s="1"/>
      <c r="AK69" s="1"/>
      <c r="AL69" s="1"/>
      <c r="AM69" s="1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  <c r="AI70" s="12"/>
      <c r="AJ70" s="1"/>
      <c r="AK70" s="1"/>
      <c r="AL70" s="1"/>
      <c r="AM70" s="1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  <c r="AI71" s="12"/>
      <c r="AJ71" s="1"/>
      <c r="AK71" s="1"/>
      <c r="AL71" s="1"/>
      <c r="AM71" s="1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6"/>
      <c r="AI72" s="12"/>
      <c r="AJ72" s="1"/>
      <c r="AK72" s="1"/>
      <c r="AL72" s="1"/>
      <c r="AM72" s="1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  <c r="AI73" s="12"/>
      <c r="AJ73" s="1"/>
      <c r="AK73" s="1"/>
      <c r="AL73" s="1"/>
      <c r="AM73" s="1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  <c r="AI74" s="12"/>
      <c r="AJ74" s="1"/>
      <c r="AK74" s="1"/>
      <c r="AL74" s="1"/>
      <c r="AM74" s="1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  <c r="AI75" s="12"/>
      <c r="AJ75" s="1"/>
      <c r="AK75" s="1"/>
      <c r="AL75" s="1"/>
      <c r="AM75" s="1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  <c r="AI76" s="12"/>
      <c r="AJ76" s="1"/>
      <c r="AK76" s="1"/>
      <c r="AL76" s="1"/>
      <c r="AM76" s="1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6"/>
      <c r="AI77" s="12"/>
      <c r="AJ77" s="1"/>
      <c r="AK77" s="1"/>
      <c r="AL77" s="1"/>
      <c r="AM77" s="1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6"/>
      <c r="AI78" s="12"/>
      <c r="AJ78" s="1"/>
      <c r="AK78" s="1"/>
      <c r="AL78" s="1"/>
      <c r="AM78" s="1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  <c r="AI79" s="12"/>
      <c r="AJ79" s="1"/>
      <c r="AK79" s="1"/>
      <c r="AL79" s="1"/>
      <c r="AM79" s="1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  <c r="AI80" s="12"/>
      <c r="AJ80" s="1"/>
      <c r="AK80" s="1"/>
      <c r="AL80" s="1"/>
      <c r="AM80" s="1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6"/>
      <c r="AI81" s="12"/>
      <c r="AJ81" s="1"/>
      <c r="AK81" s="1"/>
      <c r="AL81" s="1"/>
      <c r="AM81" s="1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6"/>
      <c r="AI82" s="12"/>
      <c r="AJ82" s="1"/>
      <c r="AK82" s="1"/>
      <c r="AL82" s="1"/>
      <c r="AM82" s="1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  <c r="AI83" s="12"/>
      <c r="AJ83" s="1"/>
      <c r="AK83" s="1"/>
      <c r="AL83" s="1"/>
      <c r="AM83" s="1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  <c r="AI84" s="12"/>
      <c r="AJ84" s="1"/>
      <c r="AK84" s="1"/>
      <c r="AL84" s="1"/>
      <c r="AM84" s="1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6"/>
      <c r="AI85" s="12"/>
      <c r="AJ85" s="1"/>
      <c r="AK85" s="1"/>
      <c r="AL85" s="1"/>
      <c r="AM85" s="1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  <c r="AI86" s="12"/>
      <c r="AJ86" s="1"/>
      <c r="AK86" s="1"/>
      <c r="AL86" s="1"/>
      <c r="AM86" s="1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  <c r="AI87" s="12"/>
      <c r="AJ87" s="1"/>
      <c r="AK87" s="1"/>
      <c r="AL87" s="1"/>
      <c r="AM87" s="1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6"/>
      <c r="AI88" s="12"/>
      <c r="AJ88" s="1"/>
      <c r="AK88" s="1"/>
      <c r="AL88" s="1"/>
      <c r="AM88" s="1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  <c r="AI89" s="12"/>
      <c r="AJ89" s="1"/>
      <c r="AK89" s="1"/>
      <c r="AL89" s="1"/>
      <c r="AM89" s="1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  <c r="AI90" s="12"/>
      <c r="AJ90" s="1"/>
      <c r="AK90" s="1"/>
      <c r="AL90" s="1"/>
      <c r="AM90" s="1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  <c r="AI91" s="12"/>
      <c r="AJ91" s="1"/>
      <c r="AK91" s="1"/>
      <c r="AL91" s="1"/>
      <c r="AM91" s="1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6"/>
      <c r="AI92" s="12"/>
      <c r="AJ92" s="1"/>
      <c r="AK92" s="1"/>
      <c r="AL92" s="1"/>
      <c r="AM92" s="1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  <c r="AI93" s="12"/>
      <c r="AJ93" s="1"/>
      <c r="AK93" s="1"/>
      <c r="AL93" s="1"/>
      <c r="AM93" s="1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  <c r="AI94" s="12"/>
      <c r="AJ94" s="1"/>
      <c r="AK94" s="1"/>
      <c r="AL94" s="1"/>
      <c r="AM94" s="1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  <c r="AI95" s="12"/>
      <c r="AJ95" s="1"/>
      <c r="AK95" s="1"/>
      <c r="AL95" s="1"/>
      <c r="AM95" s="1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  <c r="AI96" s="12"/>
      <c r="AJ96" s="1"/>
      <c r="AK96" s="1"/>
      <c r="AL96" s="1"/>
      <c r="AM96" s="1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6"/>
      <c r="AI97" s="12"/>
      <c r="AJ97" s="1"/>
      <c r="AK97" s="1"/>
      <c r="AL97" s="1"/>
      <c r="AM97" s="1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6"/>
      <c r="AI98" s="12"/>
      <c r="AJ98" s="1"/>
      <c r="AK98" s="1"/>
      <c r="AL98" s="1"/>
      <c r="AM98" s="1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  <c r="AI99" s="12"/>
      <c r="AJ99" s="1"/>
      <c r="AK99" s="1"/>
      <c r="AL99" s="1"/>
      <c r="AM99" s="1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  <c r="AI100" s="12"/>
      <c r="AJ100" s="1"/>
      <c r="AK100" s="1"/>
      <c r="AL100" s="1"/>
      <c r="AM100" s="1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6"/>
      <c r="AI101" s="12"/>
      <c r="AJ101" s="1"/>
      <c r="AK101" s="1"/>
      <c r="AL101" s="1"/>
      <c r="AM101" s="1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6"/>
      <c r="AI102" s="12"/>
      <c r="AJ102" s="1"/>
      <c r="AK102" s="1"/>
      <c r="AL102" s="1"/>
      <c r="AM102" s="1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  <c r="AI103" s="12"/>
      <c r="AJ103" s="1"/>
      <c r="AK103" s="1"/>
      <c r="AL103" s="1"/>
      <c r="AM103" s="1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  <c r="AI104" s="12"/>
      <c r="AJ104" s="1"/>
      <c r="AK104" s="1"/>
      <c r="AL104" s="1"/>
      <c r="AM104" s="1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6"/>
      <c r="AI105" s="12"/>
      <c r="AJ105" s="1"/>
      <c r="AK105" s="1"/>
      <c r="AL105" s="1"/>
      <c r="AM105" s="1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  <c r="AI106" s="12"/>
      <c r="AJ106" s="1"/>
      <c r="AK106" s="1"/>
      <c r="AL106" s="1"/>
      <c r="AM106" s="1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  <c r="AI107" s="12"/>
      <c r="AJ107" s="1"/>
      <c r="AK107" s="1"/>
      <c r="AL107" s="1"/>
      <c r="AM107" s="1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6"/>
      <c r="AI108" s="12"/>
      <c r="AJ108" s="1"/>
      <c r="AK108" s="1"/>
      <c r="AL108" s="1"/>
      <c r="AM108" s="1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  <c r="AI109" s="12"/>
      <c r="AJ109" s="1"/>
      <c r="AK109" s="1"/>
      <c r="AL109" s="1"/>
      <c r="AM109" s="1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  <c r="AI110" s="12"/>
      <c r="AJ110" s="1"/>
      <c r="AK110" s="1"/>
      <c r="AL110" s="1"/>
      <c r="AM110" s="1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  <c r="AI111" s="12"/>
      <c r="AJ111" s="1"/>
      <c r="AK111" s="1"/>
      <c r="AL111" s="1"/>
      <c r="AM111" s="1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6"/>
      <c r="AI112" s="12"/>
      <c r="AJ112" s="1"/>
      <c r="AK112" s="1"/>
      <c r="AL112" s="1"/>
      <c r="AM112" s="1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  <c r="AI113" s="12"/>
      <c r="AJ113" s="1"/>
      <c r="AK113" s="1"/>
      <c r="AL113" s="1"/>
      <c r="AM113" s="1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  <c r="AI114" s="12"/>
      <c r="AJ114" s="1"/>
      <c r="AK114" s="1"/>
      <c r="AL114" s="1"/>
      <c r="AM114" s="1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  <c r="AI115" s="12"/>
      <c r="AJ115" s="1"/>
      <c r="AK115" s="1"/>
      <c r="AL115" s="1"/>
      <c r="AM115" s="1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  <c r="AI116" s="12"/>
      <c r="AJ116" s="1"/>
      <c r="AK116" s="1"/>
      <c r="AL116" s="1"/>
      <c r="AM116" s="1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6"/>
      <c r="AI117" s="12"/>
      <c r="AJ117" s="1"/>
      <c r="AK117" s="1"/>
      <c r="AL117" s="1"/>
      <c r="AM117" s="1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6"/>
      <c r="AI118" s="12"/>
      <c r="AJ118" s="1"/>
      <c r="AK118" s="1"/>
      <c r="AL118" s="1"/>
      <c r="AM118" s="1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  <c r="AI119" s="12"/>
      <c r="AJ119" s="1"/>
      <c r="AK119" s="1"/>
      <c r="AL119" s="1"/>
      <c r="AM119" s="1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  <c r="AI120" s="12"/>
      <c r="AJ120" s="1"/>
      <c r="AK120" s="1"/>
      <c r="AL120" s="1"/>
      <c r="AM120" s="1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6"/>
      <c r="AI121" s="12"/>
      <c r="AJ121" s="1"/>
      <c r="AK121" s="1"/>
      <c r="AL121" s="1"/>
      <c r="AM121" s="1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6"/>
      <c r="AI122" s="12"/>
      <c r="AJ122" s="1"/>
      <c r="AK122" s="1"/>
      <c r="AL122" s="1"/>
      <c r="AM122" s="1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  <c r="AI123" s="12"/>
      <c r="AJ123" s="1"/>
      <c r="AK123" s="1"/>
      <c r="AL123" s="1"/>
      <c r="AM123" s="1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  <c r="AI124" s="12"/>
      <c r="AJ124" s="1"/>
      <c r="AK124" s="1"/>
      <c r="AL124" s="1"/>
      <c r="AM124" s="1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6"/>
      <c r="AI125" s="12"/>
      <c r="AJ125" s="1"/>
      <c r="AK125" s="1"/>
      <c r="AL125" s="1"/>
      <c r="AM125" s="1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  <c r="AI126" s="12"/>
      <c r="AJ126" s="1"/>
      <c r="AK126" s="1"/>
      <c r="AL126" s="1"/>
      <c r="AM126" s="1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  <c r="AI127" s="12"/>
      <c r="AJ127" s="1"/>
      <c r="AK127" s="1"/>
      <c r="AL127" s="1"/>
      <c r="AM127" s="1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6"/>
      <c r="AI128" s="12"/>
      <c r="AJ128" s="1"/>
      <c r="AK128" s="1"/>
      <c r="AL128" s="1"/>
      <c r="AM128" s="1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  <c r="AI129" s="12"/>
      <c r="AJ129" s="1"/>
      <c r="AK129" s="1"/>
      <c r="AL129" s="1"/>
      <c r="AM129" s="1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  <c r="AI130" s="12"/>
      <c r="AJ130" s="1"/>
      <c r="AK130" s="1"/>
      <c r="AL130" s="1"/>
      <c r="AM130" s="1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  <c r="AI131" s="12"/>
      <c r="AJ131" s="1"/>
      <c r="AK131" s="1"/>
      <c r="AL131" s="1"/>
      <c r="AM131" s="1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6"/>
      <c r="AI132" s="12"/>
      <c r="AJ132" s="1"/>
      <c r="AK132" s="1"/>
      <c r="AL132" s="1"/>
      <c r="AM132" s="1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  <c r="AI133" s="12"/>
      <c r="AJ133" s="1"/>
      <c r="AK133" s="1"/>
      <c r="AL133" s="1"/>
      <c r="AM133" s="1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  <c r="AI134" s="12"/>
      <c r="AJ134" s="1"/>
      <c r="AK134" s="1"/>
      <c r="AL134" s="1"/>
      <c r="AM134" s="1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  <c r="AI135" s="12"/>
      <c r="AJ135" s="1"/>
      <c r="AK135" s="1"/>
      <c r="AL135" s="1"/>
      <c r="AM135" s="1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  <c r="AI136" s="12"/>
      <c r="AJ136" s="1"/>
      <c r="AK136" s="1"/>
      <c r="AL136" s="1"/>
      <c r="AM136" s="1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6"/>
      <c r="AI137" s="12"/>
      <c r="AJ137" s="1"/>
      <c r="AK137" s="1"/>
      <c r="AL137" s="1"/>
      <c r="AM137" s="1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6"/>
      <c r="AI138" s="12"/>
      <c r="AJ138" s="1"/>
      <c r="AK138" s="1"/>
      <c r="AL138" s="1"/>
      <c r="AM138" s="1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  <c r="AI139" s="12"/>
      <c r="AJ139" s="1"/>
      <c r="AK139" s="1"/>
      <c r="AL139" s="1"/>
      <c r="AM139" s="1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  <c r="AI140" s="12"/>
      <c r="AJ140" s="1"/>
      <c r="AK140" s="1"/>
      <c r="AL140" s="1"/>
      <c r="AM140" s="1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6"/>
      <c r="AI141" s="12"/>
      <c r="AJ141" s="1"/>
      <c r="AK141" s="1"/>
      <c r="AL141" s="1"/>
      <c r="AM141" s="1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6"/>
      <c r="AI142" s="12"/>
      <c r="AJ142" s="1"/>
      <c r="AK142" s="1"/>
      <c r="AL142" s="1"/>
      <c r="AM142" s="1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  <c r="AI143" s="12"/>
      <c r="AJ143" s="1"/>
      <c r="AK143" s="1"/>
      <c r="AL143" s="1"/>
      <c r="AM143" s="1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  <c r="AI144" s="12"/>
      <c r="AJ144" s="1"/>
      <c r="AK144" s="1"/>
      <c r="AL144" s="1"/>
      <c r="AM144" s="1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6"/>
      <c r="AI145" s="12"/>
      <c r="AJ145" s="1"/>
      <c r="AK145" s="1"/>
      <c r="AL145" s="1"/>
      <c r="AM145" s="1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  <c r="AI146" s="12"/>
      <c r="AJ146" s="1"/>
      <c r="AK146" s="1"/>
      <c r="AL146" s="1"/>
      <c r="AM146" s="1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  <c r="AI147" s="12"/>
      <c r="AJ147" s="1"/>
      <c r="AK147" s="1"/>
      <c r="AL147" s="1"/>
      <c r="AM147" s="1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6"/>
      <c r="AI148" s="12"/>
      <c r="AJ148" s="1"/>
      <c r="AK148" s="1"/>
      <c r="AL148" s="1"/>
      <c r="AM148" s="1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  <c r="AI149" s="12"/>
      <c r="AJ149" s="1"/>
      <c r="AK149" s="1"/>
      <c r="AL149" s="1"/>
      <c r="AM149" s="1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  <c r="AI150" s="12"/>
      <c r="AJ150" s="1"/>
      <c r="AK150" s="1"/>
      <c r="AL150" s="1"/>
      <c r="AM150" s="1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  <c r="AI151" s="12"/>
      <c r="AJ151" s="1"/>
      <c r="AK151" s="1"/>
      <c r="AL151" s="1"/>
      <c r="AM151" s="1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6"/>
      <c r="AI152" s="12"/>
      <c r="AJ152" s="1"/>
      <c r="AK152" s="1"/>
      <c r="AL152" s="1"/>
      <c r="AM152" s="1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  <c r="AI153" s="12"/>
      <c r="AJ153" s="1"/>
      <c r="AK153" s="1"/>
      <c r="AL153" s="1"/>
      <c r="AM153" s="1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  <c r="AI154" s="12"/>
      <c r="AJ154" s="1"/>
      <c r="AK154" s="1"/>
      <c r="AL154" s="1"/>
      <c r="AM154" s="1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  <c r="AI155" s="12"/>
      <c r="AJ155" s="1"/>
      <c r="AK155" s="1"/>
      <c r="AL155" s="1"/>
      <c r="AM155" s="1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  <c r="AI156" s="12"/>
      <c r="AJ156" s="1"/>
      <c r="AK156" s="1"/>
      <c r="AL156" s="1"/>
      <c r="AM156" s="1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6"/>
      <c r="AI157" s="12"/>
      <c r="AJ157" s="1"/>
      <c r="AK157" s="1"/>
      <c r="AL157" s="1"/>
      <c r="AM157" s="1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6"/>
      <c r="AI158" s="12"/>
      <c r="AJ158" s="1"/>
      <c r="AK158" s="1"/>
      <c r="AL158" s="1"/>
      <c r="AM158" s="1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  <c r="AI159" s="12"/>
      <c r="AJ159" s="1"/>
      <c r="AK159" s="1"/>
      <c r="AL159" s="1"/>
      <c r="AM159" s="1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  <c r="AI160" s="12"/>
      <c r="AJ160" s="1"/>
      <c r="AK160" s="1"/>
      <c r="AL160" s="1"/>
      <c r="AM160" s="1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6"/>
      <c r="AI161" s="12"/>
      <c r="AJ161" s="1"/>
      <c r="AK161" s="1"/>
      <c r="AL161" s="1"/>
      <c r="AM161" s="1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6"/>
      <c r="AI162" s="12"/>
      <c r="AJ162" s="1"/>
      <c r="AK162" s="1"/>
      <c r="AL162" s="1"/>
      <c r="AM162" s="1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  <c r="AI163" s="12"/>
      <c r="AJ163" s="1"/>
      <c r="AK163" s="1"/>
      <c r="AL163" s="1"/>
      <c r="AM163" s="1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  <c r="AI164" s="12"/>
      <c r="AJ164" s="1"/>
      <c r="AK164" s="1"/>
      <c r="AL164" s="1"/>
      <c r="AM164" s="1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6"/>
      <c r="AI165" s="12"/>
      <c r="AJ165" s="1"/>
      <c r="AK165" s="1"/>
      <c r="AL165" s="1"/>
      <c r="AM165" s="1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  <c r="AI166" s="12"/>
      <c r="AJ166" s="1"/>
      <c r="AK166" s="1"/>
      <c r="AL166" s="1"/>
      <c r="AM166" s="1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  <c r="AI167" s="12"/>
      <c r="AJ167" s="1"/>
      <c r="AK167" s="1"/>
      <c r="AL167" s="1"/>
      <c r="AM167" s="1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6"/>
      <c r="AI168" s="12"/>
      <c r="AJ168" s="1"/>
      <c r="AK168" s="1"/>
      <c r="AL168" s="1"/>
      <c r="AM168" s="1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  <c r="AI169" s="12"/>
      <c r="AJ169" s="1"/>
      <c r="AK169" s="1"/>
      <c r="AL169" s="1"/>
      <c r="AM169" s="1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  <c r="AI170" s="12"/>
      <c r="AJ170" s="1"/>
      <c r="AK170" s="1"/>
      <c r="AL170" s="1"/>
      <c r="AM170" s="1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  <c r="AI171" s="12"/>
      <c r="AJ171" s="1"/>
      <c r="AK171" s="1"/>
      <c r="AL171" s="1"/>
      <c r="AM171" s="1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6"/>
      <c r="AI172" s="12"/>
      <c r="AJ172" s="1"/>
      <c r="AK172" s="1"/>
      <c r="AL172" s="1"/>
      <c r="AM172" s="1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  <c r="AI173" s="12"/>
      <c r="AJ173" s="1"/>
      <c r="AK173" s="1"/>
      <c r="AL173" s="1"/>
      <c r="AM173" s="1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  <c r="AI174" s="12"/>
      <c r="AJ174" s="1"/>
      <c r="AK174" s="1"/>
      <c r="AL174" s="1"/>
      <c r="AM174" s="1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  <c r="AI175" s="12"/>
      <c r="AJ175" s="1"/>
      <c r="AK175" s="1"/>
      <c r="AL175" s="1"/>
      <c r="AM175" s="1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  <c r="AI176" s="12"/>
      <c r="AJ176" s="1"/>
      <c r="AK176" s="1"/>
      <c r="AL176" s="1"/>
      <c r="AM176" s="1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6"/>
      <c r="AI177" s="12"/>
      <c r="AJ177" s="1"/>
      <c r="AK177" s="1"/>
      <c r="AL177" s="1"/>
      <c r="AM177" s="1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6"/>
      <c r="AI178" s="12"/>
      <c r="AJ178" s="1"/>
      <c r="AK178" s="1"/>
      <c r="AL178" s="1"/>
      <c r="AM178" s="1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  <c r="AI179" s="12"/>
      <c r="AJ179" s="1"/>
      <c r="AK179" s="1"/>
      <c r="AL179" s="1"/>
      <c r="AM179" s="1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  <c r="AI180" s="12"/>
      <c r="AJ180" s="1"/>
      <c r="AK180" s="1"/>
      <c r="AL180" s="1"/>
      <c r="AM180" s="1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6"/>
      <c r="AI181" s="12"/>
      <c r="AJ181" s="1"/>
      <c r="AK181" s="1"/>
      <c r="AL181" s="1"/>
      <c r="AM181" s="1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6"/>
      <c r="AI182" s="12"/>
      <c r="AJ182" s="1"/>
      <c r="AK182" s="1"/>
      <c r="AL182" s="1"/>
      <c r="AM182" s="1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  <c r="AI183" s="12"/>
      <c r="AJ183" s="1"/>
      <c r="AK183" s="1"/>
      <c r="AL183" s="1"/>
      <c r="AM183" s="1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  <c r="AI184" s="12"/>
      <c r="AJ184" s="1"/>
      <c r="AK184" s="1"/>
      <c r="AL184" s="1"/>
      <c r="AM184" s="1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6"/>
      <c r="AI185" s="12"/>
      <c r="AJ185" s="1"/>
      <c r="AK185" s="1"/>
      <c r="AL185" s="1"/>
      <c r="AM185" s="1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  <c r="AI186" s="12"/>
      <c r="AJ186" s="1"/>
      <c r="AK186" s="1"/>
      <c r="AL186" s="1"/>
      <c r="AM186" s="1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  <c r="AI187" s="12"/>
      <c r="AJ187" s="1"/>
      <c r="AK187" s="1"/>
      <c r="AL187" s="1"/>
      <c r="AM187" s="1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6"/>
      <c r="AI188" s="12"/>
      <c r="AJ188" s="1"/>
      <c r="AK188" s="1"/>
      <c r="AL188" s="1"/>
      <c r="AM188" s="1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  <c r="AI189" s="12"/>
      <c r="AJ189" s="1"/>
      <c r="AK189" s="1"/>
      <c r="AL189" s="1"/>
      <c r="AM189" s="1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  <c r="AI190" s="12"/>
      <c r="AJ190" s="1"/>
      <c r="AK190" s="1"/>
      <c r="AL190" s="1"/>
      <c r="AM190" s="1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  <c r="AI191" s="12"/>
      <c r="AJ191" s="1"/>
      <c r="AK191" s="1"/>
      <c r="AL191" s="1"/>
      <c r="AM191" s="1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6"/>
      <c r="AI192" s="12"/>
      <c r="AJ192" s="1"/>
      <c r="AK192" s="1"/>
      <c r="AL192" s="1"/>
      <c r="AM192" s="1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  <c r="AI193" s="12"/>
      <c r="AJ193" s="1"/>
      <c r="AK193" s="1"/>
      <c r="AL193" s="1"/>
      <c r="AM193" s="1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  <c r="AI194" s="12"/>
      <c r="AJ194" s="1"/>
      <c r="AK194" s="1"/>
      <c r="AL194" s="1"/>
      <c r="AM194" s="1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  <c r="AI195" s="12"/>
      <c r="AJ195" s="1"/>
      <c r="AK195" s="1"/>
      <c r="AL195" s="1"/>
      <c r="AM195" s="1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  <c r="AI196" s="12"/>
      <c r="AJ196" s="1"/>
      <c r="AK196" s="1"/>
      <c r="AL196" s="1"/>
      <c r="AM196" s="1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6"/>
      <c r="AI197" s="12"/>
      <c r="AJ197" s="1"/>
      <c r="AK197" s="1"/>
      <c r="AL197" s="1"/>
      <c r="AM197" s="1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6"/>
      <c r="AI198" s="12"/>
      <c r="AJ198" s="1"/>
      <c r="AK198" s="1"/>
      <c r="AL198" s="1"/>
      <c r="AM198" s="1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  <c r="AI199" s="12"/>
      <c r="AJ199" s="1"/>
      <c r="AK199" s="1"/>
      <c r="AL199" s="1"/>
      <c r="AM199" s="1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  <c r="AI200" s="12"/>
      <c r="AJ200" s="1"/>
      <c r="AK200" s="1"/>
      <c r="AL200" s="1"/>
      <c r="AM200" s="1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6"/>
      <c r="AI201" s="12"/>
      <c r="AJ201" s="1"/>
      <c r="AK201" s="1"/>
      <c r="AL201" s="1"/>
      <c r="AM201" s="1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6"/>
      <c r="AI202" s="12"/>
      <c r="AJ202" s="1"/>
      <c r="AK202" s="1"/>
      <c r="AL202" s="1"/>
      <c r="AM202" s="1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  <c r="AI203" s="12"/>
      <c r="AJ203" s="1"/>
      <c r="AK203" s="1"/>
      <c r="AL203" s="1"/>
      <c r="AM203" s="1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  <c r="AI204" s="12"/>
      <c r="AJ204" s="1"/>
      <c r="AK204" s="1"/>
      <c r="AL204" s="1"/>
      <c r="AM204" s="1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6"/>
      <c r="AI205" s="12"/>
      <c r="AJ205" s="1"/>
      <c r="AK205" s="1"/>
      <c r="AL205" s="1"/>
      <c r="AM205" s="1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  <c r="AI206" s="12"/>
      <c r="AJ206" s="1"/>
      <c r="AK206" s="1"/>
      <c r="AL206" s="1"/>
      <c r="AM206" s="1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  <c r="AI207" s="12"/>
      <c r="AJ207" s="1"/>
      <c r="AK207" s="1"/>
      <c r="AL207" s="1"/>
      <c r="AM207" s="1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6"/>
      <c r="AI208" s="12"/>
      <c r="AJ208" s="1"/>
      <c r="AK208" s="1"/>
      <c r="AL208" s="1"/>
      <c r="AM208" s="1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  <c r="AI209" s="12"/>
      <c r="AJ209" s="1"/>
      <c r="AK209" s="1"/>
      <c r="AL209" s="1"/>
      <c r="AM209" s="1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  <c r="AI210" s="12"/>
      <c r="AJ210" s="1"/>
      <c r="AK210" s="1"/>
      <c r="AL210" s="1"/>
      <c r="AM210" s="1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  <c r="AI211" s="12"/>
      <c r="AJ211" s="1"/>
      <c r="AK211" s="1"/>
      <c r="AL211" s="1"/>
      <c r="AM211" s="1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6"/>
      <c r="AI212" s="12"/>
      <c r="AJ212" s="1"/>
      <c r="AK212" s="1"/>
      <c r="AL212" s="1"/>
      <c r="AM212" s="1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  <c r="AI213" s="12"/>
      <c r="AJ213" s="1"/>
      <c r="AK213" s="1"/>
      <c r="AL213" s="1"/>
      <c r="AM213" s="1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  <c r="AI214" s="12"/>
      <c r="AJ214" s="1"/>
      <c r="AK214" s="1"/>
      <c r="AL214" s="1"/>
      <c r="AM214" s="1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  <c r="AI215" s="12"/>
      <c r="AJ215" s="1"/>
      <c r="AK215" s="1"/>
      <c r="AL215" s="1"/>
      <c r="AM215" s="1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  <c r="AI216" s="12"/>
      <c r="AJ216" s="1"/>
      <c r="AK216" s="1"/>
      <c r="AL216" s="1"/>
      <c r="AM216" s="1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6"/>
      <c r="AI217" s="12"/>
      <c r="AJ217" s="1"/>
      <c r="AK217" s="1"/>
      <c r="AL217" s="1"/>
      <c r="AM217" s="1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6"/>
      <c r="AI218" s="12"/>
      <c r="AJ218" s="1"/>
      <c r="AK218" s="1"/>
      <c r="AL218" s="1"/>
      <c r="AM218" s="1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  <c r="AI219" s="12"/>
      <c r="AJ219" s="1"/>
      <c r="AK219" s="1"/>
      <c r="AL219" s="1"/>
      <c r="AM219" s="1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  <c r="AI220" s="12"/>
      <c r="AJ220" s="1"/>
      <c r="AK220" s="1"/>
      <c r="AL220" s="1"/>
      <c r="AM220" s="1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6"/>
      <c r="AI221" s="12"/>
      <c r="AJ221" s="1"/>
      <c r="AK221" s="1"/>
      <c r="AL221" s="1"/>
      <c r="AM221" s="1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6"/>
      <c r="AI222" s="12"/>
      <c r="AJ222" s="1"/>
      <c r="AK222" s="1"/>
      <c r="AL222" s="1"/>
      <c r="AM222" s="1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  <c r="AI223" s="12"/>
      <c r="AJ223" s="1"/>
      <c r="AK223" s="1"/>
      <c r="AL223" s="1"/>
      <c r="AM223" s="1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  <c r="AI224" s="12"/>
      <c r="AJ224" s="1"/>
      <c r="AK224" s="1"/>
      <c r="AL224" s="1"/>
      <c r="AM224" s="1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6"/>
      <c r="AI225" s="12"/>
      <c r="AJ225" s="1"/>
      <c r="AK225" s="1"/>
      <c r="AL225" s="1"/>
      <c r="AM225" s="1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  <c r="AI226" s="12"/>
      <c r="AJ226" s="1"/>
      <c r="AK226" s="1"/>
      <c r="AL226" s="1"/>
      <c r="AM226" s="1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6"/>
      <c r="AI227" s="12"/>
      <c r="AJ227" s="1"/>
      <c r="AK227" s="1"/>
      <c r="AL227" s="1"/>
      <c r="AM227" s="1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6"/>
      <c r="AI228" s="12"/>
      <c r="AJ228" s="1"/>
      <c r="AK228" s="1"/>
      <c r="AL228" s="1"/>
      <c r="AM228" s="1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  <c r="AI229" s="12"/>
      <c r="AJ229" s="1"/>
      <c r="AK229" s="1"/>
      <c r="AL229" s="1"/>
      <c r="AM229" s="1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  <c r="AI230" s="12"/>
      <c r="AJ230" s="1"/>
      <c r="AK230" s="1"/>
      <c r="AL230" s="1"/>
      <c r="AM230" s="1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6"/>
      <c r="AI231" s="12"/>
      <c r="AJ231" s="1"/>
      <c r="AK231" s="1"/>
      <c r="AL231" s="1"/>
      <c r="AM231" s="1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6"/>
      <c r="AI232" s="12"/>
      <c r="AJ232" s="1"/>
      <c r="AK232" s="1"/>
      <c r="AL232" s="1"/>
      <c r="AM232" s="1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  <c r="AI233" s="12"/>
      <c r="AJ233" s="1"/>
      <c r="AK233" s="1"/>
      <c r="AL233" s="1"/>
      <c r="AM233" s="1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  <c r="AI234" s="12"/>
      <c r="AJ234" s="1"/>
      <c r="AK234" s="1"/>
      <c r="AL234" s="1"/>
      <c r="AM234" s="1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6"/>
      <c r="AI235" s="12"/>
      <c r="AJ235" s="1"/>
      <c r="AK235" s="1"/>
      <c r="AL235" s="1"/>
      <c r="AM235" s="1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  <c r="AI236" s="12"/>
      <c r="AJ236" s="1"/>
      <c r="AK236" s="1"/>
      <c r="AL236" s="1"/>
      <c r="AM236" s="1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6"/>
      <c r="AI237" s="12"/>
      <c r="AJ237" s="1"/>
      <c r="AK237" s="1"/>
      <c r="AL237" s="1"/>
      <c r="AM237" s="1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6"/>
      <c r="AI238" s="12"/>
      <c r="AJ238" s="1"/>
      <c r="AK238" s="1"/>
      <c r="AL238" s="1"/>
      <c r="AM238" s="1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  <c r="AI239" s="12"/>
      <c r="AJ239" s="1"/>
      <c r="AK239" s="1"/>
      <c r="AL239" s="1"/>
      <c r="AM239" s="1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  <c r="AI240" s="12"/>
      <c r="AJ240" s="1"/>
      <c r="AK240" s="1"/>
      <c r="AL240" s="1"/>
      <c r="AM240" s="1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6"/>
      <c r="AI241" s="12"/>
      <c r="AJ241" s="1"/>
      <c r="AK241" s="1"/>
      <c r="AL241" s="1"/>
      <c r="AM241" s="1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6"/>
      <c r="AI242" s="12"/>
      <c r="AJ242" s="1"/>
      <c r="AK242" s="1"/>
      <c r="AL242" s="1"/>
      <c r="AM242" s="1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  <c r="AI243" s="12"/>
      <c r="AJ243" s="1"/>
      <c r="AK243" s="1"/>
      <c r="AL243" s="1"/>
      <c r="AM243" s="1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  <c r="AI244" s="12"/>
      <c r="AJ244" s="1"/>
      <c r="AK244" s="1"/>
      <c r="AL244" s="1"/>
      <c r="AM244" s="1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6"/>
      <c r="AI245" s="12"/>
      <c r="AJ245" s="1"/>
      <c r="AK245" s="1"/>
      <c r="AL245" s="1"/>
      <c r="AM245" s="1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  <c r="AI246" s="12"/>
      <c r="AJ246" s="1"/>
      <c r="AK246" s="1"/>
      <c r="AL246" s="1"/>
      <c r="AM246" s="1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6"/>
      <c r="AI247" s="12"/>
      <c r="AJ247" s="1"/>
      <c r="AK247" s="1"/>
      <c r="AL247" s="1"/>
      <c r="AM247" s="1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6"/>
      <c r="AI248" s="12"/>
      <c r="AJ248" s="1"/>
      <c r="AK248" s="1"/>
      <c r="AL248" s="1"/>
      <c r="AM248" s="1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  <c r="AI249" s="12"/>
      <c r="AJ249" s="1"/>
      <c r="AK249" s="1"/>
      <c r="AL249" s="1"/>
      <c r="AM249" s="1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  <c r="AI250" s="12"/>
      <c r="AJ250" s="1"/>
      <c r="AK250" s="1"/>
      <c r="AL250" s="1"/>
      <c r="AM250" s="1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6"/>
      <c r="AI251" s="12"/>
      <c r="AJ251" s="1"/>
      <c r="AK251" s="1"/>
      <c r="AL251" s="1"/>
      <c r="AM251" s="1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6"/>
      <c r="AI252" s="12"/>
      <c r="AJ252" s="1"/>
      <c r="AK252" s="1"/>
      <c r="AL252" s="1"/>
      <c r="AM252" s="1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  <c r="AI253" s="12"/>
      <c r="AJ253" s="1"/>
      <c r="AK253" s="1"/>
      <c r="AL253" s="1"/>
      <c r="AM253" s="1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  <c r="AI254" s="12"/>
      <c r="AJ254" s="1"/>
      <c r="AK254" s="1"/>
      <c r="AL254" s="1"/>
      <c r="AM254" s="1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6"/>
      <c r="AI255" s="12"/>
      <c r="AJ255" s="1"/>
      <c r="AK255" s="1"/>
      <c r="AL255" s="1"/>
      <c r="AM255" s="1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  <c r="AI256" s="12"/>
      <c r="AJ256" s="1"/>
      <c r="AK256" s="1"/>
      <c r="AL256" s="1"/>
      <c r="AM256" s="1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6"/>
      <c r="AI257" s="12"/>
      <c r="AJ257" s="1"/>
      <c r="AK257" s="1"/>
      <c r="AL257" s="1"/>
      <c r="AM257" s="1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6"/>
      <c r="AI258" s="12"/>
      <c r="AJ258" s="1"/>
      <c r="AK258" s="1"/>
      <c r="AL258" s="1"/>
      <c r="AM258" s="1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  <c r="AI259" s="12"/>
      <c r="AJ259" s="1"/>
      <c r="AK259" s="1"/>
      <c r="AL259" s="1"/>
      <c r="AM259" s="1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  <c r="AI260" s="12"/>
      <c r="AJ260" s="1"/>
      <c r="AK260" s="1"/>
      <c r="AL260" s="1"/>
      <c r="AM260" s="1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6"/>
      <c r="AI261" s="12"/>
      <c r="AJ261" s="1"/>
      <c r="AK261" s="1"/>
      <c r="AL261" s="1"/>
      <c r="AM261" s="1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6"/>
      <c r="AI262" s="12"/>
      <c r="AJ262" s="1"/>
      <c r="AK262" s="1"/>
      <c r="AL262" s="1"/>
      <c r="AM262" s="1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  <c r="AI263" s="12"/>
      <c r="AJ263" s="1"/>
      <c r="AK263" s="1"/>
      <c r="AL263" s="1"/>
      <c r="AM263" s="1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  <c r="AI264" s="12"/>
      <c r="AJ264" s="1"/>
      <c r="AK264" s="1"/>
      <c r="AL264" s="1"/>
      <c r="AM264" s="1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6"/>
      <c r="AI265" s="12"/>
      <c r="AJ265" s="1"/>
      <c r="AK265" s="1"/>
      <c r="AL265" s="1"/>
      <c r="AM265" s="1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  <c r="AI266" s="12"/>
      <c r="AJ266" s="1"/>
      <c r="AK266" s="1"/>
      <c r="AL266" s="1"/>
      <c r="AM266" s="1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6"/>
      <c r="AI267" s="12"/>
      <c r="AJ267" s="1"/>
      <c r="AK267" s="1"/>
      <c r="AL267" s="1"/>
      <c r="AM267" s="1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6"/>
      <c r="AI268" s="12"/>
      <c r="AJ268" s="1"/>
      <c r="AK268" s="1"/>
      <c r="AL268" s="1"/>
      <c r="AM268" s="1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  <c r="AI269" s="12"/>
      <c r="AJ269" s="1"/>
      <c r="AK269" s="1"/>
      <c r="AL269" s="1"/>
      <c r="AM269" s="1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  <c r="AI270" s="12"/>
      <c r="AJ270" s="1"/>
      <c r="AK270" s="1"/>
      <c r="AL270" s="1"/>
      <c r="AM270" s="1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6"/>
      <c r="AI271" s="12"/>
      <c r="AJ271" s="1"/>
      <c r="AK271" s="1"/>
      <c r="AL271" s="1"/>
      <c r="AM271" s="1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6"/>
      <c r="AI272" s="12"/>
      <c r="AJ272" s="1"/>
      <c r="AK272" s="1"/>
      <c r="AL272" s="1"/>
      <c r="AM272" s="1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  <c r="AI273" s="12"/>
      <c r="AJ273" s="1"/>
      <c r="AK273" s="1"/>
      <c r="AL273" s="1"/>
      <c r="AM273" s="1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  <c r="AI274" s="12"/>
      <c r="AJ274" s="1"/>
      <c r="AK274" s="1"/>
      <c r="AL274" s="1"/>
      <c r="AM274" s="1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6"/>
      <c r="AI275" s="12"/>
      <c r="AJ275" s="1"/>
      <c r="AK275" s="1"/>
      <c r="AL275" s="1"/>
      <c r="AM275" s="1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  <c r="AI276" s="12"/>
      <c r="AJ276" s="1"/>
      <c r="AK276" s="1"/>
      <c r="AL276" s="1"/>
      <c r="AM276" s="1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6"/>
      <c r="AI277" s="12"/>
      <c r="AJ277" s="1"/>
      <c r="AK277" s="1"/>
      <c r="AL277" s="1"/>
      <c r="AM277" s="1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6"/>
      <c r="AI278" s="12"/>
      <c r="AJ278" s="1"/>
      <c r="AK278" s="1"/>
      <c r="AL278" s="1"/>
      <c r="AM278" s="1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  <c r="AI279" s="12"/>
      <c r="AJ279" s="1"/>
      <c r="AK279" s="1"/>
      <c r="AL279" s="1"/>
      <c r="AM279" s="1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  <c r="AI280" s="12"/>
      <c r="AJ280" s="1"/>
      <c r="AK280" s="1"/>
      <c r="AL280" s="1"/>
      <c r="AM280" s="1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6"/>
      <c r="AI281" s="12"/>
      <c r="AJ281" s="1"/>
      <c r="AK281" s="1"/>
      <c r="AL281" s="1"/>
      <c r="AM281" s="1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6"/>
      <c r="AI282" s="12"/>
      <c r="AJ282" s="1"/>
      <c r="AK282" s="1"/>
      <c r="AL282" s="1"/>
      <c r="AM282" s="1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  <c r="AI283" s="12"/>
      <c r="AJ283" s="1"/>
      <c r="AK283" s="1"/>
      <c r="AL283" s="1"/>
      <c r="AM283" s="1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  <c r="AI284" s="12"/>
      <c r="AJ284" s="1"/>
      <c r="AK284" s="1"/>
      <c r="AL284" s="1"/>
      <c r="AM284" s="1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6"/>
      <c r="AI285" s="12"/>
      <c r="AJ285" s="1"/>
      <c r="AK285" s="1"/>
      <c r="AL285" s="1"/>
      <c r="AM285" s="1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  <c r="AI286" s="12"/>
      <c r="AJ286" s="1"/>
      <c r="AK286" s="1"/>
      <c r="AL286" s="1"/>
      <c r="AM286" s="1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6"/>
      <c r="AI287" s="12"/>
      <c r="AJ287" s="1"/>
      <c r="AK287" s="1"/>
      <c r="AL287" s="1"/>
      <c r="AM287" s="1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6"/>
      <c r="AI288" s="12"/>
      <c r="AJ288" s="1"/>
      <c r="AK288" s="1"/>
      <c r="AL288" s="1"/>
      <c r="AM288" s="1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  <c r="AI289" s="12"/>
      <c r="AJ289" s="1"/>
      <c r="AK289" s="1"/>
      <c r="AL289" s="1"/>
      <c r="AM289" s="1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  <c r="AI290" s="12"/>
      <c r="AJ290" s="1"/>
      <c r="AK290" s="1"/>
      <c r="AL290" s="1"/>
      <c r="AM290" s="1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6"/>
      <c r="AI291" s="12"/>
      <c r="AJ291" s="1"/>
      <c r="AK291" s="1"/>
      <c r="AL291" s="1"/>
      <c r="AM291" s="1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6"/>
      <c r="AI292" s="12"/>
      <c r="AJ292" s="1"/>
      <c r="AK292" s="1"/>
      <c r="AL292" s="1"/>
      <c r="AM292" s="1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  <c r="AI293" s="12"/>
      <c r="AJ293" s="1"/>
      <c r="AK293" s="1"/>
      <c r="AL293" s="1"/>
      <c r="AM293" s="1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  <c r="AI294" s="12"/>
      <c r="AJ294" s="1"/>
      <c r="AK294" s="1"/>
      <c r="AL294" s="1"/>
      <c r="AM294" s="1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6"/>
      <c r="AI295" s="12"/>
      <c r="AJ295" s="1"/>
      <c r="AK295" s="1"/>
      <c r="AL295" s="1"/>
      <c r="AM295" s="1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  <c r="AI296" s="12"/>
      <c r="AJ296" s="1"/>
      <c r="AK296" s="1"/>
      <c r="AL296" s="1"/>
      <c r="AM296" s="1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6"/>
      <c r="AI297" s="12"/>
      <c r="AJ297" s="1"/>
      <c r="AK297" s="1"/>
      <c r="AL297" s="1"/>
      <c r="AM297" s="1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6"/>
      <c r="AI298" s="12"/>
      <c r="AJ298" s="1"/>
      <c r="AK298" s="1"/>
      <c r="AL298" s="1"/>
      <c r="AM298" s="1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  <c r="AI299" s="12"/>
      <c r="AJ299" s="1"/>
      <c r="AK299" s="1"/>
      <c r="AL299" s="1"/>
      <c r="AM299" s="1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  <c r="AI300" s="12"/>
      <c r="AJ300" s="1"/>
      <c r="AK300" s="1"/>
      <c r="AL300" s="1"/>
      <c r="AM300" s="1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6"/>
      <c r="AI301" s="12"/>
      <c r="AJ301" s="1"/>
      <c r="AK301" s="1"/>
      <c r="AL301" s="1"/>
      <c r="AM301" s="1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6"/>
      <c r="AI302" s="12"/>
      <c r="AJ302" s="1"/>
      <c r="AK302" s="1"/>
      <c r="AL302" s="1"/>
      <c r="AM302" s="1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  <c r="AI303" s="12"/>
      <c r="AJ303" s="1"/>
      <c r="AK303" s="1"/>
      <c r="AL303" s="1"/>
      <c r="AM303" s="1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  <c r="AI304" s="12"/>
      <c r="AJ304" s="1"/>
      <c r="AK304" s="1"/>
      <c r="AL304" s="1"/>
      <c r="AM304" s="1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6"/>
      <c r="AI305" s="12"/>
      <c r="AJ305" s="1"/>
      <c r="AK305" s="1"/>
      <c r="AL305" s="1"/>
      <c r="AM305" s="1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  <c r="AI306" s="12"/>
      <c r="AJ306" s="1"/>
      <c r="AK306" s="1"/>
      <c r="AL306" s="1"/>
      <c r="AM306" s="1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6"/>
      <c r="AI307" s="12"/>
      <c r="AJ307" s="1"/>
      <c r="AK307" s="1"/>
      <c r="AL307" s="1"/>
      <c r="AM307" s="1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6"/>
      <c r="AI308" s="12"/>
      <c r="AJ308" s="1"/>
      <c r="AK308" s="1"/>
      <c r="AL308" s="1"/>
      <c r="AM308" s="1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  <c r="AI309" s="12"/>
      <c r="AJ309" s="1"/>
      <c r="AK309" s="1"/>
      <c r="AL309" s="1"/>
      <c r="AM309" s="1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  <c r="AI310" s="12"/>
      <c r="AJ310" s="1"/>
      <c r="AK310" s="1"/>
      <c r="AL310" s="1"/>
      <c r="AM310" s="1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6"/>
      <c r="AI311" s="12"/>
      <c r="AJ311" s="1"/>
      <c r="AK311" s="1"/>
      <c r="AL311" s="1"/>
      <c r="AM311" s="1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6"/>
      <c r="AI312" s="12"/>
      <c r="AJ312" s="1"/>
      <c r="AK312" s="1"/>
      <c r="AL312" s="1"/>
      <c r="AM312" s="1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  <c r="AI313" s="12"/>
      <c r="AJ313" s="1"/>
      <c r="AK313" s="1"/>
      <c r="AL313" s="1"/>
      <c r="AM313" s="1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  <c r="AI314" s="12"/>
      <c r="AJ314" s="1"/>
      <c r="AK314" s="1"/>
      <c r="AL314" s="1"/>
      <c r="AM314" s="1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6"/>
      <c r="AI315" s="12"/>
      <c r="AJ315" s="1"/>
      <c r="AK315" s="1"/>
      <c r="AL315" s="1"/>
      <c r="AM315" s="1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  <c r="AI316" s="12"/>
      <c r="AJ316" s="1"/>
      <c r="AK316" s="1"/>
      <c r="AL316" s="1"/>
      <c r="AM316" s="1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6"/>
      <c r="AI317" s="12"/>
      <c r="AJ317" s="1"/>
      <c r="AK317" s="1"/>
      <c r="AL317" s="1"/>
      <c r="AM317" s="1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6"/>
      <c r="AI318" s="12"/>
      <c r="AJ318" s="1"/>
      <c r="AK318" s="1"/>
      <c r="AL318" s="1"/>
      <c r="AM318" s="1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  <c r="AI319" s="12"/>
      <c r="AJ319" s="1"/>
      <c r="AK319" s="1"/>
      <c r="AL319" s="1"/>
      <c r="AM319" s="1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  <c r="AI320" s="12"/>
      <c r="AJ320" s="1"/>
      <c r="AK320" s="1"/>
      <c r="AL320" s="1"/>
      <c r="AM320" s="1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6"/>
      <c r="AI321" s="12"/>
      <c r="AJ321" s="1"/>
      <c r="AK321" s="1"/>
      <c r="AL321" s="1"/>
      <c r="AM321" s="1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6"/>
      <c r="AI322" s="12"/>
      <c r="AJ322" s="1"/>
      <c r="AK322" s="1"/>
      <c r="AL322" s="1"/>
      <c r="AM322" s="1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  <c r="AI323" s="12"/>
      <c r="AJ323" s="1"/>
      <c r="AK323" s="1"/>
      <c r="AL323" s="1"/>
      <c r="AM323" s="1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  <c r="AI324" s="12"/>
      <c r="AJ324" s="1"/>
      <c r="AK324" s="1"/>
      <c r="AL324" s="1"/>
      <c r="AM324" s="1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6"/>
      <c r="AI325" s="12"/>
      <c r="AJ325" s="1"/>
      <c r="AK325" s="1"/>
      <c r="AL325" s="1"/>
      <c r="AM325" s="1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  <c r="AI326" s="12"/>
      <c r="AJ326" s="1"/>
      <c r="AK326" s="1"/>
      <c r="AL326" s="1"/>
      <c r="AM326" s="1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6"/>
      <c r="AI327" s="12"/>
      <c r="AJ327" s="1"/>
      <c r="AK327" s="1"/>
      <c r="AL327" s="1"/>
      <c r="AM327" s="1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6"/>
      <c r="AI328" s="12"/>
      <c r="AJ328" s="1"/>
      <c r="AK328" s="1"/>
      <c r="AL328" s="1"/>
      <c r="AM328" s="1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  <c r="AI329" s="12"/>
      <c r="AJ329" s="1"/>
      <c r="AK329" s="1"/>
      <c r="AL329" s="1"/>
      <c r="AM329" s="1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  <c r="AI330" s="12"/>
      <c r="AJ330" s="1"/>
      <c r="AK330" s="1"/>
      <c r="AL330" s="1"/>
      <c r="AM330" s="1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6"/>
      <c r="AI331" s="12"/>
      <c r="AJ331" s="1"/>
      <c r="AK331" s="1"/>
      <c r="AL331" s="1"/>
      <c r="AM331" s="1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6"/>
      <c r="AI332" s="12"/>
      <c r="AJ332" s="1"/>
      <c r="AK332" s="1"/>
      <c r="AL332" s="1"/>
      <c r="AM332" s="1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  <c r="AI333" s="12"/>
      <c r="AJ333" s="1"/>
      <c r="AK333" s="1"/>
      <c r="AL333" s="1"/>
      <c r="AM333" s="1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  <c r="AI334" s="12"/>
      <c r="AJ334" s="1"/>
      <c r="AK334" s="1"/>
      <c r="AL334" s="1"/>
      <c r="AM334" s="1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6"/>
      <c r="AI335" s="12"/>
      <c r="AJ335" s="1"/>
      <c r="AK335" s="1"/>
      <c r="AL335" s="1"/>
      <c r="AM335" s="1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  <c r="AI336" s="12"/>
      <c r="AJ336" s="1"/>
      <c r="AK336" s="1"/>
      <c r="AL336" s="1"/>
      <c r="AM336" s="1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6"/>
      <c r="AI337" s="12"/>
      <c r="AJ337" s="1"/>
      <c r="AK337" s="1"/>
      <c r="AL337" s="1"/>
      <c r="AM337" s="1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6"/>
      <c r="AI338" s="12"/>
      <c r="AJ338" s="1"/>
      <c r="AK338" s="1"/>
      <c r="AL338" s="1"/>
      <c r="AM338" s="1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  <c r="AI339" s="12"/>
      <c r="AJ339" s="1"/>
      <c r="AK339" s="1"/>
      <c r="AL339" s="1"/>
      <c r="AM339" s="1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  <c r="AI340" s="12"/>
      <c r="AJ340" s="1"/>
      <c r="AK340" s="1"/>
      <c r="AL340" s="1"/>
      <c r="AM340" s="1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6"/>
      <c r="AI341" s="12"/>
      <c r="AJ341" s="1"/>
      <c r="AK341" s="1"/>
      <c r="AL341" s="1"/>
      <c r="AM341" s="1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6"/>
      <c r="AI342" s="12"/>
      <c r="AJ342" s="1"/>
      <c r="AK342" s="1"/>
      <c r="AL342" s="1"/>
      <c r="AM342" s="1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  <c r="AI343" s="12"/>
      <c r="AJ343" s="1"/>
      <c r="AK343" s="1"/>
      <c r="AL343" s="1"/>
      <c r="AM343" s="1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  <c r="AI344" s="12"/>
      <c r="AJ344" s="1"/>
      <c r="AK344" s="1"/>
      <c r="AL344" s="1"/>
      <c r="AM344" s="1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6"/>
      <c r="AI345" s="12"/>
      <c r="AJ345" s="1"/>
      <c r="AK345" s="1"/>
      <c r="AL345" s="1"/>
      <c r="AM345" s="1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  <c r="AI346" s="12"/>
      <c r="AJ346" s="1"/>
      <c r="AK346" s="1"/>
      <c r="AL346" s="1"/>
      <c r="AM346" s="1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6"/>
      <c r="AI347" s="12"/>
      <c r="AJ347" s="1"/>
      <c r="AK347" s="1"/>
      <c r="AL347" s="1"/>
      <c r="AM347" s="1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6"/>
      <c r="AI348" s="12"/>
      <c r="AJ348" s="1"/>
      <c r="AK348" s="1"/>
      <c r="AL348" s="1"/>
      <c r="AM348" s="1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  <c r="AI349" s="12"/>
      <c r="AJ349" s="1"/>
      <c r="AK349" s="1"/>
      <c r="AL349" s="1"/>
      <c r="AM349" s="1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  <c r="AI350" s="12"/>
      <c r="AJ350" s="1"/>
      <c r="AK350" s="1"/>
      <c r="AL350" s="1"/>
      <c r="AM350" s="1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6"/>
      <c r="AI351" s="12"/>
      <c r="AJ351" s="1"/>
      <c r="AK351" s="1"/>
      <c r="AL351" s="1"/>
      <c r="AM351" s="1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6"/>
      <c r="AI352" s="12"/>
      <c r="AJ352" s="1"/>
      <c r="AK352" s="1"/>
      <c r="AL352" s="1"/>
      <c r="AM352" s="1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  <c r="AI353" s="12"/>
      <c r="AJ353" s="1"/>
      <c r="AK353" s="1"/>
      <c r="AL353" s="1"/>
      <c r="AM353" s="1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  <c r="AI354" s="12"/>
      <c r="AJ354" s="1"/>
      <c r="AK354" s="1"/>
      <c r="AL354" s="1"/>
      <c r="AM354" s="1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6"/>
      <c r="AI355" s="12"/>
      <c r="AJ355" s="1"/>
      <c r="AK355" s="1"/>
      <c r="AL355" s="1"/>
      <c r="AM355" s="1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  <c r="AI356" s="12"/>
      <c r="AJ356" s="1"/>
      <c r="AK356" s="1"/>
      <c r="AL356" s="1"/>
      <c r="AM356" s="1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6"/>
      <c r="AI357" s="12"/>
      <c r="AJ357" s="1"/>
      <c r="AK357" s="1"/>
      <c r="AL357" s="1"/>
      <c r="AM357" s="1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6"/>
      <c r="AI358" s="12"/>
      <c r="AJ358" s="1"/>
      <c r="AK358" s="1"/>
      <c r="AL358" s="1"/>
      <c r="AM358" s="1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  <c r="AI359" s="12"/>
      <c r="AJ359" s="1"/>
      <c r="AK359" s="1"/>
      <c r="AL359" s="1"/>
      <c r="AM359" s="1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  <c r="AI360" s="12"/>
      <c r="AJ360" s="1"/>
      <c r="AK360" s="1"/>
      <c r="AL360" s="1"/>
      <c r="AM360" s="1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6"/>
      <c r="AI361" s="12"/>
      <c r="AJ361" s="1"/>
      <c r="AK361" s="1"/>
      <c r="AL361" s="1"/>
      <c r="AM361" s="1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6"/>
      <c r="AI362" s="12"/>
      <c r="AJ362" s="1"/>
      <c r="AK362" s="1"/>
      <c r="AL362" s="1"/>
      <c r="AM362" s="1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  <c r="AI363" s="12"/>
      <c r="AJ363" s="1"/>
      <c r="AK363" s="1"/>
      <c r="AL363" s="1"/>
      <c r="AM363" s="1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  <c r="AI364" s="12"/>
      <c r="AJ364" s="1"/>
      <c r="AK364" s="1"/>
      <c r="AL364" s="1"/>
      <c r="AM364" s="1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6"/>
      <c r="AI365" s="12"/>
      <c r="AJ365" s="1"/>
      <c r="AK365" s="1"/>
      <c r="AL365" s="1"/>
      <c r="AM365" s="1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  <c r="AI366" s="12"/>
      <c r="AJ366" s="1"/>
      <c r="AK366" s="1"/>
      <c r="AL366" s="1"/>
      <c r="AM366" s="1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6"/>
      <c r="AI367" s="12"/>
      <c r="AJ367" s="1"/>
      <c r="AK367" s="1"/>
      <c r="AL367" s="1"/>
      <c r="AM367" s="1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6"/>
      <c r="AI368" s="12"/>
      <c r="AJ368" s="1"/>
      <c r="AK368" s="1"/>
      <c r="AL368" s="1"/>
      <c r="AM368" s="1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  <c r="AI369" s="12"/>
      <c r="AJ369" s="1"/>
      <c r="AK369" s="1"/>
      <c r="AL369" s="1"/>
      <c r="AM369" s="1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  <c r="AI370" s="12"/>
      <c r="AJ370" s="1"/>
      <c r="AK370" s="1"/>
      <c r="AL370" s="1"/>
      <c r="AM370" s="1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6"/>
      <c r="AI371" s="12"/>
      <c r="AJ371" s="1"/>
      <c r="AK371" s="1"/>
      <c r="AL371" s="1"/>
      <c r="AM371" s="1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6"/>
      <c r="AI372" s="12"/>
      <c r="AJ372" s="1"/>
      <c r="AK372" s="1"/>
      <c r="AL372" s="1"/>
      <c r="AM372" s="1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  <c r="AI373" s="12"/>
      <c r="AJ373" s="1"/>
      <c r="AK373" s="1"/>
      <c r="AL373" s="1"/>
      <c r="AM373" s="1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  <c r="AI374" s="12"/>
      <c r="AJ374" s="1"/>
      <c r="AK374" s="1"/>
      <c r="AL374" s="1"/>
      <c r="AM374" s="1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6"/>
      <c r="AI375" s="12"/>
      <c r="AJ375" s="1"/>
      <c r="AK375" s="1"/>
      <c r="AL375" s="1"/>
      <c r="AM375" s="1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  <c r="AI376" s="12"/>
      <c r="AJ376" s="1"/>
      <c r="AK376" s="1"/>
      <c r="AL376" s="1"/>
      <c r="AM376" s="1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6"/>
      <c r="AI377" s="12"/>
      <c r="AJ377" s="1"/>
      <c r="AK377" s="1"/>
      <c r="AL377" s="1"/>
      <c r="AM377" s="1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6"/>
      <c r="AI378" s="12"/>
      <c r="AJ378" s="1"/>
      <c r="AK378" s="1"/>
      <c r="AL378" s="1"/>
      <c r="AM378" s="1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  <c r="AI379" s="12"/>
      <c r="AJ379" s="1"/>
      <c r="AK379" s="1"/>
      <c r="AL379" s="1"/>
      <c r="AM379" s="1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  <c r="AI380" s="12"/>
      <c r="AJ380" s="1"/>
      <c r="AK380" s="1"/>
      <c r="AL380" s="1"/>
      <c r="AM380" s="1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6"/>
      <c r="AI381" s="12"/>
      <c r="AJ381" s="1"/>
      <c r="AK381" s="1"/>
      <c r="AL381" s="1"/>
      <c r="AM381" s="1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6"/>
      <c r="AI382" s="12"/>
      <c r="AJ382" s="1"/>
      <c r="AK382" s="1"/>
      <c r="AL382" s="1"/>
      <c r="AM382" s="1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  <c r="AI383" s="12"/>
      <c r="AJ383" s="1"/>
      <c r="AK383" s="1"/>
      <c r="AL383" s="1"/>
      <c r="AM383" s="1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  <c r="AI384" s="12"/>
      <c r="AJ384" s="1"/>
      <c r="AK384" s="1"/>
      <c r="AL384" s="1"/>
      <c r="AM384" s="1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6"/>
      <c r="AI385" s="12"/>
      <c r="AJ385" s="1"/>
      <c r="AK385" s="1"/>
      <c r="AL385" s="1"/>
      <c r="AM385" s="1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  <c r="AI386" s="12"/>
      <c r="AJ386" s="1"/>
      <c r="AK386" s="1"/>
      <c r="AL386" s="1"/>
      <c r="AM386" s="1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6"/>
      <c r="AI387" s="12"/>
      <c r="AJ387" s="1"/>
      <c r="AK387" s="1"/>
      <c r="AL387" s="1"/>
      <c r="AM387" s="1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6"/>
      <c r="AI388" s="12"/>
      <c r="AJ388" s="1"/>
      <c r="AK388" s="1"/>
      <c r="AL388" s="1"/>
      <c r="AM388" s="1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  <c r="AI389" s="12"/>
      <c r="AJ389" s="1"/>
      <c r="AK389" s="1"/>
      <c r="AL389" s="1"/>
      <c r="AM389" s="1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  <c r="AI390" s="12"/>
      <c r="AJ390" s="1"/>
      <c r="AK390" s="1"/>
      <c r="AL390" s="1"/>
      <c r="AM390" s="1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6"/>
      <c r="AI391" s="12"/>
      <c r="AJ391" s="1"/>
      <c r="AK391" s="1"/>
      <c r="AL391" s="1"/>
      <c r="AM391" s="1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6"/>
      <c r="AI392" s="12"/>
      <c r="AJ392" s="1"/>
      <c r="AK392" s="1"/>
      <c r="AL392" s="1"/>
      <c r="AM392" s="1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  <c r="AI393" s="12"/>
      <c r="AJ393" s="1"/>
      <c r="AK393" s="1"/>
      <c r="AL393" s="1"/>
      <c r="AM393" s="1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  <c r="AI394" s="12"/>
      <c r="AJ394" s="1"/>
      <c r="AK394" s="1"/>
      <c r="AL394" s="1"/>
      <c r="AM394" s="1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6"/>
      <c r="AI395" s="12"/>
      <c r="AJ395" s="1"/>
      <c r="AK395" s="1"/>
      <c r="AL395" s="1"/>
      <c r="AM395" s="1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  <c r="AI396" s="12"/>
      <c r="AJ396" s="1"/>
      <c r="AK396" s="1"/>
      <c r="AL396" s="1"/>
      <c r="AM396" s="1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6"/>
      <c r="AI397" s="12"/>
      <c r="AJ397" s="1"/>
      <c r="AK397" s="1"/>
      <c r="AL397" s="1"/>
      <c r="AM397" s="1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6"/>
      <c r="AI398" s="12"/>
      <c r="AJ398" s="1"/>
      <c r="AK398" s="1"/>
      <c r="AL398" s="1"/>
      <c r="AM398" s="1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  <c r="AI399" s="12"/>
      <c r="AJ399" s="1"/>
      <c r="AK399" s="1"/>
      <c r="AL399" s="1"/>
      <c r="AM399" s="1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  <c r="AI400" s="12"/>
      <c r="AJ400" s="1"/>
      <c r="AK400" s="1"/>
      <c r="AL400" s="1"/>
      <c r="AM400" s="1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6"/>
      <c r="AI401" s="12"/>
      <c r="AJ401" s="1"/>
      <c r="AK401" s="1"/>
      <c r="AL401" s="1"/>
      <c r="AM401" s="1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6"/>
      <c r="AI402" s="12"/>
      <c r="AJ402" s="1"/>
      <c r="AK402" s="1"/>
      <c r="AL402" s="1"/>
      <c r="AM402" s="1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  <c r="AI403" s="12"/>
      <c r="AJ403" s="1"/>
      <c r="AK403" s="1"/>
      <c r="AL403" s="1"/>
      <c r="AM403" s="1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  <c r="AI404" s="12"/>
      <c r="AJ404" s="1"/>
      <c r="AK404" s="1"/>
      <c r="AL404" s="1"/>
      <c r="AM404" s="1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6"/>
      <c r="AI405" s="12"/>
      <c r="AJ405" s="1"/>
      <c r="AK405" s="1"/>
      <c r="AL405" s="1"/>
      <c r="AM405" s="1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  <c r="AI406" s="12"/>
      <c r="AJ406" s="1"/>
      <c r="AK406" s="1"/>
      <c r="AL406" s="1"/>
      <c r="AM406" s="1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6"/>
      <c r="AI407" s="12"/>
      <c r="AJ407" s="1"/>
      <c r="AK407" s="1"/>
      <c r="AL407" s="1"/>
      <c r="AM407" s="1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6"/>
      <c r="AI408" s="12"/>
      <c r="AJ408" s="1"/>
      <c r="AK408" s="1"/>
      <c r="AL408" s="1"/>
      <c r="AM408" s="1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  <c r="AI409" s="12"/>
      <c r="AJ409" s="1"/>
      <c r="AK409" s="1"/>
      <c r="AL409" s="1"/>
      <c r="AM409" s="1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  <c r="AI410" s="12"/>
      <c r="AJ410" s="1"/>
      <c r="AK410" s="1"/>
      <c r="AL410" s="1"/>
      <c r="AM410" s="1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6"/>
      <c r="AI411" s="12"/>
      <c r="AJ411" s="1"/>
      <c r="AK411" s="1"/>
      <c r="AL411" s="1"/>
      <c r="AM411" s="1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6"/>
      <c r="AI412" s="12"/>
      <c r="AJ412" s="1"/>
      <c r="AK412" s="1"/>
      <c r="AL412" s="1"/>
      <c r="AM412" s="1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  <c r="AI413" s="12"/>
      <c r="AJ413" s="1"/>
      <c r="AK413" s="1"/>
      <c r="AL413" s="1"/>
      <c r="AM413" s="1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  <c r="AI414" s="12"/>
      <c r="AJ414" s="1"/>
      <c r="AK414" s="1"/>
      <c r="AL414" s="1"/>
      <c r="AM414" s="1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6"/>
      <c r="AI415" s="12"/>
      <c r="AJ415" s="1"/>
      <c r="AK415" s="1"/>
      <c r="AL415" s="1"/>
      <c r="AM415" s="1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  <c r="AI416" s="12"/>
      <c r="AJ416" s="1"/>
      <c r="AK416" s="1"/>
      <c r="AL416" s="1"/>
      <c r="AM416" s="1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6"/>
      <c r="AI417" s="12"/>
      <c r="AJ417" s="1"/>
      <c r="AK417" s="1"/>
      <c r="AL417" s="1"/>
      <c r="AM417" s="1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6"/>
      <c r="AI418" s="12"/>
      <c r="AJ418" s="1"/>
      <c r="AK418" s="1"/>
      <c r="AL418" s="1"/>
      <c r="AM418" s="1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  <c r="AI419" s="12"/>
      <c r="AJ419" s="1"/>
      <c r="AK419" s="1"/>
      <c r="AL419" s="1"/>
      <c r="AM419" s="1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  <c r="AI420" s="12"/>
      <c r="AJ420" s="1"/>
      <c r="AK420" s="1"/>
      <c r="AL420" s="1"/>
      <c r="AM420" s="1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6"/>
      <c r="AI421" s="12"/>
      <c r="AJ421" s="1"/>
      <c r="AK421" s="1"/>
      <c r="AL421" s="1"/>
      <c r="AM421" s="1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6"/>
      <c r="AI422" s="12"/>
      <c r="AJ422" s="1"/>
      <c r="AK422" s="1"/>
      <c r="AL422" s="1"/>
      <c r="AM422" s="1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  <c r="AI423" s="12"/>
      <c r="AJ423" s="1"/>
      <c r="AK423" s="1"/>
      <c r="AL423" s="1"/>
      <c r="AM423" s="1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  <c r="AI424" s="12"/>
      <c r="AJ424" s="1"/>
      <c r="AK424" s="1"/>
      <c r="AL424" s="1"/>
      <c r="AM424" s="1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6"/>
      <c r="AI425" s="12"/>
      <c r="AJ425" s="1"/>
      <c r="AK425" s="1"/>
      <c r="AL425" s="1"/>
      <c r="AM425" s="1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  <c r="AI426" s="12"/>
      <c r="AJ426" s="1"/>
      <c r="AK426" s="1"/>
      <c r="AL426" s="1"/>
      <c r="AM426" s="1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6"/>
      <c r="AI427" s="12"/>
      <c r="AJ427" s="1"/>
      <c r="AK427" s="1"/>
      <c r="AL427" s="1"/>
      <c r="AM427" s="1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6"/>
      <c r="AI428" s="12"/>
      <c r="AJ428" s="1"/>
      <c r="AK428" s="1"/>
      <c r="AL428" s="1"/>
      <c r="AM428" s="1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  <c r="AI429" s="12"/>
      <c r="AJ429" s="1"/>
      <c r="AK429" s="1"/>
      <c r="AL429" s="1"/>
      <c r="AM429" s="1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  <c r="AI430" s="12"/>
      <c r="AJ430" s="1"/>
      <c r="AK430" s="1"/>
      <c r="AL430" s="1"/>
      <c r="AM430" s="1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6"/>
      <c r="AI431" s="12"/>
      <c r="AJ431" s="1"/>
      <c r="AK431" s="1"/>
      <c r="AL431" s="1"/>
      <c r="AM431" s="1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6"/>
      <c r="AI432" s="12"/>
      <c r="AJ432" s="1"/>
      <c r="AK432" s="1"/>
      <c r="AL432" s="1"/>
      <c r="AM432" s="1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  <c r="AI433" s="12"/>
      <c r="AJ433" s="1"/>
      <c r="AK433" s="1"/>
      <c r="AL433" s="1"/>
      <c r="AM433" s="1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  <c r="AI434" s="12"/>
      <c r="AJ434" s="1"/>
      <c r="AK434" s="1"/>
      <c r="AL434" s="1"/>
      <c r="AM434" s="1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6"/>
      <c r="AI435" s="12"/>
      <c r="AJ435" s="1"/>
      <c r="AK435" s="1"/>
      <c r="AL435" s="1"/>
      <c r="AM435" s="1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  <c r="AI436" s="12"/>
      <c r="AJ436" s="1"/>
      <c r="AK436" s="1"/>
      <c r="AL436" s="1"/>
      <c r="AM436" s="1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6"/>
      <c r="AI437" s="12"/>
      <c r="AJ437" s="1"/>
      <c r="AK437" s="1"/>
      <c r="AL437" s="1"/>
      <c r="AM437" s="1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6"/>
      <c r="AI438" s="12"/>
      <c r="AJ438" s="1"/>
      <c r="AK438" s="1"/>
      <c r="AL438" s="1"/>
      <c r="AM438" s="1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  <c r="AI439" s="12"/>
      <c r="AJ439" s="1"/>
      <c r="AK439" s="1"/>
      <c r="AL439" s="1"/>
      <c r="AM439" s="1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  <c r="AI440" s="12"/>
      <c r="AJ440" s="1"/>
      <c r="AK440" s="1"/>
      <c r="AL440" s="1"/>
      <c r="AM440" s="1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6"/>
      <c r="AI441" s="12"/>
      <c r="AJ441" s="1"/>
      <c r="AK441" s="1"/>
      <c r="AL441" s="1"/>
      <c r="AM441" s="1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6"/>
      <c r="AI442" s="12"/>
      <c r="AJ442" s="1"/>
      <c r="AK442" s="1"/>
      <c r="AL442" s="1"/>
      <c r="AM442" s="1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  <c r="AI443" s="12"/>
      <c r="AJ443" s="1"/>
      <c r="AK443" s="1"/>
      <c r="AL443" s="1"/>
      <c r="AM443" s="1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  <c r="AI444" s="12"/>
      <c r="AJ444" s="1"/>
      <c r="AK444" s="1"/>
      <c r="AL444" s="1"/>
      <c r="AM444" s="1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6"/>
      <c r="AI445" s="12"/>
      <c r="AJ445" s="1"/>
      <c r="AK445" s="1"/>
      <c r="AL445" s="1"/>
      <c r="AM445" s="1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  <c r="AI446" s="12"/>
      <c r="AJ446" s="1"/>
      <c r="AK446" s="1"/>
      <c r="AL446" s="1"/>
      <c r="AM446" s="1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6"/>
      <c r="AI447" s="12"/>
      <c r="AJ447" s="1"/>
      <c r="AK447" s="1"/>
      <c r="AL447" s="1"/>
      <c r="AM447" s="1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6"/>
      <c r="AI448" s="12"/>
      <c r="AJ448" s="1"/>
      <c r="AK448" s="1"/>
      <c r="AL448" s="1"/>
      <c r="AM448" s="1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  <c r="AI449" s="12"/>
      <c r="AJ449" s="1"/>
      <c r="AK449" s="1"/>
      <c r="AL449" s="1"/>
      <c r="AM449" s="1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  <c r="AI450" s="12"/>
      <c r="AJ450" s="1"/>
      <c r="AK450" s="1"/>
      <c r="AL450" s="1"/>
      <c r="AM450" s="1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6"/>
      <c r="AI451" s="12"/>
      <c r="AJ451" s="1"/>
      <c r="AK451" s="1"/>
      <c r="AL451" s="1"/>
      <c r="AM451" s="1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6"/>
      <c r="AI452" s="12"/>
      <c r="AJ452" s="1"/>
      <c r="AK452" s="1"/>
      <c r="AL452" s="1"/>
      <c r="AM452" s="1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  <c r="AI453" s="12"/>
      <c r="AJ453" s="1"/>
      <c r="AK453" s="1"/>
      <c r="AL453" s="1"/>
      <c r="AM453" s="1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  <c r="AI454" s="12"/>
      <c r="AJ454" s="1"/>
      <c r="AK454" s="1"/>
      <c r="AL454" s="1"/>
      <c r="AM454" s="1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6"/>
      <c r="AI455" s="12"/>
      <c r="AJ455" s="1"/>
      <c r="AK455" s="1"/>
      <c r="AL455" s="1"/>
      <c r="AM455" s="1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  <c r="AI456" s="12"/>
      <c r="AJ456" s="1"/>
      <c r="AK456" s="1"/>
      <c r="AL456" s="1"/>
      <c r="AM456" s="1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6"/>
      <c r="AI457" s="12"/>
      <c r="AJ457" s="1"/>
      <c r="AK457" s="1"/>
      <c r="AL457" s="1"/>
      <c r="AM457" s="1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6"/>
      <c r="AI458" s="12"/>
      <c r="AJ458" s="1"/>
      <c r="AK458" s="1"/>
      <c r="AL458" s="1"/>
      <c r="AM458" s="1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  <c r="AI459" s="12"/>
      <c r="AJ459" s="1"/>
      <c r="AK459" s="1"/>
      <c r="AL459" s="1"/>
      <c r="AM459" s="1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  <c r="AI460" s="12"/>
      <c r="AJ460" s="1"/>
      <c r="AK460" s="1"/>
      <c r="AL460" s="1"/>
      <c r="AM460" s="1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6"/>
      <c r="AI461" s="12"/>
      <c r="AJ461" s="1"/>
      <c r="AK461" s="1"/>
      <c r="AL461" s="1"/>
      <c r="AM461" s="1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6"/>
      <c r="AI462" s="12"/>
      <c r="AJ462" s="1"/>
      <c r="AK462" s="1"/>
      <c r="AL462" s="1"/>
      <c r="AM462" s="1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  <c r="AI463" s="12"/>
      <c r="AJ463" s="1"/>
      <c r="AK463" s="1"/>
      <c r="AL463" s="1"/>
      <c r="AM463" s="1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  <c r="AI464" s="12"/>
      <c r="AJ464" s="1"/>
      <c r="AK464" s="1"/>
      <c r="AL464" s="1"/>
      <c r="AM464" s="1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6"/>
      <c r="AI465" s="12"/>
      <c r="AJ465" s="1"/>
      <c r="AK465" s="1"/>
      <c r="AL465" s="1"/>
      <c r="AM465" s="1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  <c r="AI466" s="12"/>
      <c r="AJ466" s="1"/>
      <c r="AK466" s="1"/>
      <c r="AL466" s="1"/>
      <c r="AM466" s="1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6"/>
      <c r="AI467" s="12"/>
      <c r="AJ467" s="1"/>
      <c r="AK467" s="1"/>
      <c r="AL467" s="1"/>
      <c r="AM467" s="1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6"/>
      <c r="AI468" s="12"/>
      <c r="AJ468" s="1"/>
      <c r="AK468" s="1"/>
      <c r="AL468" s="1"/>
      <c r="AM468" s="1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  <c r="AI469" s="12"/>
      <c r="AJ469" s="1"/>
      <c r="AK469" s="1"/>
      <c r="AL469" s="1"/>
      <c r="AM469" s="1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  <c r="AI470" s="12"/>
      <c r="AJ470" s="1"/>
      <c r="AK470" s="1"/>
      <c r="AL470" s="1"/>
      <c r="AM470" s="1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6"/>
      <c r="AI471" s="12"/>
      <c r="AJ471" s="1"/>
      <c r="AK471" s="1"/>
      <c r="AL471" s="1"/>
      <c r="AM471" s="1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6"/>
      <c r="AI472" s="12"/>
      <c r="AJ472" s="1"/>
      <c r="AK472" s="1"/>
      <c r="AL472" s="1"/>
      <c r="AM472" s="1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  <c r="AI473" s="12"/>
      <c r="AJ473" s="1"/>
      <c r="AK473" s="1"/>
      <c r="AL473" s="1"/>
      <c r="AM473" s="1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  <c r="AI474" s="12"/>
      <c r="AJ474" s="1"/>
      <c r="AK474" s="1"/>
      <c r="AL474" s="1"/>
      <c r="AM474" s="1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6"/>
      <c r="AI475" s="12"/>
      <c r="AJ475" s="1"/>
      <c r="AK475" s="1"/>
      <c r="AL475" s="1"/>
      <c r="AM475" s="1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  <c r="AI476" s="12"/>
      <c r="AJ476" s="1"/>
      <c r="AK476" s="1"/>
      <c r="AL476" s="1"/>
      <c r="AM476" s="1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6"/>
      <c r="AI477" s="12"/>
      <c r="AJ477" s="1"/>
      <c r="AK477" s="1"/>
      <c r="AL477" s="1"/>
      <c r="AM477" s="1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6"/>
      <c r="AI478" s="12"/>
      <c r="AJ478" s="1"/>
      <c r="AK478" s="1"/>
      <c r="AL478" s="1"/>
      <c r="AM478" s="1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  <c r="AI479" s="12"/>
      <c r="AJ479" s="1"/>
      <c r="AK479" s="1"/>
      <c r="AL479" s="1"/>
      <c r="AM479" s="1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  <c r="AI480" s="12"/>
      <c r="AJ480" s="1"/>
      <c r="AK480" s="1"/>
      <c r="AL480" s="1"/>
      <c r="AM480" s="1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6"/>
      <c r="AI481" s="12"/>
      <c r="AJ481" s="1"/>
      <c r="AK481" s="1"/>
      <c r="AL481" s="1"/>
      <c r="AM481" s="1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6"/>
      <c r="AI482" s="12"/>
      <c r="AJ482" s="1"/>
      <c r="AK482" s="1"/>
      <c r="AL482" s="1"/>
      <c r="AM482" s="1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  <c r="AI483" s="12"/>
      <c r="AJ483" s="1"/>
      <c r="AK483" s="1"/>
      <c r="AL483" s="1"/>
      <c r="AM483" s="1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  <c r="AI484" s="12"/>
      <c r="AJ484" s="1"/>
      <c r="AK484" s="1"/>
      <c r="AL484" s="1"/>
      <c r="AM484" s="1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6"/>
      <c r="AI485" s="12"/>
      <c r="AJ485" s="1"/>
      <c r="AK485" s="1"/>
      <c r="AL485" s="1"/>
      <c r="AM485" s="1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  <c r="AI486" s="12"/>
      <c r="AJ486" s="1"/>
      <c r="AK486" s="1"/>
      <c r="AL486" s="1"/>
      <c r="AM486" s="1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6"/>
      <c r="AI487" s="12"/>
      <c r="AJ487" s="1"/>
      <c r="AK487" s="1"/>
      <c r="AL487" s="1"/>
      <c r="AM487" s="1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6"/>
      <c r="AI488" s="12"/>
      <c r="AJ488" s="1"/>
      <c r="AK488" s="1"/>
      <c r="AL488" s="1"/>
      <c r="AM488" s="1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  <c r="AI489" s="12"/>
      <c r="AJ489" s="1"/>
      <c r="AK489" s="1"/>
      <c r="AL489" s="1"/>
      <c r="AM489" s="1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  <c r="AI490" s="12"/>
      <c r="AJ490" s="1"/>
      <c r="AK490" s="1"/>
      <c r="AL490" s="1"/>
      <c r="AM490" s="1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6"/>
      <c r="AI491" s="12"/>
      <c r="AJ491" s="1"/>
      <c r="AK491" s="1"/>
      <c r="AL491" s="1"/>
      <c r="AM491" s="1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6"/>
      <c r="AI492" s="12"/>
      <c r="AJ492" s="1"/>
      <c r="AK492" s="1"/>
      <c r="AL492" s="1"/>
      <c r="AM492" s="1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6"/>
      <c r="AI493" s="12"/>
      <c r="AJ493" s="1"/>
      <c r="AK493" s="1"/>
      <c r="AL493" s="1"/>
      <c r="AM493" s="12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6"/>
      <c r="AI494" s="12"/>
      <c r="AJ494" s="1"/>
      <c r="AK494" s="1"/>
      <c r="AL494" s="1"/>
      <c r="AM494" s="12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6"/>
      <c r="AI495" s="12"/>
      <c r="AJ495" s="1"/>
      <c r="AK495" s="1"/>
      <c r="AL495" s="1"/>
      <c r="AM495" s="12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6"/>
      <c r="AI496" s="12"/>
      <c r="AJ496" s="1"/>
      <c r="AK496" s="1"/>
      <c r="AL496" s="1"/>
      <c r="AM496" s="12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M57" xr:uid="{AB564106-D23E-4A0C-95E3-772510A26D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2025-01-29T13:14:27Z</dcterms:created>
  <dcterms:modified xsi:type="dcterms:W3CDTF">2025-01-29T13:46:31Z</dcterms:modified>
</cp:coreProperties>
</file>