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17B38B0-1D57-47B5-B5C0-8C184D2DE7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W459" i="1" s="1"/>
  <c r="W461" i="1" s="1"/>
  <c r="M459" i="1"/>
  <c r="U457" i="1"/>
  <c r="U456" i="1"/>
  <c r="V455" i="1"/>
  <c r="W455" i="1" s="1"/>
  <c r="V454" i="1"/>
  <c r="M454" i="1"/>
  <c r="U452" i="1"/>
  <c r="U451" i="1"/>
  <c r="W450" i="1"/>
  <c r="V450" i="1"/>
  <c r="M450" i="1"/>
  <c r="V449" i="1"/>
  <c r="W449" i="1" s="1"/>
  <c r="V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W390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V374" i="1"/>
  <c r="V378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U305" i="1"/>
  <c r="V304" i="1"/>
  <c r="W304" i="1" s="1"/>
  <c r="M304" i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V292" i="1"/>
  <c r="M292" i="1"/>
  <c r="U288" i="1"/>
  <c r="U287" i="1"/>
  <c r="V286" i="1"/>
  <c r="M286" i="1"/>
  <c r="U284" i="1"/>
  <c r="U283" i="1"/>
  <c r="V282" i="1"/>
  <c r="M282" i="1"/>
  <c r="U280" i="1"/>
  <c r="U279" i="1"/>
  <c r="V278" i="1"/>
  <c r="W278" i="1" s="1"/>
  <c r="V277" i="1"/>
  <c r="W277" i="1" s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V266" i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M256" i="1"/>
  <c r="U253" i="1"/>
  <c r="U252" i="1"/>
  <c r="V251" i="1"/>
  <c r="W251" i="1" s="1"/>
  <c r="M251" i="1"/>
  <c r="V250" i="1"/>
  <c r="W250" i="1" s="1"/>
  <c r="M250" i="1"/>
  <c r="V249" i="1"/>
  <c r="W249" i="1" s="1"/>
  <c r="W252" i="1" s="1"/>
  <c r="M249" i="1"/>
  <c r="U247" i="1"/>
  <c r="U246" i="1"/>
  <c r="W245" i="1"/>
  <c r="V245" i="1"/>
  <c r="M245" i="1"/>
  <c r="V244" i="1"/>
  <c r="W244" i="1" s="1"/>
  <c r="V243" i="1"/>
  <c r="V246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M221" i="1"/>
  <c r="U219" i="1"/>
  <c r="V218" i="1"/>
  <c r="U218" i="1"/>
  <c r="W217" i="1"/>
  <c r="W218" i="1" s="1"/>
  <c r="V217" i="1"/>
  <c r="V219" i="1" s="1"/>
  <c r="M217" i="1"/>
  <c r="U215" i="1"/>
  <c r="U214" i="1"/>
  <c r="V213" i="1"/>
  <c r="W213" i="1" s="1"/>
  <c r="M213" i="1"/>
  <c r="V212" i="1"/>
  <c r="W212" i="1" s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V215" i="1" s="1"/>
  <c r="M199" i="1"/>
  <c r="U196" i="1"/>
  <c r="U195" i="1"/>
  <c r="V194" i="1"/>
  <c r="W194" i="1" s="1"/>
  <c r="M194" i="1"/>
  <c r="W193" i="1"/>
  <c r="W195" i="1" s="1"/>
  <c r="V193" i="1"/>
  <c r="M193" i="1"/>
  <c r="U191" i="1"/>
  <c r="U190" i="1"/>
  <c r="V189" i="1"/>
  <c r="W189" i="1" s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V172" i="1"/>
  <c r="M172" i="1"/>
  <c r="U170" i="1"/>
  <c r="U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W169" i="1" s="1"/>
  <c r="M165" i="1"/>
  <c r="U163" i="1"/>
  <c r="U162" i="1"/>
  <c r="V161" i="1"/>
  <c r="W161" i="1" s="1"/>
  <c r="M161" i="1"/>
  <c r="V160" i="1"/>
  <c r="V163" i="1" s="1"/>
  <c r="U158" i="1"/>
  <c r="U157" i="1"/>
  <c r="V156" i="1"/>
  <c r="W156" i="1" s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U140" i="1"/>
  <c r="U139" i="1"/>
  <c r="V138" i="1"/>
  <c r="W138" i="1" s="1"/>
  <c r="M138" i="1"/>
  <c r="V137" i="1"/>
  <c r="W137" i="1" s="1"/>
  <c r="M137" i="1"/>
  <c r="V136" i="1"/>
  <c r="W136" i="1" s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V127" i="1"/>
  <c r="V132" i="1" s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W106" i="1"/>
  <c r="V106" i="1"/>
  <c r="W105" i="1"/>
  <c r="W115" i="1" s="1"/>
  <c r="V105" i="1"/>
  <c r="U103" i="1"/>
  <c r="U102" i="1"/>
  <c r="V101" i="1"/>
  <c r="W101" i="1" s="1"/>
  <c r="M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W91" i="1"/>
  <c r="V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V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U60" i="1"/>
  <c r="U59" i="1"/>
  <c r="W58" i="1"/>
  <c r="V58" i="1"/>
  <c r="W57" i="1"/>
  <c r="V57" i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2" i="1" l="1"/>
  <c r="W139" i="1"/>
  <c r="W321" i="1"/>
  <c r="V279" i="1"/>
  <c r="V333" i="1"/>
  <c r="V457" i="1"/>
  <c r="U475" i="1"/>
  <c r="V37" i="1"/>
  <c r="V36" i="1"/>
  <c r="W35" i="1"/>
  <c r="W36" i="1" s="1"/>
  <c r="V41" i="1"/>
  <c r="V40" i="1"/>
  <c r="W39" i="1"/>
  <c r="W40" i="1" s="1"/>
  <c r="V45" i="1"/>
  <c r="V44" i="1"/>
  <c r="W43" i="1"/>
  <c r="W44" i="1" s="1"/>
  <c r="W225" i="1"/>
  <c r="V241" i="1"/>
  <c r="W237" i="1"/>
  <c r="W240" i="1" s="1"/>
  <c r="U476" i="1"/>
  <c r="W59" i="1"/>
  <c r="V88" i="1"/>
  <c r="W82" i="1"/>
  <c r="W88" i="1" s="1"/>
  <c r="V123" i="1"/>
  <c r="I482" i="1"/>
  <c r="V240" i="1"/>
  <c r="L482" i="1"/>
  <c r="V273" i="1"/>
  <c r="W272" i="1"/>
  <c r="W273" i="1" s="1"/>
  <c r="W279" i="1"/>
  <c r="V377" i="1"/>
  <c r="V33" i="1"/>
  <c r="E482" i="1"/>
  <c r="V102" i="1"/>
  <c r="V115" i="1"/>
  <c r="V169" i="1"/>
  <c r="V191" i="1"/>
  <c r="V195" i="1"/>
  <c r="V225" i="1"/>
  <c r="W263" i="1"/>
  <c r="W276" i="1"/>
  <c r="W329" i="1"/>
  <c r="W333" i="1" s="1"/>
  <c r="V360" i="1"/>
  <c r="W370" i="1"/>
  <c r="W371" i="1" s="1"/>
  <c r="V371" i="1"/>
  <c r="W374" i="1"/>
  <c r="W377" i="1" s="1"/>
  <c r="V397" i="1"/>
  <c r="W436" i="1"/>
  <c r="W438" i="1" s="1"/>
  <c r="W454" i="1"/>
  <c r="W456" i="1" s="1"/>
  <c r="V456" i="1"/>
  <c r="W151" i="1"/>
  <c r="V474" i="1"/>
  <c r="V473" i="1"/>
  <c r="V32" i="1"/>
  <c r="V52" i="1"/>
  <c r="V59" i="1"/>
  <c r="V124" i="1"/>
  <c r="V157" i="1"/>
  <c r="V190" i="1"/>
  <c r="V196" i="1"/>
  <c r="V226" i="1"/>
  <c r="V235" i="1"/>
  <c r="W228" i="1"/>
  <c r="W234" i="1" s="1"/>
  <c r="V247" i="1"/>
  <c r="W243" i="1"/>
  <c r="W246" i="1" s="1"/>
  <c r="V264" i="1"/>
  <c r="V269" i="1"/>
  <c r="W266" i="1"/>
  <c r="W268" i="1" s="1"/>
  <c r="V280" i="1"/>
  <c r="V283" i="1"/>
  <c r="W282" i="1"/>
  <c r="W283" i="1" s="1"/>
  <c r="V284" i="1"/>
  <c r="V287" i="1"/>
  <c r="W286" i="1"/>
  <c r="W287" i="1" s="1"/>
  <c r="V288" i="1"/>
  <c r="M482" i="1"/>
  <c r="V300" i="1"/>
  <c r="W292" i="1"/>
  <c r="W300" i="1" s="1"/>
  <c r="V301" i="1"/>
  <c r="V306" i="1"/>
  <c r="W303" i="1"/>
  <c r="W305" i="1" s="1"/>
  <c r="V322" i="1"/>
  <c r="V327" i="1"/>
  <c r="W324" i="1"/>
  <c r="W326" i="1" s="1"/>
  <c r="V326" i="1"/>
  <c r="W428" i="1"/>
  <c r="W433" i="1" s="1"/>
  <c r="V433" i="1"/>
  <c r="F482" i="1"/>
  <c r="N482" i="1"/>
  <c r="H9" i="1"/>
  <c r="A10" i="1"/>
  <c r="V24" i="1"/>
  <c r="V80" i="1"/>
  <c r="V89" i="1"/>
  <c r="V103" i="1"/>
  <c r="V116" i="1"/>
  <c r="V131" i="1"/>
  <c r="V139" i="1"/>
  <c r="V152" i="1"/>
  <c r="V162" i="1"/>
  <c r="V170" i="1"/>
  <c r="F9" i="1"/>
  <c r="J9" i="1"/>
  <c r="W22" i="1"/>
  <c r="W23" i="1" s="1"/>
  <c r="V23" i="1"/>
  <c r="U472" i="1"/>
  <c r="W26" i="1"/>
  <c r="W32" i="1" s="1"/>
  <c r="C482" i="1"/>
  <c r="V51" i="1"/>
  <c r="D482" i="1"/>
  <c r="V60" i="1"/>
  <c r="W63" i="1"/>
  <c r="W79" i="1" s="1"/>
  <c r="V79" i="1"/>
  <c r="W118" i="1"/>
  <c r="W123" i="1" s="1"/>
  <c r="W127" i="1"/>
  <c r="W131" i="1" s="1"/>
  <c r="G482" i="1"/>
  <c r="V140" i="1"/>
  <c r="H482" i="1"/>
  <c r="V151" i="1"/>
  <c r="W155" i="1"/>
  <c r="W157" i="1" s="1"/>
  <c r="V158" i="1"/>
  <c r="W160" i="1"/>
  <c r="W162" i="1" s="1"/>
  <c r="W172" i="1"/>
  <c r="W190" i="1" s="1"/>
  <c r="W199" i="1"/>
  <c r="W214" i="1" s="1"/>
  <c r="V214" i="1"/>
  <c r="V234" i="1"/>
  <c r="V253" i="1"/>
  <c r="V252" i="1"/>
  <c r="V268" i="1"/>
  <c r="V305" i="1"/>
  <c r="V334" i="1"/>
  <c r="V337" i="1"/>
  <c r="W336" i="1"/>
  <c r="W337" i="1" s="1"/>
  <c r="V338" i="1"/>
  <c r="O482" i="1"/>
  <c r="V345" i="1"/>
  <c r="W342" i="1"/>
  <c r="W344" i="1" s="1"/>
  <c r="V344" i="1"/>
  <c r="W360" i="1"/>
  <c r="V381" i="1"/>
  <c r="W380" i="1"/>
  <c r="W381" i="1" s="1"/>
  <c r="V382" i="1"/>
  <c r="V388" i="1"/>
  <c r="W385" i="1"/>
  <c r="W387" i="1" s="1"/>
  <c r="P482" i="1"/>
  <c r="V387" i="1"/>
  <c r="W397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B482" i="1"/>
  <c r="J482" i="1"/>
  <c r="R482" i="1"/>
  <c r="K482" i="1"/>
  <c r="V263" i="1"/>
  <c r="V274" i="1"/>
  <c r="V32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4" i="1"/>
  <c r="V439" i="1"/>
  <c r="V446" i="1"/>
  <c r="W443" i="1"/>
  <c r="W445" i="1" s="1"/>
  <c r="V461" i="1"/>
  <c r="V476" i="1" l="1"/>
  <c r="W477" i="1"/>
  <c r="V472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<sst xmlns="http://schemas.openxmlformats.org/spreadsheetml/2006/main" count="1717" uniqueCount="647">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</sst>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82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45215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0.41666666666666669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130</v>
      </c>
      <c r="V49" s="312">
        <f>IFERROR(IF(U49="",0,CEILING((U49/$H49),1)*$H49),"")</f>
        <v>140.4</v>
      </c>
      <c r="W49" s="37">
        <f>IFERROR(IF(V49=0,"",ROUNDUP(V49/H49,0)*0.02175),"")</f>
        <v>0.28275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32.4</v>
      </c>
      <c r="V50" s="312">
        <f>IFERROR(IF(U50="",0,CEILING((U50/$H50),1)*$H50),"")</f>
        <v>32.400000000000006</v>
      </c>
      <c r="W50" s="37">
        <f>IFERROR(IF(V50=0,"",ROUNDUP(V50/H50,0)*0.00753),"")</f>
        <v>9.0359999999999996E-2</v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24.037037037037035</v>
      </c>
      <c r="V51" s="313">
        <f>IFERROR(V49/H49,"0")+IFERROR(V50/H50,"0")</f>
        <v>25</v>
      </c>
      <c r="W51" s="313">
        <f>IFERROR(IF(W49="",0,W49),"0")+IFERROR(IF(W50="",0,W50),"0")</f>
        <v>0.37311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162.4</v>
      </c>
      <c r="V52" s="313">
        <f>IFERROR(SUM(V49:V50),"0")</f>
        <v>172.8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430</v>
      </c>
      <c r="V56" s="312">
        <f>IFERROR(IF(U56="",0,CEILING((U56/$H56),1)*$H56),"")</f>
        <v>432</v>
      </c>
      <c r="W56" s="37">
        <f>IFERROR(IF(V56=0,"",ROUNDUP(V56/H56,0)*0.02175),"")</f>
        <v>0.86999999999999988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306</v>
      </c>
      <c r="V57" s="312">
        <f>IFERROR(IF(U57="",0,CEILING((U57/$H57),1)*$H57),"")</f>
        <v>306</v>
      </c>
      <c r="W57" s="37">
        <f>IFERROR(IF(V57=0,"",ROUNDUP(V57/H57,0)*0.00937),"")</f>
        <v>0.63715999999999995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107.81481481481481</v>
      </c>
      <c r="V59" s="313">
        <f>IFERROR(V55/H55,"0")+IFERROR(V56/H56,"0")+IFERROR(V57/H57,"0")+IFERROR(V58/H58,"0")</f>
        <v>108</v>
      </c>
      <c r="W59" s="313">
        <f>IFERROR(IF(W55="",0,W55),"0")+IFERROR(IF(W56="",0,W56),"0")+IFERROR(IF(W57="",0,W57),"0")+IFERROR(IF(W58="",0,W58),"0")</f>
        <v>1.5071599999999998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736</v>
      </c>
      <c r="V60" s="313">
        <f>IFERROR(SUM(V55:V58),"0")</f>
        <v>738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80</v>
      </c>
      <c r="V64" s="312">
        <f t="shared" si="2"/>
        <v>86.4</v>
      </c>
      <c r="W64" s="37">
        <f>IFERROR(IF(V64=0,"",ROUNDUP(V64/H64,0)*0.02175),"")</f>
        <v>0.17399999999999999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56</v>
      </c>
      <c r="V65" s="312">
        <f t="shared" si="2"/>
        <v>64.800000000000011</v>
      </c>
      <c r="W65" s="37">
        <f>IFERROR(IF(V65=0,"",ROUNDUP(V65/H65,0)*0.02175),"")</f>
        <v>0.1305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14.4</v>
      </c>
      <c r="V69" s="312">
        <f t="shared" si="2"/>
        <v>16</v>
      </c>
      <c r="W69" s="37">
        <f t="shared" si="3"/>
        <v>3.7479999999999999E-2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180</v>
      </c>
      <c r="V73" s="312">
        <f t="shared" si="2"/>
        <v>180</v>
      </c>
      <c r="W73" s="37">
        <f t="shared" si="3"/>
        <v>0.37480000000000002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27</v>
      </c>
      <c r="V77" s="312">
        <f t="shared" si="2"/>
        <v>27</v>
      </c>
      <c r="W77" s="37">
        <f>IFERROR(IF(V77=0,"",ROUNDUP(V77/H77,0)*0.00937),"")</f>
        <v>5.6219999999999999E-2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62.19259259259259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64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0.77300000000000002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357.4</v>
      </c>
      <c r="V80" s="313">
        <f>IFERROR(SUM(V63:V78),"0")</f>
        <v>374.20000000000005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84</v>
      </c>
      <c r="V106" s="312">
        <f t="shared" si="6"/>
        <v>84</v>
      </c>
      <c r="W106" s="37">
        <f>IFERROR(IF(V106=0,"",ROUNDUP(V106/H106,0)*0.02175),"")</f>
        <v>0.21749999999999997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30</v>
      </c>
      <c r="V107" s="312">
        <f t="shared" si="6"/>
        <v>32.4</v>
      </c>
      <c r="W107" s="37">
        <f>IFERROR(IF(V107=0,"",ROUNDUP(V107/H107,0)*0.02175),"")</f>
        <v>8.6999999999999994E-2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72</v>
      </c>
      <c r="V110" s="312">
        <f t="shared" si="6"/>
        <v>72.900000000000006</v>
      </c>
      <c r="W110" s="37">
        <f>IFERROR(IF(V110=0,"",ROUNDUP(V110/H110,0)*0.00753),"")</f>
        <v>0.20331000000000002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60</v>
      </c>
      <c r="V113" s="312">
        <f t="shared" si="6"/>
        <v>60</v>
      </c>
      <c r="W113" s="37">
        <f>IFERROR(IF(V113=0,"",ROUNDUP(V113/H113,0)*0.00753),"")</f>
        <v>0.15060000000000001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60.370370370370367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61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0.65840999999999994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246</v>
      </c>
      <c r="V116" s="313">
        <f>IFERROR(SUM(V105:V114),"0")</f>
        <v>249.3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80</v>
      </c>
      <c r="V119" s="312">
        <f>IFERROR(IF(U119="",0,CEILING((U119/$H119),1)*$H119),"")</f>
        <v>81</v>
      </c>
      <c r="W119" s="37">
        <f>IFERROR(IF(V119=0,"",ROUNDUP(V119/H119,0)*0.02175),"")</f>
        <v>0.21749999999999997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9.8765432098765444</v>
      </c>
      <c r="V123" s="313">
        <f>IFERROR(V118/H118,"0")+IFERROR(V119/H119,"0")+IFERROR(V120/H120,"0")+IFERROR(V121/H121,"0")+IFERROR(V122/H122,"0")</f>
        <v>10</v>
      </c>
      <c r="W123" s="313">
        <f>IFERROR(IF(W118="",0,W118),"0")+IFERROR(IF(W119="",0,W119),"0")+IFERROR(IF(W120="",0,W120),"0")+IFERROR(IF(W121="",0,W121),"0")+IFERROR(IF(W122="",0,W122),"0")</f>
        <v>0.21749999999999997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80</v>
      </c>
      <c r="V124" s="313">
        <f>IFERROR(SUM(V118:V122),"0")</f>
        <v>81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273</v>
      </c>
      <c r="V127" s="312">
        <f>IFERROR(IF(U127="",0,CEILING((U127/$H127),1)*$H127),"")</f>
        <v>275.39999999999998</v>
      </c>
      <c r="W127" s="37">
        <f>IFERROR(IF(V127=0,"",ROUNDUP(V127/H127,0)*0.02175),"")</f>
        <v>0.73949999999999994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67.5</v>
      </c>
      <c r="V129" s="312">
        <f>IFERROR(IF(U129="",0,CEILING((U129/$H129),1)*$H129),"")</f>
        <v>67.5</v>
      </c>
      <c r="W129" s="37">
        <f>IFERROR(IF(V129=0,"",ROUNDUP(V129/H129,0)*0.00753),"")</f>
        <v>0.18825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58.703703703703702</v>
      </c>
      <c r="V131" s="313">
        <f>IFERROR(V127/H127,"0")+IFERROR(V128/H128,"0")+IFERROR(V129/H129,"0")+IFERROR(V130/H130,"0")</f>
        <v>59</v>
      </c>
      <c r="W131" s="313">
        <f>IFERROR(IF(W127="",0,W127),"0")+IFERROR(IF(W128="",0,W128),"0")+IFERROR(IF(W129="",0,W129),"0")+IFERROR(IF(W130="",0,W130),"0")</f>
        <v>0.92774999999999996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340.5</v>
      </c>
      <c r="V132" s="313">
        <f>IFERROR(SUM(V127:V130),"0")</f>
        <v>342.9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36</v>
      </c>
      <c r="V143" s="312">
        <f t="shared" ref="V143:V150" si="7">IFERROR(IF(U143="",0,CEILING((U143/$H143),1)*$H143),"")</f>
        <v>37.800000000000004</v>
      </c>
      <c r="W143" s="37">
        <f>IFERROR(IF(V143=0,"",ROUNDUP(V143/H143,0)*0.00753),"")</f>
        <v>6.7769999999999997E-2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12</v>
      </c>
      <c r="V144" s="312">
        <f t="shared" si="7"/>
        <v>12.600000000000001</v>
      </c>
      <c r="W144" s="37">
        <f>IFERROR(IF(V144=0,"",ROUNDUP(V144/H144,0)*0.00753),"")</f>
        <v>2.2589999999999999E-2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12</v>
      </c>
      <c r="V145" s="312">
        <f t="shared" si="7"/>
        <v>12.600000000000001</v>
      </c>
      <c r="W145" s="37">
        <f>IFERROR(IF(V145=0,"",ROUNDUP(V145/H145,0)*0.00753),"")</f>
        <v>2.2589999999999999E-2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65.099999999999994</v>
      </c>
      <c r="V146" s="312">
        <f t="shared" si="7"/>
        <v>65.100000000000009</v>
      </c>
      <c r="W146" s="37">
        <f>IFERROR(IF(V146=0,"",ROUNDUP(V146/H146,0)*0.00502),"")</f>
        <v>0.15562000000000001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85.75</v>
      </c>
      <c r="V148" s="312">
        <f t="shared" si="7"/>
        <v>86.100000000000009</v>
      </c>
      <c r="W148" s="37">
        <f>IFERROR(IF(V148=0,"",ROUNDUP(V148/H148,0)*0.00502),"")</f>
        <v>0.20582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85.75</v>
      </c>
      <c r="V149" s="312">
        <f t="shared" si="7"/>
        <v>86.100000000000009</v>
      </c>
      <c r="W149" s="37">
        <f>IFERROR(IF(V149=0,"",ROUNDUP(V149/H149,0)*0.00502),"")</f>
        <v>0.20582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126.95238095238095</v>
      </c>
      <c r="V151" s="313">
        <f>IFERROR(V143/H143,"0")+IFERROR(V144/H144,"0")+IFERROR(V145/H145,"0")+IFERROR(V146/H146,"0")+IFERROR(V147/H147,"0")+IFERROR(V148/H148,"0")+IFERROR(V149/H149,"0")+IFERROR(V150/H150,"0")</f>
        <v>128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0.68020999999999998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296.60000000000002</v>
      </c>
      <c r="V152" s="313">
        <f>IFERROR(SUM(V143:V150),"0")</f>
        <v>300.30000000000007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108</v>
      </c>
      <c r="V165" s="312">
        <f>IFERROR(IF(U165="",0,CEILING((U165/$H165),1)*$H165),"")</f>
        <v>108</v>
      </c>
      <c r="W165" s="37">
        <f>IFERROR(IF(V165=0,"",ROUNDUP(V165/H165,0)*0.00937),"")</f>
        <v>0.18740000000000001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78</v>
      </c>
      <c r="V166" s="312">
        <f>IFERROR(IF(U166="",0,CEILING((U166/$H166),1)*$H166),"")</f>
        <v>81</v>
      </c>
      <c r="W166" s="37">
        <f>IFERROR(IF(V166=0,"",ROUNDUP(V166/H166,0)*0.00937),"")</f>
        <v>0.14055000000000001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108</v>
      </c>
      <c r="V167" s="312">
        <f>IFERROR(IF(U167="",0,CEILING((U167/$H167),1)*$H167),"")</f>
        <v>108</v>
      </c>
      <c r="W167" s="37">
        <f>IFERROR(IF(V167=0,"",ROUNDUP(V167/H167,0)*0.00937),"")</f>
        <v>0.18740000000000001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108</v>
      </c>
      <c r="V168" s="312">
        <f>IFERROR(IF(U168="",0,CEILING((U168/$H168),1)*$H168),"")</f>
        <v>108</v>
      </c>
      <c r="W168" s="37">
        <f>IFERROR(IF(V168=0,"",ROUNDUP(V168/H168,0)*0.00937),"")</f>
        <v>0.18740000000000001</v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74.444444444444443</v>
      </c>
      <c r="V169" s="313">
        <f>IFERROR(V165/H165,"0")+IFERROR(V166/H166,"0")+IFERROR(V167/H167,"0")+IFERROR(V168/H168,"0")</f>
        <v>75</v>
      </c>
      <c r="W169" s="313">
        <f>IFERROR(IF(W165="",0,W165),"0")+IFERROR(IF(W166="",0,W166),"0")+IFERROR(IF(W167="",0,W167),"0")+IFERROR(IF(W168="",0,W168),"0")</f>
        <v>0.70274999999999999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402</v>
      </c>
      <c r="V170" s="313">
        <f>IFERROR(SUM(V165:V168),"0")</f>
        <v>405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48</v>
      </c>
      <c r="V173" s="312">
        <f t="shared" si="8"/>
        <v>52.199999999999996</v>
      </c>
      <c r="W173" s="37">
        <f>IFERROR(IF(V173=0,"",ROUNDUP(V173/H173,0)*0.02175),"")</f>
        <v>0.1305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200</v>
      </c>
      <c r="V179" s="312">
        <f t="shared" si="8"/>
        <v>201.6</v>
      </c>
      <c r="W179" s="37">
        <f>IFERROR(IF(V179=0,"",ROUNDUP(V179/H179,0)*0.00753),"")</f>
        <v>0.63251999999999997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312</v>
      </c>
      <c r="V182" s="312">
        <f t="shared" si="8"/>
        <v>312</v>
      </c>
      <c r="W182" s="37">
        <f>IFERROR(IF(V182=0,"",ROUNDUP(V182/H182,0)*0.00753),"")</f>
        <v>0.97889999999999999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232</v>
      </c>
      <c r="V184" s="312">
        <f t="shared" si="8"/>
        <v>232.79999999999998</v>
      </c>
      <c r="W184" s="37">
        <f t="shared" ref="W184:W189" si="9">IFERROR(IF(V184=0,"",ROUNDUP(V184/H184,0)*0.00753),"")</f>
        <v>0.73041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168</v>
      </c>
      <c r="V185" s="312">
        <f t="shared" si="8"/>
        <v>168</v>
      </c>
      <c r="W185" s="37">
        <f t="shared" si="9"/>
        <v>0.52710000000000001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96</v>
      </c>
      <c r="V188" s="312">
        <f t="shared" si="8"/>
        <v>96</v>
      </c>
      <c r="W188" s="37">
        <f t="shared" si="9"/>
        <v>0.30120000000000002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144</v>
      </c>
      <c r="V189" s="312">
        <f t="shared" si="8"/>
        <v>144</v>
      </c>
      <c r="W189" s="37">
        <f t="shared" si="9"/>
        <v>0.45180000000000003</v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485.51724137931035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487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3.7524299999999999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1200</v>
      </c>
      <c r="V191" s="313">
        <f>IFERROR(SUM(V172:V189),"0")</f>
        <v>1206.5999999999999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48</v>
      </c>
      <c r="V194" s="312">
        <f>IFERROR(IF(U194="",0,CEILING((U194/$H194),1)*$H194),"")</f>
        <v>48</v>
      </c>
      <c r="W194" s="37">
        <f>IFERROR(IF(V194=0,"",ROUNDUP(V194/H194,0)*0.00753),"")</f>
        <v>0.15060000000000001</v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20</v>
      </c>
      <c r="V195" s="313">
        <f>IFERROR(V193/H193,"0")+IFERROR(V194/H194,"0")</f>
        <v>20</v>
      </c>
      <c r="W195" s="313">
        <f>IFERROR(IF(W193="",0,W193),"0")+IFERROR(IF(W194="",0,W194),"0")</f>
        <v>0.15060000000000001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48</v>
      </c>
      <c r="V196" s="313">
        <f>IFERROR(SUM(V193:V194),"0")</f>
        <v>48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130</v>
      </c>
      <c r="V221" s="312">
        <f>IFERROR(IF(U221="",0,CEILING((U221/$H221),1)*$H221),"")</f>
        <v>130.20000000000002</v>
      </c>
      <c r="W221" s="37">
        <f>IFERROR(IF(V221=0,"",ROUNDUP(V221/H221,0)*0.00753),"")</f>
        <v>0.23343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62.999999999999993</v>
      </c>
      <c r="V224" s="312">
        <f>IFERROR(IF(U224="",0,CEILING((U224/$H224),1)*$H224),"")</f>
        <v>63</v>
      </c>
      <c r="W224" s="37">
        <f>IFERROR(IF(V224=0,"",ROUNDUP(V224/H224,0)*0.00502),"")</f>
        <v>0.15060000000000001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60.952380952380949</v>
      </c>
      <c r="V225" s="313">
        <f>IFERROR(V221/H221,"0")+IFERROR(V222/H222,"0")+IFERROR(V223/H223,"0")+IFERROR(V224/H224,"0")</f>
        <v>61</v>
      </c>
      <c r="W225" s="313">
        <f>IFERROR(IF(W221="",0,W221),"0")+IFERROR(IF(W222="",0,W222),"0")+IFERROR(IF(W223="",0,W223),"0")+IFERROR(IF(W224="",0,W224),"0")</f>
        <v>0.38402999999999998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193</v>
      </c>
      <c r="V226" s="313">
        <f>IFERROR(SUM(V221:V224),"0")</f>
        <v>193.20000000000002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81</v>
      </c>
      <c r="V237" s="312">
        <f>IFERROR(IF(U237="",0,CEILING((U237/$H237),1)*$H237),"")</f>
        <v>84</v>
      </c>
      <c r="W237" s="37">
        <f>IFERROR(IF(V237=0,"",ROUNDUP(V237/H237,0)*0.02175),"")</f>
        <v>0.21749999999999997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272</v>
      </c>
      <c r="V238" s="312">
        <f>IFERROR(IF(U238="",0,CEILING((U238/$H238),1)*$H238),"")</f>
        <v>273</v>
      </c>
      <c r="W238" s="37">
        <f>IFERROR(IF(V238=0,"",ROUNDUP(V238/H238,0)*0.02175),"")</f>
        <v>0.76124999999999998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55</v>
      </c>
      <c r="V239" s="312">
        <f>IFERROR(IF(U239="",0,CEILING((U239/$H239),1)*$H239),"")</f>
        <v>58.800000000000004</v>
      </c>
      <c r="W239" s="37">
        <f>IFERROR(IF(V239=0,"",ROUNDUP(V239/H239,0)*0.02175),"")</f>
        <v>0.15225</v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51.062271062271066</v>
      </c>
      <c r="V240" s="313">
        <f>IFERROR(V237/H237,"0")+IFERROR(V238/H238,"0")+IFERROR(V239/H239,"0")</f>
        <v>52</v>
      </c>
      <c r="W240" s="313">
        <f>IFERROR(IF(W237="",0,W237),"0")+IFERROR(IF(W238="",0,W238),"0")+IFERROR(IF(W239="",0,W239),"0")</f>
        <v>1.131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408</v>
      </c>
      <c r="V241" s="313">
        <f>IFERROR(SUM(V237:V239),"0")</f>
        <v>415.8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20.399999999999999</v>
      </c>
      <c r="V245" s="312">
        <f>IFERROR(IF(U245="",0,CEILING((U245/$H245),1)*$H245),"")</f>
        <v>20.399999999999999</v>
      </c>
      <c r="W245" s="37">
        <f>IFERROR(IF(V245=0,"",ROUNDUP(V245/H245,0)*0.00753),"")</f>
        <v>6.0240000000000002E-2</v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8</v>
      </c>
      <c r="V246" s="313">
        <f>IFERROR(V243/H243,"0")+IFERROR(V244/H244,"0")+IFERROR(V245/H245,"0")</f>
        <v>8</v>
      </c>
      <c r="W246" s="313">
        <f>IFERROR(IF(W243="",0,W243),"0")+IFERROR(IF(W244="",0,W244),"0")+IFERROR(IF(W245="",0,W245),"0")</f>
        <v>6.0240000000000002E-2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20.399999999999999</v>
      </c>
      <c r="V247" s="313">
        <f>IFERROR(SUM(V243:V245),"0")</f>
        <v>20.399999999999999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104</v>
      </c>
      <c r="V256" s="312">
        <f t="shared" ref="V256:V262" si="13">IFERROR(IF(U256="",0,CEILING((U256/$H256),1)*$H256),"")</f>
        <v>108</v>
      </c>
      <c r="W256" s="37">
        <f>IFERROR(IF(V256=0,"",ROUNDUP(V256/H256,0)*0.02175),"")</f>
        <v>0.21749999999999997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9.6296296296296298</v>
      </c>
      <c r="V263" s="313">
        <f>IFERROR(V256/H256,"0")+IFERROR(V257/H257,"0")+IFERROR(V258/H258,"0")+IFERROR(V259/H259,"0")+IFERROR(V260/H260,"0")+IFERROR(V261/H261,"0")+IFERROR(V262/H262,"0")</f>
        <v>10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0.21749999999999997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104</v>
      </c>
      <c r="V264" s="313">
        <f>IFERROR(SUM(V256:V262),"0")</f>
        <v>108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21.6</v>
      </c>
      <c r="V272" s="312">
        <f>IFERROR(IF(U272="",0,CEILING((U272/$H272),1)*$H272),"")</f>
        <v>21.6</v>
      </c>
      <c r="W272" s="37">
        <f>IFERROR(IF(V272=0,"",ROUNDUP(V272/H272,0)*0.00753),"")</f>
        <v>9.0359999999999996E-2</v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12</v>
      </c>
      <c r="V273" s="313">
        <f>IFERROR(V272/H272,"0")</f>
        <v>12</v>
      </c>
      <c r="W273" s="313">
        <f>IFERROR(IF(W272="",0,W272),"0")</f>
        <v>9.0359999999999996E-2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21.6</v>
      </c>
      <c r="V274" s="313">
        <f>IFERROR(SUM(V272:V272),"0")</f>
        <v>21.6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823.19999999999993</v>
      </c>
      <c r="V277" s="312">
        <f>IFERROR(IF(U277="",0,CEILING((U277/$H277),1)*$H277),"")</f>
        <v>824.04</v>
      </c>
      <c r="W277" s="37">
        <f>IFERROR(IF(V277=0,"",ROUNDUP(V277/H277,0)*0.00753),"")</f>
        <v>2.46231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252</v>
      </c>
      <c r="V278" s="312">
        <f>IFERROR(IF(U278="",0,CEILING((U278/$H278),1)*$H278),"")</f>
        <v>252</v>
      </c>
      <c r="W278" s="37">
        <f>IFERROR(IF(V278=0,"",ROUNDUP(V278/H278,0)*0.00753),"")</f>
        <v>0.753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426.66666666666663</v>
      </c>
      <c r="V279" s="313">
        <f>IFERROR(V276/H276,"0")+IFERROR(V277/H277,"0")+IFERROR(V278/H278,"0")</f>
        <v>427</v>
      </c>
      <c r="W279" s="313">
        <f>IFERROR(IF(W276="",0,W276),"0")+IFERROR(IF(W277="",0,W277),"0")+IFERROR(IF(W278="",0,W278),"0")</f>
        <v>3.2153100000000001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1075.1999999999998</v>
      </c>
      <c r="V280" s="313">
        <f>IFERROR(SUM(V276:V278),"0")</f>
        <v>1076.04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15.2</v>
      </c>
      <c r="V282" s="312">
        <f>IFERROR(IF(U282="",0,CEILING((U282/$H282),1)*$H282),"")</f>
        <v>15.959999999999999</v>
      </c>
      <c r="W282" s="37">
        <f>IFERROR(IF(V282=0,"",ROUNDUP(V282/H282,0)*0.00753),"")</f>
        <v>5.271E-2</v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6.666666666666667</v>
      </c>
      <c r="V283" s="313">
        <f>IFERROR(V282/H282,"0")</f>
        <v>7</v>
      </c>
      <c r="W283" s="313">
        <f>IFERROR(IF(W282="",0,W282),"0")</f>
        <v>5.271E-2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15.2</v>
      </c>
      <c r="V284" s="313">
        <f>IFERROR(SUM(V282:V282),"0")</f>
        <v>15.959999999999999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3010</v>
      </c>
      <c r="V293" s="312">
        <f t="shared" si="14"/>
        <v>3015</v>
      </c>
      <c r="W293" s="37">
        <f>IFERROR(IF(V293=0,"",ROUNDUP(V293/H293,0)*0.02175),"")</f>
        <v>4.3717499999999996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1710</v>
      </c>
      <c r="V294" s="312">
        <f t="shared" si="14"/>
        <v>1710</v>
      </c>
      <c r="W294" s="37">
        <f>IFERROR(IF(V294=0,"",ROUNDUP(V294/H294,0)*0.02175),"")</f>
        <v>2.4794999999999998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1700</v>
      </c>
      <c r="V296" s="312">
        <f t="shared" si="14"/>
        <v>1710</v>
      </c>
      <c r="W296" s="37">
        <f>IFERROR(IF(V296=0,"",ROUNDUP(V296/H296,0)*0.02175),"")</f>
        <v>2.4794999999999998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6</v>
      </c>
      <c r="V298" s="312">
        <f t="shared" si="14"/>
        <v>10</v>
      </c>
      <c r="W298" s="37">
        <f>IFERROR(IF(V298=0,"",ROUNDUP(V298/H298,0)*0.00937),"")</f>
        <v>1.874E-2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6</v>
      </c>
      <c r="V299" s="312">
        <f t="shared" si="14"/>
        <v>10</v>
      </c>
      <c r="W299" s="37">
        <f>IFERROR(IF(V299=0,"",ROUNDUP(V299/H299,0)*0.00937),"")</f>
        <v>1.874E-2</v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430.39999999999992</v>
      </c>
      <c r="V300" s="313">
        <f>IFERROR(V292/H292,"0")+IFERROR(V293/H293,"0")+IFERROR(V294/H294,"0")+IFERROR(V295/H295,"0")+IFERROR(V296/H296,"0")+IFERROR(V297/H297,"0")+IFERROR(V298/H298,"0")+IFERROR(V299/H299,"0")</f>
        <v>433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9.3682299999999969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6432</v>
      </c>
      <c r="V301" s="313">
        <f>IFERROR(SUM(V292:V299),"0")</f>
        <v>6455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2240</v>
      </c>
      <c r="V303" s="312">
        <f>IFERROR(IF(U303="",0,CEILING((U303/$H303),1)*$H303),"")</f>
        <v>2250</v>
      </c>
      <c r="W303" s="37">
        <f>IFERROR(IF(V303=0,"",ROUNDUP(V303/H303,0)*0.02175),"")</f>
        <v>3.2624999999999997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149.33333333333334</v>
      </c>
      <c r="V305" s="313">
        <f>IFERROR(V303/H303,"0")+IFERROR(V304/H304,"0")</f>
        <v>150</v>
      </c>
      <c r="W305" s="313">
        <f>IFERROR(IF(W303="",0,W303),"0")+IFERROR(IF(W304="",0,W304),"0")</f>
        <v>3.2624999999999997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2240</v>
      </c>
      <c r="V306" s="313">
        <f>IFERROR(SUM(V303:V304),"0")</f>
        <v>2250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54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6.9230769230769234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54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118</v>
      </c>
      <c r="V312" s="312">
        <f>IFERROR(IF(U312="",0,CEILING((U312/$H312),1)*$H312),"")</f>
        <v>124.8</v>
      </c>
      <c r="W312" s="37">
        <f>IFERROR(IF(V312=0,"",ROUNDUP(V312/H312,0)*0.02175),"")</f>
        <v>0.34799999999999998</v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15.128205128205128</v>
      </c>
      <c r="V313" s="313">
        <f>IFERROR(V312/H312,"0")</f>
        <v>16</v>
      </c>
      <c r="W313" s="313">
        <f>IFERROR(IF(W312="",0,W312),"0")</f>
        <v>0.34799999999999998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118</v>
      </c>
      <c r="V314" s="313">
        <f>IFERROR(SUM(V312:V312),"0")</f>
        <v>124.8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24</v>
      </c>
      <c r="V317" s="312">
        <f>IFERROR(IF(U317="",0,CEILING((U317/$H317),1)*$H317),"")</f>
        <v>24</v>
      </c>
      <c r="W317" s="37">
        <f>IFERROR(IF(V317=0,"",ROUNDUP(V317/H317,0)*0.02175),"")</f>
        <v>4.3499999999999997E-2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2</v>
      </c>
      <c r="V321" s="313">
        <f>IFERROR(V317/H317,"0")+IFERROR(V318/H318,"0")+IFERROR(V319/H319,"0")+IFERROR(V320/H320,"0")</f>
        <v>2</v>
      </c>
      <c r="W321" s="313">
        <f>IFERROR(IF(W317="",0,W317),"0")+IFERROR(IF(W318="",0,W318),"0")+IFERROR(IF(W319="",0,W319),"0")+IFERROR(IF(W320="",0,W320),"0")</f>
        <v>4.3499999999999997E-2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24</v>
      </c>
      <c r="V322" s="313">
        <f>IFERROR(SUM(V317:V320),"0")</f>
        <v>24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92.800000000000011</v>
      </c>
      <c r="V332" s="312">
        <f>IFERROR(IF(U332="",0,CEILING((U332/$H332),1)*$H332),"")</f>
        <v>93.6</v>
      </c>
      <c r="W332" s="37">
        <f>IFERROR(IF(V332=0,"",ROUNDUP(V332/H332,0)*0.00753),"")</f>
        <v>0.29366999999999999</v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38.666666666666671</v>
      </c>
      <c r="V333" s="313">
        <f>IFERROR(V329/H329,"0")+IFERROR(V330/H330,"0")+IFERROR(V331/H331,"0")+IFERROR(V332/H332,"0")</f>
        <v>39</v>
      </c>
      <c r="W333" s="313">
        <f>IFERROR(IF(W329="",0,W329),"0")+IFERROR(IF(W330="",0,W330),"0")+IFERROR(IF(W331="",0,W331),"0")+IFERROR(IF(W332="",0,W332),"0")</f>
        <v>0.29366999999999999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92.800000000000011</v>
      </c>
      <c r="V334" s="313">
        <f>IFERROR(SUM(V329:V332),"0")</f>
        <v>93.6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27</v>
      </c>
      <c r="V343" s="312">
        <f>IFERROR(IF(U343="",0,CEILING((U343/$H343),1)*$H343),"")</f>
        <v>27</v>
      </c>
      <c r="W343" s="37">
        <f>IFERROR(IF(V343=0,"",ROUNDUP(V343/H343,0)*0.00753),"")</f>
        <v>7.5300000000000006E-2</v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10</v>
      </c>
      <c r="V344" s="313">
        <f>IFERROR(V342/H342,"0")+IFERROR(V343/H343,"0")</f>
        <v>10</v>
      </c>
      <c r="W344" s="313">
        <f>IFERROR(IF(W342="",0,W342),"0")+IFERROR(IF(W343="",0,W343),"0")</f>
        <v>7.5300000000000006E-2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27</v>
      </c>
      <c r="V345" s="313">
        <f>IFERROR(SUM(V342:V343),"0")</f>
        <v>27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60</v>
      </c>
      <c r="V347" s="312">
        <f t="shared" ref="V347:V359" si="15">IFERROR(IF(U347="",0,CEILING((U347/$H347),1)*$H347),"")</f>
        <v>63</v>
      </c>
      <c r="W347" s="37">
        <f>IFERROR(IF(V347=0,"",ROUNDUP(V347/H347,0)*0.00753),"")</f>
        <v>0.11295000000000001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110</v>
      </c>
      <c r="V349" s="312">
        <f t="shared" si="15"/>
        <v>113.4</v>
      </c>
      <c r="W349" s="37">
        <f>IFERROR(IF(V349=0,"",ROUNDUP(V349/H349,0)*0.00753),"")</f>
        <v>0.20331000000000002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229.6</v>
      </c>
      <c r="V350" s="312">
        <f t="shared" si="15"/>
        <v>230.16</v>
      </c>
      <c r="W350" s="37">
        <f>IFERROR(IF(V350=0,"",ROUNDUP(V350/H350,0)*0.00753),"")</f>
        <v>1.0316100000000001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31.5</v>
      </c>
      <c r="V354" s="312">
        <f t="shared" si="15"/>
        <v>31.5</v>
      </c>
      <c r="W354" s="37">
        <f t="shared" si="16"/>
        <v>7.5300000000000006E-2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52.5</v>
      </c>
      <c r="V358" s="312">
        <f t="shared" si="15"/>
        <v>52.5</v>
      </c>
      <c r="W358" s="37">
        <f t="shared" si="16"/>
        <v>0.1255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217.14285714285714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219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1.54867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483.6</v>
      </c>
      <c r="V361" s="313">
        <f>IFERROR(SUM(V347:V359),"0")</f>
        <v>490.56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55</v>
      </c>
      <c r="V390" s="312">
        <f t="shared" ref="V390:V396" si="17">IFERROR(IF(U390="",0,CEILING((U390/$H390),1)*$H390),"")</f>
        <v>58.800000000000004</v>
      </c>
      <c r="W390" s="37">
        <f>IFERROR(IF(V390=0,"",ROUNDUP(V390/H390,0)*0.00753),"")</f>
        <v>0.10542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13.095238095238095</v>
      </c>
      <c r="V397" s="313">
        <f>IFERROR(V390/H390,"0")+IFERROR(V391/H391,"0")+IFERROR(V392/H392,"0")+IFERROR(V393/H393,"0")+IFERROR(V394/H394,"0")+IFERROR(V395/H395,"0")+IFERROR(V396/H396,"0")</f>
        <v>14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0.10542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55</v>
      </c>
      <c r="V398" s="313">
        <f>IFERROR(SUM(V390:V396),"0")</f>
        <v>58.800000000000004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60</v>
      </c>
      <c r="V410" s="312">
        <f t="shared" ref="V410:V418" si="18">IFERROR(IF(U410="",0,CEILING((U410/$H410),1)*$H410),"")</f>
        <v>63.36</v>
      </c>
      <c r="W410" s="37">
        <f>IFERROR(IF(V410=0,"",ROUNDUP(V410/H410,0)*0.01196),"")</f>
        <v>0.14352000000000001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180</v>
      </c>
      <c r="V411" s="312">
        <f t="shared" si="18"/>
        <v>184.8</v>
      </c>
      <c r="W411" s="37">
        <f>IFERROR(IF(V411=0,"",ROUNDUP(V411/H411,0)*0.01196),"")</f>
        <v>0.41860000000000003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190</v>
      </c>
      <c r="V413" s="312">
        <f t="shared" si="18"/>
        <v>190.08</v>
      </c>
      <c r="W413" s="37">
        <f>IFERROR(IF(V413=0,"",ROUNDUP(V413/H413,0)*0.01196),"")</f>
        <v>0.43056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54</v>
      </c>
      <c r="V414" s="312">
        <f t="shared" si="18"/>
        <v>54</v>
      </c>
      <c r="W414" s="37">
        <f>IFERROR(IF(V414=0,"",ROUNDUP(V414/H414,0)*0.00937),"")</f>
        <v>0.14055000000000001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54</v>
      </c>
      <c r="V418" s="312">
        <f t="shared" si="18"/>
        <v>54</v>
      </c>
      <c r="W418" s="37">
        <f>IFERROR(IF(V418=0,"",ROUNDUP(V418/H418,0)*0.00937),"")</f>
        <v>0.14055000000000001</v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111.43939393939394</v>
      </c>
      <c r="V419" s="313">
        <f>IFERROR(V410/H410,"0")+IFERROR(V411/H411,"0")+IFERROR(V412/H412,"0")+IFERROR(V413/H413,"0")+IFERROR(V414/H414,"0")+IFERROR(V415/H415,"0")+IFERROR(V416/H416,"0")+IFERROR(V417/H417,"0")+IFERROR(V418/H418,"0")</f>
        <v>113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1.2737799999999999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538</v>
      </c>
      <c r="V420" s="313">
        <f>IFERROR(SUM(V410:V418),"0")</f>
        <v>546.24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138</v>
      </c>
      <c r="V422" s="312">
        <f>IFERROR(IF(U422="",0,CEILING((U422/$H422),1)*$H422),"")</f>
        <v>142.56</v>
      </c>
      <c r="W422" s="37">
        <f>IFERROR(IF(V422=0,"",ROUNDUP(V422/H422,0)*0.01196),"")</f>
        <v>0.32291999999999998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26.136363636363637</v>
      </c>
      <c r="V424" s="313">
        <f>IFERROR(V422/H422,"0")+IFERROR(V423/H423,"0")</f>
        <v>27</v>
      </c>
      <c r="W424" s="313">
        <f>IFERROR(IF(W422="",0,W422),"0")+IFERROR(IF(W423="",0,W423),"0")</f>
        <v>0.32291999999999998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138</v>
      </c>
      <c r="V425" s="313">
        <f>IFERROR(SUM(V422:V423),"0")</f>
        <v>142.56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104</v>
      </c>
      <c r="V427" s="312">
        <f t="shared" ref="V427:V432" si="19">IFERROR(IF(U427="",0,CEILING((U427/$H427),1)*$H427),"")</f>
        <v>105.60000000000001</v>
      </c>
      <c r="W427" s="37">
        <f>IFERROR(IF(V427=0,"",ROUNDUP(V427/H427,0)*0.01196),"")</f>
        <v>0.2392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94</v>
      </c>
      <c r="V428" s="312">
        <f t="shared" si="19"/>
        <v>95.04</v>
      </c>
      <c r="W428" s="37">
        <f>IFERROR(IF(V428=0,"",ROUNDUP(V428/H428,0)*0.01196),"")</f>
        <v>0.21528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114</v>
      </c>
      <c r="V429" s="312">
        <f t="shared" si="19"/>
        <v>116.16000000000001</v>
      </c>
      <c r="W429" s="37">
        <f>IFERROR(IF(V429=0,"",ROUNDUP(V429/H429,0)*0.01196),"")</f>
        <v>0.26312000000000002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59.090909090909093</v>
      </c>
      <c r="V433" s="313">
        <f>IFERROR(V427/H427,"0")+IFERROR(V428/H428,"0")+IFERROR(V429/H429,"0")+IFERROR(V430/H430,"0")+IFERROR(V431/H431,"0")+IFERROR(V432/H432,"0")</f>
        <v>60</v>
      </c>
      <c r="W433" s="313">
        <f>IFERROR(IF(W427="",0,W427),"0")+IFERROR(IF(W428="",0,W428),"0")+IFERROR(IF(W429="",0,W429),"0")+IFERROR(IF(W430="",0,W430),"0")+IFERROR(IF(W431="",0,W431),"0")+IFERROR(IF(W432="",0,W432),"0")</f>
        <v>0.71760000000000002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312</v>
      </c>
      <c r="V434" s="313">
        <f>IFERROR(SUM(V427:V432),"0")</f>
        <v>316.8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60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5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60</v>
      </c>
      <c r="V446" s="313">
        <f>IFERROR(SUM(V443:V444),"0")</f>
        <v>60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35</v>
      </c>
      <c r="V455" s="312">
        <f>IFERROR(IF(U455="",0,CEILING((U455/$H455),1)*$H455),"")</f>
        <v>37.800000000000004</v>
      </c>
      <c r="W455" s="37">
        <f>IFERROR(IF(V455=0,"",ROUNDUP(V455/H455,0)*0.00753),"")</f>
        <v>6.7769999999999997E-2</v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8.3333333333333321</v>
      </c>
      <c r="V456" s="313">
        <f>IFERROR(V454/H454,"0")+IFERROR(V455/H455,"0")</f>
        <v>9</v>
      </c>
      <c r="W456" s="313">
        <f>IFERROR(IF(W454="",0,W454),"0")+IFERROR(IF(W455="",0,W455),"0")</f>
        <v>6.7769999999999997E-2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35</v>
      </c>
      <c r="V457" s="313">
        <f>IFERROR(SUM(V454:V455),"0")</f>
        <v>37.800000000000004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1020</v>
      </c>
      <c r="V469" s="312">
        <f>IFERROR(IF(U469="",0,CEILING((U469/$H469),1)*$H469),"")</f>
        <v>1021.8</v>
      </c>
      <c r="W469" s="37">
        <f>IFERROR(IF(V469=0,"",ROUNDUP(V469/H469,0)*0.02175),"")</f>
        <v>2.8492499999999996</v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130.76923076923077</v>
      </c>
      <c r="V470" s="313">
        <f>IFERROR(V469/H469,"0")</f>
        <v>131</v>
      </c>
      <c r="W470" s="313">
        <f>IFERROR(IF(W469="",0,W469),"0")</f>
        <v>2.8492499999999996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1020</v>
      </c>
      <c r="V471" s="313">
        <f>IFERROR(SUM(V469:V469),"0")</f>
        <v>1021.8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17335.699999999997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17472.659999999996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18367.717704194911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18512.372000000003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32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32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19167.717704194911</v>
      </c>
      <c r="V475" s="313">
        <f>GrossWeightTotalR+PalletQtyTotalR*25</f>
        <v>19312.372000000003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2828.3453515407541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2849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35.431679999999993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172.8</v>
      </c>
      <c r="D482" s="47">
        <f>IFERROR(V55*1,"0")+IFERROR(V56*1,"0")+IFERROR(V57*1,"0")+IFERROR(V58*1,"0")</f>
        <v>738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704.5</v>
      </c>
      <c r="F482" s="47">
        <f>IFERROR(V127*1,"0")+IFERROR(V128*1,"0")+IFERROR(V129*1,"0")+IFERROR(V130*1,"0")</f>
        <v>342.9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300.30000000000007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1659.6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629.4</v>
      </c>
      <c r="K482" s="47">
        <f>IFERROR(V256*1,"0")+IFERROR(V257*1,"0")+IFERROR(V258*1,"0")+IFERROR(V259*1,"0")+IFERROR(V260*1,"0")+IFERROR(V261*1,"0")+IFERROR(V262*1,"0")+IFERROR(V266*1,"0")+IFERROR(V267*1,"0")</f>
        <v>108</v>
      </c>
      <c r="L482" s="47">
        <f>IFERROR(V272*1,"0")+IFERROR(V276*1,"0")+IFERROR(V277*1,"0")+IFERROR(V278*1,"0")+IFERROR(V282*1,"0")+IFERROR(V286*1,"0")</f>
        <v>1113.5999999999999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8884.4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117.6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517.55999999999995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58.800000000000004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1005.5999999999999</v>
      </c>
      <c r="R482" s="47">
        <f>IFERROR(V443*1,"0")+IFERROR(V444*1,"0")+IFERROR(V448*1,"0")+IFERROR(V449*1,"0")+IFERROR(V450*1,"0")+IFERROR(V454*1,"0")+IFERROR(V455*1,"0")+IFERROR(V459*1,"0")+IFERROR(V460*1,"0")</f>
        <v>97.800000000000011</v>
      </c>
      <c r="S482" s="47">
        <f>IFERROR(V465*1,"0")+IFERROR(V469*1,"0")</f>
        <v>1021.8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2023-10-20T10:13:15Z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