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0" i="1" l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1" i="1"/>
  <c r="X62" i="1"/>
  <c r="X63" i="1"/>
  <c r="X64" i="1"/>
  <c r="X65" i="1"/>
  <c r="X66" i="1"/>
  <c r="X68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Y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X58" i="1" s="1"/>
  <c r="V59" i="1"/>
  <c r="V60" i="1"/>
  <c r="X60" i="1" s="1"/>
  <c r="V61" i="1"/>
  <c r="V62" i="1"/>
  <c r="V63" i="1"/>
  <c r="V64" i="1"/>
  <c r="V65" i="1"/>
  <c r="V66" i="1"/>
  <c r="V67" i="1"/>
  <c r="Y67" i="1" s="1"/>
  <c r="V68" i="1"/>
  <c r="V69" i="1"/>
  <c r="X69" i="1" s="1"/>
  <c r="V70" i="1"/>
  <c r="V71" i="1"/>
  <c r="V72" i="1"/>
  <c r="V73" i="1"/>
  <c r="V74" i="1"/>
  <c r="V75" i="1"/>
  <c r="V76" i="1"/>
  <c r="Y76" i="1" s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2" i="1"/>
  <c r="O83" i="1"/>
  <c r="O84" i="1"/>
  <c r="O85" i="1"/>
  <c r="O87" i="1"/>
  <c r="O88" i="1"/>
  <c r="O89" i="1"/>
  <c r="O90" i="1"/>
  <c r="O91" i="1"/>
  <c r="O92" i="1"/>
  <c r="O93" i="1"/>
  <c r="O97" i="1"/>
  <c r="O6" i="1"/>
  <c r="X19" i="1" l="1"/>
  <c r="X67" i="1"/>
  <c r="Y58" i="1"/>
  <c r="X7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6" i="1"/>
  <c r="AA5" i="1"/>
  <c r="AB5" i="1"/>
  <c r="AC5" i="1"/>
  <c r="AD5" i="1"/>
  <c r="AE5" i="1"/>
  <c r="AF5" i="1"/>
  <c r="AH5" i="1"/>
  <c r="AI5" i="1"/>
  <c r="AJ5" i="1"/>
  <c r="Z5" i="1"/>
  <c r="O5" i="1"/>
  <c r="P5" i="1"/>
  <c r="Q5" i="1"/>
  <c r="R5" i="1"/>
  <c r="S5" i="1"/>
  <c r="T5" i="1"/>
  <c r="U5" i="1"/>
  <c r="V5" i="1"/>
  <c r="W5" i="1"/>
  <c r="E5" i="1"/>
  <c r="F5" i="1"/>
  <c r="N5" i="1" l="1"/>
  <c r="M5" i="1"/>
  <c r="L5" i="1"/>
  <c r="K5" i="1"/>
  <c r="J5" i="1"/>
</calcChain>
</file>

<file path=xl/sharedStrings.xml><?xml version="1.0" encoding="utf-8"?>
<sst xmlns="http://schemas.openxmlformats.org/spreadsheetml/2006/main" count="270" uniqueCount="150">
  <si>
    <t>Период: 13.10.2023 - 20.10.2023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</si>
  <si>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</si>
  <si>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</si>
  <si>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</si>
  <si>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</si>
  <si>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</si>
  <si>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</si>
  <si>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</si>
  <si>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</si>
  <si>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</si>
  <si>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</si>
  <si>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</si>
  <si>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</si>
  <si>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</si>
  <si>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</si>
  <si>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</si>
  <si>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</si>
  <si>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</si>
  <si>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</si>
  <si>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</si>
  <si>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</si>
  <si>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</si>
  <si>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</si>
  <si>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</si>
  <si>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</si>
  <si>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</si>
  <si>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</si>
  <si>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</si>
  <si>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</si>
  <si>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</si>
  <si>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</si>
  <si>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</si>
  <si>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</si>
  <si>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</si>
  <si>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</si>
  <si>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</si>
  <si>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</si>
  <si>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</si>
  <si>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</si>
  <si>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</si>
  <si>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</si>
  <si>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</si>
  <si>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</si>
  <si>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</si>
  <si>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</si>
  <si>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</si>
  <si>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</si>
  <si>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</si>
  <si>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</si>
  <si>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</si>
  <si>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</si>
  <si>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</si>
  <si>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</si>
  <si>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</si>
  <si>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</si>
  <si>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</si>
  <si>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</si>
  <si>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</si>
  <si>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</si>
  <si>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</si>
  <si>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</si>
  <si>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</si>
  <si>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</si>
  <si>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</si>
  <si>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</si>
  <si>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</si>
  <si>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</si>
  <si>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</si>
  <si>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</si>
  <si>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</si>
  <si>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</si>
  <si>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</si>
  <si>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</si>
  <si>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</si>
  <si>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</si>
  <si>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</si>
  <si>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</si>
  <si>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</si>
  <si>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</si>
  <si>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</si>
  <si>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</si>
  <si>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</si>
  <si>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</si>
  <si>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</si>
  <si>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</si>
  <si>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</si>
  <si>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</si>
  <si>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</si>
  <si>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</si>
  <si>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</si>
  <si>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</si>
  <si>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</si>
  <si>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</si>
  <si>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</si>
  <si>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</si>
  <si>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</si>
  <si>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</si>
  <si>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</si>
  <si>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</si>
  <si>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</si>
  <si>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</si>
  <si>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</si>
  <si>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</si>
  <si>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</si>
  <si>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</si>
  <si>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</si>
  <si>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</si>
  <si>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</si>
  <si>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</si>
  <si>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</si>
  <si>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</si>
  <si>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</si>
  <si>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</si>
  <si>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</si>
  <si>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</si>
  <si>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</si>
  <si>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</si>
  <si>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</si>
  <si>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</si>
  <si>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</si>
  <si>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</si>
  <si>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</si>
  <si>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</si>
  <si>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</si>
  <si>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</si>
  <si>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</si>
  <si>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</si>
  <si>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</si>
  <si>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</si>
  <si>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</si>
  <si>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</si>
  <si>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</si>
  <si>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</si>
  <si>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</si>
  <si>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23,10п</t>
  </si>
  <si>
    <t>23,10,</t>
  </si>
  <si>
    <t>24,10,</t>
  </si>
  <si>
    <t>26а</t>
  </si>
  <si>
    <t>25,10,</t>
  </si>
  <si>
    <t>26,10,</t>
  </si>
  <si>
    <t>06,10,</t>
  </si>
  <si>
    <t>13,10,</t>
  </si>
  <si>
    <t>20,10,</t>
  </si>
  <si>
    <t>ат</t>
  </si>
  <si>
    <t>6д</t>
  </si>
  <si>
    <t>8д</t>
  </si>
  <si>
    <t>5т</t>
  </si>
  <si>
    <t>17т</t>
  </si>
  <si>
    <t>у</t>
  </si>
  <si>
    <t>2скю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</si>
</sst>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  <xf numFmtId="164" fontId="2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8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19,10,</v>
          </cell>
          <cell r="M4" t="str">
            <v>23,10п</v>
          </cell>
          <cell r="N4" t="str">
            <v>23,10,</v>
          </cell>
          <cell r="W4" t="str">
            <v>24,10,</v>
          </cell>
          <cell r="AD4" t="str">
            <v>06,10,</v>
          </cell>
          <cell r="AE4" t="str">
            <v>13,10,</v>
          </cell>
          <cell r="AF4" t="str">
            <v>19,10,</v>
          </cell>
        </row>
        <row r="5">
          <cell r="E5">
            <v>130131.05999999997</v>
          </cell>
          <cell r="F5">
            <v>73158.806999999972</v>
          </cell>
          <cell r="J5">
            <v>129138.14799999999</v>
          </cell>
          <cell r="K5">
            <v>992.91199999999776</v>
          </cell>
          <cell r="L5">
            <v>27800</v>
          </cell>
          <cell r="M5">
            <v>10900</v>
          </cell>
          <cell r="N5">
            <v>30810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22628.212000000003</v>
          </cell>
          <cell r="W5">
            <v>29060</v>
          </cell>
          <cell r="Z5">
            <v>0</v>
          </cell>
          <cell r="AA5">
            <v>0</v>
          </cell>
          <cell r="AB5">
            <v>0</v>
          </cell>
          <cell r="AC5">
            <v>16990</v>
          </cell>
          <cell r="AD5">
            <v>22273.622599999988</v>
          </cell>
          <cell r="AE5">
            <v>23249.057000000001</v>
          </cell>
          <cell r="AF5">
            <v>17211.871999999999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-1.51</v>
          </cell>
          <cell r="D6">
            <v>176.05</v>
          </cell>
          <cell r="E6">
            <v>62.753999999999998</v>
          </cell>
          <cell r="F6">
            <v>56.576000000000001</v>
          </cell>
          <cell r="G6" t="str">
            <v>н</v>
          </cell>
          <cell r="H6">
            <v>1</v>
          </cell>
          <cell r="I6" t="e">
            <v>#N/A</v>
          </cell>
          <cell r="J6">
            <v>61.301000000000002</v>
          </cell>
          <cell r="K6">
            <v>1.4529999999999959</v>
          </cell>
          <cell r="L6">
            <v>0</v>
          </cell>
          <cell r="M6">
            <v>0</v>
          </cell>
          <cell r="N6">
            <v>20</v>
          </cell>
          <cell r="V6">
            <v>12.550799999999999</v>
          </cell>
          <cell r="W6">
            <v>30</v>
          </cell>
          <cell r="X6">
            <v>8.4915702584695794</v>
          </cell>
          <cell r="Y6">
            <v>4.5077604614845272</v>
          </cell>
          <cell r="AC6">
            <v>0</v>
          </cell>
          <cell r="AD6">
            <v>5.7551999999999994</v>
          </cell>
          <cell r="AE6">
            <v>11.2096</v>
          </cell>
          <cell r="AF6">
            <v>19.536000000000001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660.96799999999996</v>
          </cell>
          <cell r="D7">
            <v>434.04599999999999</v>
          </cell>
          <cell r="E7">
            <v>567.51199999999994</v>
          </cell>
          <cell r="F7">
            <v>361.23899999999998</v>
          </cell>
          <cell r="G7" t="str">
            <v>н</v>
          </cell>
          <cell r="H7">
            <v>1</v>
          </cell>
          <cell r="I7" t="e">
            <v>#N/A</v>
          </cell>
          <cell r="J7">
            <v>564.95899999999995</v>
          </cell>
          <cell r="K7">
            <v>2.5529999999999973</v>
          </cell>
          <cell r="L7">
            <v>200</v>
          </cell>
          <cell r="M7">
            <v>0</v>
          </cell>
          <cell r="N7">
            <v>230</v>
          </cell>
          <cell r="V7">
            <v>113.50239999999999</v>
          </cell>
          <cell r="W7">
            <v>120</v>
          </cell>
          <cell r="X7">
            <v>8.0283676820930658</v>
          </cell>
          <cell r="Y7">
            <v>3.1826551685250708</v>
          </cell>
          <cell r="AC7">
            <v>0</v>
          </cell>
          <cell r="AD7">
            <v>141.3622</v>
          </cell>
          <cell r="AE7">
            <v>116.77159999999999</v>
          </cell>
          <cell r="AF7">
            <v>56.877000000000002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158.81200000000001</v>
          </cell>
          <cell r="D8">
            <v>1323.5050000000001</v>
          </cell>
          <cell r="E8">
            <v>480.90899999999999</v>
          </cell>
          <cell r="F8">
            <v>405.92899999999997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482.77</v>
          </cell>
          <cell r="K8">
            <v>-1.86099999999999</v>
          </cell>
          <cell r="L8">
            <v>150</v>
          </cell>
          <cell r="M8">
            <v>0</v>
          </cell>
          <cell r="N8">
            <v>200</v>
          </cell>
          <cell r="V8">
            <v>96.181799999999996</v>
          </cell>
          <cell r="W8">
            <v>100</v>
          </cell>
          <cell r="X8">
            <v>8.8990744610726775</v>
          </cell>
          <cell r="Y8">
            <v>4.2204346352428423</v>
          </cell>
          <cell r="AC8">
            <v>0</v>
          </cell>
          <cell r="AD8">
            <v>29.094600000000003</v>
          </cell>
          <cell r="AE8">
            <v>84.451000000000008</v>
          </cell>
          <cell r="AF8">
            <v>75.100999999999999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733.62199999999996</v>
          </cell>
          <cell r="D9">
            <v>2737.4549999999999</v>
          </cell>
          <cell r="E9">
            <v>1509.248</v>
          </cell>
          <cell r="F9">
            <v>1169.4179999999999</v>
          </cell>
          <cell r="G9" t="str">
            <v>н</v>
          </cell>
          <cell r="H9">
            <v>1</v>
          </cell>
          <cell r="I9" t="e">
            <v>#N/A</v>
          </cell>
          <cell r="J9">
            <v>1376.12</v>
          </cell>
          <cell r="K9">
            <v>133.12800000000016</v>
          </cell>
          <cell r="L9">
            <v>400</v>
          </cell>
          <cell r="M9">
            <v>0</v>
          </cell>
          <cell r="N9">
            <v>600</v>
          </cell>
          <cell r="V9">
            <v>301.84960000000001</v>
          </cell>
          <cell r="W9">
            <v>220</v>
          </cell>
          <cell r="X9">
            <v>7.9159223666355683</v>
          </cell>
          <cell r="Y9">
            <v>3.8741744232889488</v>
          </cell>
          <cell r="AC9">
            <v>0</v>
          </cell>
          <cell r="AD9">
            <v>315.95840000000004</v>
          </cell>
          <cell r="AE9">
            <v>342.488</v>
          </cell>
          <cell r="AF9">
            <v>127.46899999999999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82.364999999999995</v>
          </cell>
          <cell r="D10">
            <v>380.584</v>
          </cell>
          <cell r="E10">
            <v>205.03200000000001</v>
          </cell>
          <cell r="F10">
            <v>119.672</v>
          </cell>
          <cell r="G10">
            <v>0</v>
          </cell>
          <cell r="H10">
            <v>1</v>
          </cell>
          <cell r="I10" t="e">
            <v>#N/A</v>
          </cell>
          <cell r="J10">
            <v>208.55699999999999</v>
          </cell>
          <cell r="K10">
            <v>-3.5249999999999773</v>
          </cell>
          <cell r="L10">
            <v>100</v>
          </cell>
          <cell r="M10">
            <v>0</v>
          </cell>
          <cell r="N10">
            <v>80</v>
          </cell>
          <cell r="V10">
            <v>41.006399999999999</v>
          </cell>
          <cell r="W10">
            <v>30</v>
          </cell>
          <cell r="X10">
            <v>8.0395255374770773</v>
          </cell>
          <cell r="Y10">
            <v>2.918373717273401</v>
          </cell>
          <cell r="AC10">
            <v>0</v>
          </cell>
          <cell r="AD10">
            <v>41.129599999999996</v>
          </cell>
          <cell r="AE10">
            <v>44.645400000000009</v>
          </cell>
          <cell r="AF10">
            <v>35.26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78</v>
          </cell>
          <cell r="D11">
            <v>422</v>
          </cell>
          <cell r="E11">
            <v>172</v>
          </cell>
          <cell r="F11">
            <v>113</v>
          </cell>
          <cell r="G11">
            <v>0</v>
          </cell>
          <cell r="H11">
            <v>0.5</v>
          </cell>
          <cell r="I11" t="e">
            <v>#N/A</v>
          </cell>
          <cell r="J11">
            <v>175</v>
          </cell>
          <cell r="K11">
            <v>-3</v>
          </cell>
          <cell r="L11">
            <v>50</v>
          </cell>
          <cell r="M11">
            <v>0</v>
          </cell>
          <cell r="N11">
            <v>90</v>
          </cell>
          <cell r="V11">
            <v>34.4</v>
          </cell>
          <cell r="W11">
            <v>30</v>
          </cell>
          <cell r="X11">
            <v>8.2267441860465116</v>
          </cell>
          <cell r="Y11">
            <v>3.2848837209302326</v>
          </cell>
          <cell r="AC11">
            <v>0</v>
          </cell>
          <cell r="AD11">
            <v>32.4</v>
          </cell>
          <cell r="AE11">
            <v>37.4</v>
          </cell>
          <cell r="AF11">
            <v>33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593</v>
          </cell>
          <cell r="D12">
            <v>2795</v>
          </cell>
          <cell r="E12">
            <v>1970</v>
          </cell>
          <cell r="F12">
            <v>553</v>
          </cell>
          <cell r="G12" t="str">
            <v>н</v>
          </cell>
          <cell r="H12">
            <v>0.4</v>
          </cell>
          <cell r="I12" t="e">
            <v>#N/A</v>
          </cell>
          <cell r="J12">
            <v>1999</v>
          </cell>
          <cell r="K12">
            <v>-29</v>
          </cell>
          <cell r="L12">
            <v>300</v>
          </cell>
          <cell r="M12">
            <v>0</v>
          </cell>
          <cell r="N12">
            <v>480</v>
          </cell>
          <cell r="V12">
            <v>194</v>
          </cell>
          <cell r="W12">
            <v>220</v>
          </cell>
          <cell r="X12">
            <v>8.0051546391752577</v>
          </cell>
          <cell r="Y12">
            <v>2.8505154639175259</v>
          </cell>
          <cell r="AC12">
            <v>1000</v>
          </cell>
          <cell r="AD12">
            <v>205</v>
          </cell>
          <cell r="AE12">
            <v>208.8</v>
          </cell>
          <cell r="AF12">
            <v>225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2132</v>
          </cell>
          <cell r="D13">
            <v>17348</v>
          </cell>
          <cell r="E13">
            <v>4192</v>
          </cell>
          <cell r="F13">
            <v>2019</v>
          </cell>
          <cell r="G13">
            <v>0</v>
          </cell>
          <cell r="H13">
            <v>0.45</v>
          </cell>
          <cell r="I13" t="e">
            <v>#N/A</v>
          </cell>
          <cell r="J13">
            <v>4168</v>
          </cell>
          <cell r="K13">
            <v>24</v>
          </cell>
          <cell r="L13">
            <v>1500</v>
          </cell>
          <cell r="M13">
            <v>0</v>
          </cell>
          <cell r="N13">
            <v>1600</v>
          </cell>
          <cell r="V13">
            <v>718.4</v>
          </cell>
          <cell r="W13">
            <v>700</v>
          </cell>
          <cell r="X13">
            <v>8.0999443207126944</v>
          </cell>
          <cell r="Y13">
            <v>2.8104120267260582</v>
          </cell>
          <cell r="AC13">
            <v>600</v>
          </cell>
          <cell r="AD13">
            <v>639</v>
          </cell>
          <cell r="AE13">
            <v>774.6</v>
          </cell>
          <cell r="AF13">
            <v>488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2652</v>
          </cell>
          <cell r="D14">
            <v>24538</v>
          </cell>
          <cell r="E14">
            <v>5855</v>
          </cell>
          <cell r="F14">
            <v>1409</v>
          </cell>
          <cell r="G14">
            <v>0</v>
          </cell>
          <cell r="H14">
            <v>0.45</v>
          </cell>
          <cell r="I14" t="e">
            <v>#N/A</v>
          </cell>
          <cell r="J14">
            <v>5902</v>
          </cell>
          <cell r="K14">
            <v>-47</v>
          </cell>
          <cell r="L14">
            <v>500</v>
          </cell>
          <cell r="M14">
            <v>0</v>
          </cell>
          <cell r="N14">
            <v>2000</v>
          </cell>
          <cell r="V14">
            <v>553</v>
          </cell>
          <cell r="W14">
            <v>500</v>
          </cell>
          <cell r="X14">
            <v>7.9728752260397826</v>
          </cell>
          <cell r="Y14">
            <v>2.5479204339963832</v>
          </cell>
          <cell r="AC14">
            <v>3090</v>
          </cell>
          <cell r="AD14">
            <v>739.2</v>
          </cell>
          <cell r="AE14">
            <v>583.6</v>
          </cell>
          <cell r="AF14">
            <v>384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141</v>
          </cell>
          <cell r="D15">
            <v>816</v>
          </cell>
          <cell r="E15">
            <v>225</v>
          </cell>
          <cell r="F15">
            <v>83</v>
          </cell>
          <cell r="G15">
            <v>0</v>
          </cell>
          <cell r="H15">
            <v>0.5</v>
          </cell>
          <cell r="I15" t="e">
            <v>#N/A</v>
          </cell>
          <cell r="J15">
            <v>219</v>
          </cell>
          <cell r="K15">
            <v>6</v>
          </cell>
          <cell r="L15">
            <v>50</v>
          </cell>
          <cell r="M15">
            <v>0</v>
          </cell>
          <cell r="N15">
            <v>180</v>
          </cell>
          <cell r="V15">
            <v>45</v>
          </cell>
          <cell r="W15">
            <v>50</v>
          </cell>
          <cell r="X15">
            <v>8.0666666666666664</v>
          </cell>
          <cell r="Y15">
            <v>1.8444444444444446</v>
          </cell>
          <cell r="AC15">
            <v>0</v>
          </cell>
          <cell r="AD15">
            <v>41.6</v>
          </cell>
          <cell r="AE15">
            <v>41.4</v>
          </cell>
          <cell r="AF15">
            <v>44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59</v>
          </cell>
          <cell r="D16">
            <v>137</v>
          </cell>
          <cell r="E16">
            <v>101</v>
          </cell>
          <cell r="F16">
            <v>50</v>
          </cell>
          <cell r="G16">
            <v>0</v>
          </cell>
          <cell r="H16">
            <v>0.4</v>
          </cell>
          <cell r="I16" t="e">
            <v>#N/A</v>
          </cell>
          <cell r="J16">
            <v>173</v>
          </cell>
          <cell r="K16">
            <v>-72</v>
          </cell>
          <cell r="L16">
            <v>0</v>
          </cell>
          <cell r="M16">
            <v>0</v>
          </cell>
          <cell r="N16">
            <v>60</v>
          </cell>
          <cell r="V16">
            <v>20.2</v>
          </cell>
          <cell r="W16">
            <v>50</v>
          </cell>
          <cell r="X16">
            <v>7.9207920792079207</v>
          </cell>
          <cell r="Y16">
            <v>2.4752475247524752</v>
          </cell>
          <cell r="AC16">
            <v>0</v>
          </cell>
          <cell r="AD16">
            <v>13.2</v>
          </cell>
          <cell r="AE16">
            <v>15</v>
          </cell>
          <cell r="AF16">
            <v>30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227</v>
          </cell>
          <cell r="D17">
            <v>159</v>
          </cell>
          <cell r="E17">
            <v>143</v>
          </cell>
          <cell r="F17">
            <v>191</v>
          </cell>
          <cell r="G17">
            <v>0</v>
          </cell>
          <cell r="H17">
            <v>0.17</v>
          </cell>
          <cell r="I17">
            <v>0</v>
          </cell>
          <cell r="J17">
            <v>153</v>
          </cell>
          <cell r="K17">
            <v>-10</v>
          </cell>
          <cell r="L17">
            <v>0</v>
          </cell>
          <cell r="M17">
            <v>0</v>
          </cell>
          <cell r="N17">
            <v>100</v>
          </cell>
          <cell r="V17">
            <v>28.6</v>
          </cell>
          <cell r="W17">
            <v>100</v>
          </cell>
          <cell r="X17">
            <v>13.67132867132867</v>
          </cell>
          <cell r="Y17">
            <v>6.6783216783216783</v>
          </cell>
          <cell r="AC17">
            <v>0</v>
          </cell>
          <cell r="AD17">
            <v>29.6</v>
          </cell>
          <cell r="AE17">
            <v>25.8</v>
          </cell>
          <cell r="AF17">
            <v>25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118</v>
          </cell>
          <cell r="D18">
            <v>588</v>
          </cell>
          <cell r="E18">
            <v>284</v>
          </cell>
          <cell r="F18">
            <v>410</v>
          </cell>
          <cell r="G18">
            <v>0</v>
          </cell>
          <cell r="H18">
            <v>0.45</v>
          </cell>
          <cell r="I18" t="e">
            <v>#N/A</v>
          </cell>
          <cell r="J18">
            <v>357</v>
          </cell>
          <cell r="K18">
            <v>-73</v>
          </cell>
          <cell r="L18">
            <v>50</v>
          </cell>
          <cell r="M18">
            <v>0</v>
          </cell>
          <cell r="N18">
            <v>50</v>
          </cell>
          <cell r="V18">
            <v>56.8</v>
          </cell>
          <cell r="W18">
            <v>40</v>
          </cell>
          <cell r="X18">
            <v>9.683098591549296</v>
          </cell>
          <cell r="Y18">
            <v>7.21830985915493</v>
          </cell>
          <cell r="AC18">
            <v>0</v>
          </cell>
          <cell r="AD18">
            <v>63.2</v>
          </cell>
          <cell r="AE18">
            <v>77.400000000000006</v>
          </cell>
          <cell r="AF18">
            <v>3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384</v>
          </cell>
          <cell r="D19">
            <v>995</v>
          </cell>
          <cell r="E19">
            <v>600</v>
          </cell>
          <cell r="F19">
            <v>345</v>
          </cell>
          <cell r="G19">
            <v>0</v>
          </cell>
          <cell r="H19">
            <v>0.5</v>
          </cell>
          <cell r="I19" t="e">
            <v>#N/A</v>
          </cell>
          <cell r="J19">
            <v>367</v>
          </cell>
          <cell r="K19">
            <v>233</v>
          </cell>
          <cell r="L19">
            <v>300</v>
          </cell>
          <cell r="M19">
            <v>0</v>
          </cell>
          <cell r="N19">
            <v>200</v>
          </cell>
          <cell r="V19">
            <v>120</v>
          </cell>
          <cell r="W19">
            <v>120</v>
          </cell>
          <cell r="X19">
            <v>8.0416666666666661</v>
          </cell>
          <cell r="Y19">
            <v>2.875</v>
          </cell>
          <cell r="AC19">
            <v>0</v>
          </cell>
          <cell r="AD19">
            <v>101.4</v>
          </cell>
          <cell r="AE19">
            <v>135</v>
          </cell>
          <cell r="AF19">
            <v>88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9</v>
          </cell>
          <cell r="D20">
            <v>347</v>
          </cell>
          <cell r="E20">
            <v>207</v>
          </cell>
          <cell r="F20">
            <v>91</v>
          </cell>
          <cell r="G20">
            <v>0</v>
          </cell>
          <cell r="H20">
            <v>0.3</v>
          </cell>
          <cell r="I20" t="e">
            <v>#N/A</v>
          </cell>
          <cell r="J20">
            <v>384</v>
          </cell>
          <cell r="K20">
            <v>-177</v>
          </cell>
          <cell r="L20">
            <v>50</v>
          </cell>
          <cell r="M20">
            <v>0</v>
          </cell>
          <cell r="N20">
            <v>120</v>
          </cell>
          <cell r="V20">
            <v>41.4</v>
          </cell>
          <cell r="W20">
            <v>110</v>
          </cell>
          <cell r="X20">
            <v>8.9613526570048307</v>
          </cell>
          <cell r="Y20">
            <v>2.1980676328502415</v>
          </cell>
          <cell r="AC20">
            <v>0</v>
          </cell>
          <cell r="AD20">
            <v>11</v>
          </cell>
          <cell r="AE20">
            <v>38.4</v>
          </cell>
          <cell r="AF20">
            <v>66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</v>
          </cell>
          <cell r="D21">
            <v>374</v>
          </cell>
          <cell r="E21">
            <v>115</v>
          </cell>
          <cell r="F21">
            <v>88</v>
          </cell>
          <cell r="G21">
            <v>0</v>
          </cell>
          <cell r="H21">
            <v>0.5</v>
          </cell>
          <cell r="I21" t="e">
            <v>#N/A</v>
          </cell>
          <cell r="J21">
            <v>122</v>
          </cell>
          <cell r="K21">
            <v>-7</v>
          </cell>
          <cell r="L21">
            <v>0</v>
          </cell>
          <cell r="M21">
            <v>0</v>
          </cell>
          <cell r="N21">
            <v>70</v>
          </cell>
          <cell r="V21">
            <v>23</v>
          </cell>
          <cell r="W21">
            <v>30</v>
          </cell>
          <cell r="X21">
            <v>8.1739130434782616</v>
          </cell>
          <cell r="Y21">
            <v>3.8260869565217392</v>
          </cell>
          <cell r="AC21">
            <v>0</v>
          </cell>
          <cell r="AD21">
            <v>9.6</v>
          </cell>
          <cell r="AE21">
            <v>23.8</v>
          </cell>
          <cell r="AF21">
            <v>22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5</v>
          </cell>
          <cell r="D22">
            <v>113</v>
          </cell>
          <cell r="E22">
            <v>46</v>
          </cell>
          <cell r="F22">
            <v>41</v>
          </cell>
          <cell r="G22">
            <v>0</v>
          </cell>
          <cell r="H22">
            <v>0.35</v>
          </cell>
          <cell r="I22" t="e">
            <v>#N/A</v>
          </cell>
          <cell r="J22">
            <v>81</v>
          </cell>
          <cell r="K22">
            <v>-35</v>
          </cell>
          <cell r="L22">
            <v>0</v>
          </cell>
          <cell r="M22">
            <v>0</v>
          </cell>
          <cell r="N22">
            <v>20</v>
          </cell>
          <cell r="V22">
            <v>9.1999999999999993</v>
          </cell>
          <cell r="X22">
            <v>6.6304347826086962</v>
          </cell>
          <cell r="Y22">
            <v>4.4565217391304355</v>
          </cell>
          <cell r="AC22">
            <v>0</v>
          </cell>
          <cell r="AD22">
            <v>5.6</v>
          </cell>
          <cell r="AE22">
            <v>11</v>
          </cell>
          <cell r="AF22">
            <v>10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2451</v>
          </cell>
          <cell r="D23">
            <v>342</v>
          </cell>
          <cell r="E23">
            <v>999</v>
          </cell>
          <cell r="F23">
            <v>1457</v>
          </cell>
          <cell r="G23">
            <v>0</v>
          </cell>
          <cell r="H23">
            <v>0.17</v>
          </cell>
          <cell r="I23" t="e">
            <v>#N/A</v>
          </cell>
          <cell r="J23">
            <v>1026</v>
          </cell>
          <cell r="K23">
            <v>-27</v>
          </cell>
          <cell r="L23">
            <v>0</v>
          </cell>
          <cell r="M23">
            <v>0</v>
          </cell>
          <cell r="N23">
            <v>500</v>
          </cell>
          <cell r="V23">
            <v>199.8</v>
          </cell>
          <cell r="W23">
            <v>1000</v>
          </cell>
          <cell r="X23">
            <v>14.799799799799798</v>
          </cell>
          <cell r="Y23">
            <v>7.2922922922922915</v>
          </cell>
          <cell r="AC23">
            <v>0</v>
          </cell>
          <cell r="AD23">
            <v>246</v>
          </cell>
          <cell r="AE23">
            <v>219</v>
          </cell>
          <cell r="AF23">
            <v>202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137</v>
          </cell>
          <cell r="D24">
            <v>382</v>
          </cell>
          <cell r="E24">
            <v>254</v>
          </cell>
          <cell r="F24">
            <v>184</v>
          </cell>
          <cell r="G24">
            <v>0</v>
          </cell>
          <cell r="H24">
            <v>0.38</v>
          </cell>
          <cell r="I24" t="e">
            <v>#N/A</v>
          </cell>
          <cell r="J24">
            <v>302</v>
          </cell>
          <cell r="K24">
            <v>-48</v>
          </cell>
          <cell r="L24">
            <v>60</v>
          </cell>
          <cell r="M24">
            <v>0</v>
          </cell>
          <cell r="N24">
            <v>130</v>
          </cell>
          <cell r="V24">
            <v>50.8</v>
          </cell>
          <cell r="W24">
            <v>40</v>
          </cell>
          <cell r="X24">
            <v>8.1496062992125982</v>
          </cell>
          <cell r="Y24">
            <v>3.6220472440944884</v>
          </cell>
          <cell r="AC24">
            <v>0</v>
          </cell>
          <cell r="AD24">
            <v>47.6</v>
          </cell>
          <cell r="AE24">
            <v>54.4</v>
          </cell>
          <cell r="AF24">
            <v>43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2251</v>
          </cell>
          <cell r="D25">
            <v>7988</v>
          </cell>
          <cell r="E25">
            <v>5320</v>
          </cell>
          <cell r="F25">
            <v>2276</v>
          </cell>
          <cell r="G25" t="str">
            <v>н</v>
          </cell>
          <cell r="H25">
            <v>0.42</v>
          </cell>
          <cell r="I25" t="e">
            <v>#N/A</v>
          </cell>
          <cell r="J25">
            <v>5347</v>
          </cell>
          <cell r="K25">
            <v>-27</v>
          </cell>
          <cell r="L25">
            <v>1200</v>
          </cell>
          <cell r="M25">
            <v>0</v>
          </cell>
          <cell r="N25">
            <v>1500</v>
          </cell>
          <cell r="V25">
            <v>824</v>
          </cell>
          <cell r="W25">
            <v>1200</v>
          </cell>
          <cell r="X25">
            <v>7.4951456310679614</v>
          </cell>
          <cell r="Y25">
            <v>2.762135922330097</v>
          </cell>
          <cell r="AC25">
            <v>1200</v>
          </cell>
          <cell r="AD25">
            <v>733.4</v>
          </cell>
          <cell r="AE25">
            <v>854.8</v>
          </cell>
          <cell r="AF25">
            <v>549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4429</v>
          </cell>
          <cell r="D26">
            <v>20945</v>
          </cell>
          <cell r="E26">
            <v>12000</v>
          </cell>
          <cell r="F26">
            <v>4718</v>
          </cell>
          <cell r="G26" t="str">
            <v>н</v>
          </cell>
          <cell r="H26">
            <v>0.42</v>
          </cell>
          <cell r="I26" t="e">
            <v>#N/A</v>
          </cell>
          <cell r="J26">
            <v>12504</v>
          </cell>
          <cell r="K26">
            <v>-504</v>
          </cell>
          <cell r="L26">
            <v>1200</v>
          </cell>
          <cell r="M26">
            <v>0</v>
          </cell>
          <cell r="N26">
            <v>500</v>
          </cell>
          <cell r="V26">
            <v>1080</v>
          </cell>
          <cell r="W26">
            <v>1700</v>
          </cell>
          <cell r="X26">
            <v>7.5166666666666666</v>
          </cell>
          <cell r="Y26">
            <v>4.3685185185185187</v>
          </cell>
          <cell r="AC26">
            <v>6600</v>
          </cell>
          <cell r="AD26">
            <v>1352.4</v>
          </cell>
          <cell r="AE26">
            <v>1299.8</v>
          </cell>
          <cell r="AF26">
            <v>1047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1093</v>
          </cell>
          <cell r="D27">
            <v>502</v>
          </cell>
          <cell r="E27">
            <v>932</v>
          </cell>
          <cell r="F27">
            <v>473</v>
          </cell>
          <cell r="G27">
            <v>0</v>
          </cell>
          <cell r="H27">
            <v>0.35</v>
          </cell>
          <cell r="I27" t="e">
            <v>#N/A</v>
          </cell>
          <cell r="J27">
            <v>923</v>
          </cell>
          <cell r="K27">
            <v>9</v>
          </cell>
          <cell r="L27">
            <v>200</v>
          </cell>
          <cell r="M27">
            <v>0</v>
          </cell>
          <cell r="N27">
            <v>500</v>
          </cell>
          <cell r="V27">
            <v>186.4</v>
          </cell>
          <cell r="W27">
            <v>150</v>
          </cell>
          <cell r="X27">
            <v>7.0976394849785409</v>
          </cell>
          <cell r="Y27">
            <v>2.5375536480686693</v>
          </cell>
          <cell r="AC27">
            <v>0</v>
          </cell>
          <cell r="AD27">
            <v>238</v>
          </cell>
          <cell r="AE27">
            <v>183.4</v>
          </cell>
          <cell r="AF27">
            <v>123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237</v>
          </cell>
          <cell r="D28">
            <v>408</v>
          </cell>
          <cell r="E28">
            <v>357</v>
          </cell>
          <cell r="F28">
            <v>195</v>
          </cell>
          <cell r="G28">
            <v>0</v>
          </cell>
          <cell r="H28">
            <v>0.35</v>
          </cell>
          <cell r="I28" t="e">
            <v>#N/A</v>
          </cell>
          <cell r="J28">
            <v>453</v>
          </cell>
          <cell r="K28">
            <v>-96</v>
          </cell>
          <cell r="L28">
            <v>100</v>
          </cell>
          <cell r="M28">
            <v>0</v>
          </cell>
          <cell r="N28">
            <v>100</v>
          </cell>
          <cell r="V28">
            <v>71.400000000000006</v>
          </cell>
          <cell r="W28">
            <v>150</v>
          </cell>
          <cell r="X28">
            <v>7.6330532212885149</v>
          </cell>
          <cell r="Y28">
            <v>2.7310924369747895</v>
          </cell>
          <cell r="AC28">
            <v>0</v>
          </cell>
          <cell r="AD28">
            <v>68</v>
          </cell>
          <cell r="AE28">
            <v>68</v>
          </cell>
          <cell r="AF28">
            <v>94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84</v>
          </cell>
          <cell r="D29">
            <v>1082</v>
          </cell>
          <cell r="E29">
            <v>793</v>
          </cell>
          <cell r="F29">
            <v>146</v>
          </cell>
          <cell r="G29">
            <v>0</v>
          </cell>
          <cell r="H29">
            <v>0.35</v>
          </cell>
          <cell r="I29" t="e">
            <v>#N/A</v>
          </cell>
          <cell r="J29">
            <v>955</v>
          </cell>
          <cell r="K29">
            <v>-162</v>
          </cell>
          <cell r="L29">
            <v>150</v>
          </cell>
          <cell r="M29">
            <v>0</v>
          </cell>
          <cell r="N29">
            <v>400</v>
          </cell>
          <cell r="V29">
            <v>158.6</v>
          </cell>
          <cell r="W29">
            <v>500</v>
          </cell>
          <cell r="X29">
            <v>7.5409836065573774</v>
          </cell>
          <cell r="Y29">
            <v>0.92055485498108447</v>
          </cell>
          <cell r="AC29">
            <v>0</v>
          </cell>
          <cell r="AD29">
            <v>86</v>
          </cell>
          <cell r="AE29">
            <v>117</v>
          </cell>
          <cell r="AF29">
            <v>175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771</v>
          </cell>
          <cell r="D30">
            <v>1357</v>
          </cell>
          <cell r="E30">
            <v>1203</v>
          </cell>
          <cell r="F30">
            <v>695</v>
          </cell>
          <cell r="G30">
            <v>0</v>
          </cell>
          <cell r="H30">
            <v>0.35</v>
          </cell>
          <cell r="I30" t="e">
            <v>#N/A</v>
          </cell>
          <cell r="J30">
            <v>1203</v>
          </cell>
          <cell r="K30">
            <v>0</v>
          </cell>
          <cell r="L30">
            <v>300</v>
          </cell>
          <cell r="M30">
            <v>0</v>
          </cell>
          <cell r="N30">
            <v>500</v>
          </cell>
          <cell r="V30">
            <v>240.6</v>
          </cell>
          <cell r="W30">
            <v>300</v>
          </cell>
          <cell r="X30">
            <v>7.460515378221114</v>
          </cell>
          <cell r="Y30">
            <v>2.8886118038237738</v>
          </cell>
          <cell r="AC30">
            <v>0</v>
          </cell>
          <cell r="AD30">
            <v>291.8</v>
          </cell>
          <cell r="AE30">
            <v>246.2</v>
          </cell>
          <cell r="AF30">
            <v>163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125.49</v>
          </cell>
          <cell r="D31">
            <v>1211.182</v>
          </cell>
          <cell r="E31">
            <v>547.76599999999996</v>
          </cell>
          <cell r="F31">
            <v>295.58100000000002</v>
          </cell>
          <cell r="G31">
            <v>0</v>
          </cell>
          <cell r="H31">
            <v>1</v>
          </cell>
          <cell r="I31" t="e">
            <v>#N/A</v>
          </cell>
          <cell r="J31">
            <v>529.16499999999996</v>
          </cell>
          <cell r="K31">
            <v>18.600999999999999</v>
          </cell>
          <cell r="L31">
            <v>200</v>
          </cell>
          <cell r="M31">
            <v>0</v>
          </cell>
          <cell r="N31">
            <v>250</v>
          </cell>
          <cell r="V31">
            <v>109.55319999999999</v>
          </cell>
          <cell r="W31">
            <v>130</v>
          </cell>
          <cell r="X31">
            <v>7.9922905036092065</v>
          </cell>
          <cell r="Y31">
            <v>2.6980590252041936</v>
          </cell>
          <cell r="AC31">
            <v>0</v>
          </cell>
          <cell r="AD31">
            <v>94.994399999999999</v>
          </cell>
          <cell r="AE31">
            <v>106.65339999999999</v>
          </cell>
          <cell r="AF31">
            <v>78.081999999999994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6109.8559999999998</v>
          </cell>
          <cell r="D32">
            <v>6576.5379999999996</v>
          </cell>
          <cell r="E32">
            <v>5589.71</v>
          </cell>
          <cell r="F32">
            <v>3614.482</v>
          </cell>
          <cell r="G32">
            <v>0</v>
          </cell>
          <cell r="H32">
            <v>1</v>
          </cell>
          <cell r="I32" t="e">
            <v>#N/A</v>
          </cell>
          <cell r="J32">
            <v>5585.68</v>
          </cell>
          <cell r="K32">
            <v>4.0299999999997453</v>
          </cell>
          <cell r="L32">
            <v>900</v>
          </cell>
          <cell r="M32">
            <v>2300</v>
          </cell>
          <cell r="N32">
            <v>0</v>
          </cell>
          <cell r="V32">
            <v>1117.942</v>
          </cell>
          <cell r="W32">
            <v>1300</v>
          </cell>
          <cell r="X32">
            <v>7.2584105436596893</v>
          </cell>
          <cell r="Y32">
            <v>3.2331569974113146</v>
          </cell>
          <cell r="AC32">
            <v>0</v>
          </cell>
          <cell r="AD32">
            <v>1072.3800000000001</v>
          </cell>
          <cell r="AE32">
            <v>1129.7944</v>
          </cell>
          <cell r="AF32">
            <v>871.81399999999996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267.70400000000001</v>
          </cell>
          <cell r="D33">
            <v>1009.755</v>
          </cell>
          <cell r="E33">
            <v>378.34</v>
          </cell>
          <cell r="F33">
            <v>537.22</v>
          </cell>
          <cell r="G33">
            <v>0</v>
          </cell>
          <cell r="H33">
            <v>1</v>
          </cell>
          <cell r="I33" t="e">
            <v>#N/A</v>
          </cell>
          <cell r="J33">
            <v>369.80599999999998</v>
          </cell>
          <cell r="K33">
            <v>8.5339999999999918</v>
          </cell>
          <cell r="L33">
            <v>100</v>
          </cell>
          <cell r="M33">
            <v>0</v>
          </cell>
          <cell r="N33">
            <v>0</v>
          </cell>
          <cell r="V33">
            <v>75.667999999999992</v>
          </cell>
          <cell r="X33">
            <v>8.4212612993603653</v>
          </cell>
          <cell r="Y33">
            <v>7.099698683723636</v>
          </cell>
          <cell r="AC33">
            <v>0</v>
          </cell>
          <cell r="AD33">
            <v>71.237399999999994</v>
          </cell>
          <cell r="AE33">
            <v>69.469200000000001</v>
          </cell>
          <cell r="AF33">
            <v>44.761000000000003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209.71899999999999</v>
          </cell>
          <cell r="D34">
            <v>1268.741</v>
          </cell>
          <cell r="E34">
            <v>694.62699999999995</v>
          </cell>
          <cell r="F34">
            <v>67.852999999999994</v>
          </cell>
          <cell r="G34">
            <v>0</v>
          </cell>
          <cell r="H34">
            <v>1</v>
          </cell>
          <cell r="I34" t="e">
            <v>#N/A</v>
          </cell>
          <cell r="J34">
            <v>669.95699999999999</v>
          </cell>
          <cell r="K34">
            <v>24.669999999999959</v>
          </cell>
          <cell r="L34">
            <v>200</v>
          </cell>
          <cell r="M34">
            <v>0</v>
          </cell>
          <cell r="N34">
            <v>500</v>
          </cell>
          <cell r="V34">
            <v>138.9254</v>
          </cell>
          <cell r="W34">
            <v>270</v>
          </cell>
          <cell r="X34">
            <v>7.4705777345251487</v>
          </cell>
          <cell r="Y34">
            <v>0.4884132059364234</v>
          </cell>
          <cell r="AC34">
            <v>0</v>
          </cell>
          <cell r="AD34">
            <v>132.80040000000002</v>
          </cell>
          <cell r="AE34">
            <v>147.80019999999999</v>
          </cell>
          <cell r="AF34">
            <v>125.194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126.90900000000001</v>
          </cell>
          <cell r="D35">
            <v>412.49900000000002</v>
          </cell>
          <cell r="E35">
            <v>269.50900000000001</v>
          </cell>
          <cell r="F35">
            <v>207.84</v>
          </cell>
          <cell r="G35">
            <v>0</v>
          </cell>
          <cell r="H35">
            <v>1</v>
          </cell>
          <cell r="I35" t="e">
            <v>#N/A</v>
          </cell>
          <cell r="J35">
            <v>280.661</v>
          </cell>
          <cell r="K35">
            <v>-11.151999999999987</v>
          </cell>
          <cell r="L35">
            <v>50</v>
          </cell>
          <cell r="M35">
            <v>0</v>
          </cell>
          <cell r="N35">
            <v>50</v>
          </cell>
          <cell r="V35">
            <v>53.901800000000001</v>
          </cell>
          <cell r="W35">
            <v>100</v>
          </cell>
          <cell r="X35">
            <v>7.5663521440842425</v>
          </cell>
          <cell r="Y35">
            <v>3.8559009161104081</v>
          </cell>
          <cell r="AC35">
            <v>0</v>
          </cell>
          <cell r="AD35">
            <v>50.993000000000002</v>
          </cell>
          <cell r="AE35">
            <v>53.817600000000006</v>
          </cell>
          <cell r="AF35">
            <v>69.994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4114.777</v>
          </cell>
          <cell r="D36">
            <v>19396.111000000001</v>
          </cell>
          <cell r="E36">
            <v>11752.950999999999</v>
          </cell>
          <cell r="F36">
            <v>6952.6080000000002</v>
          </cell>
          <cell r="G36">
            <v>0</v>
          </cell>
          <cell r="H36">
            <v>1</v>
          </cell>
          <cell r="I36" t="e">
            <v>#N/A</v>
          </cell>
          <cell r="J36">
            <v>11333.236000000001</v>
          </cell>
          <cell r="K36">
            <v>419.71499999999833</v>
          </cell>
          <cell r="L36">
            <v>2700</v>
          </cell>
          <cell r="M36">
            <v>5300</v>
          </cell>
          <cell r="N36">
            <v>0</v>
          </cell>
          <cell r="V36">
            <v>2350.5901999999996</v>
          </cell>
          <cell r="W36">
            <v>1900</v>
          </cell>
          <cell r="X36">
            <v>7.1695219353845694</v>
          </cell>
          <cell r="Y36">
            <v>2.9578137439694938</v>
          </cell>
          <cell r="AC36">
            <v>0</v>
          </cell>
          <cell r="AD36">
            <v>2080.5526</v>
          </cell>
          <cell r="AE36">
            <v>2396.58</v>
          </cell>
          <cell r="AF36">
            <v>1525.7639999999999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27.149000000000001</v>
          </cell>
          <cell r="D37">
            <v>503.66500000000002</v>
          </cell>
          <cell r="E37">
            <v>177.471</v>
          </cell>
          <cell r="F37">
            <v>127.11799999999999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200.11799999999999</v>
          </cell>
          <cell r="K37">
            <v>-22.646999999999991</v>
          </cell>
          <cell r="L37">
            <v>0</v>
          </cell>
          <cell r="M37">
            <v>0</v>
          </cell>
          <cell r="N37">
            <v>70</v>
          </cell>
          <cell r="V37">
            <v>35.494199999999999</v>
          </cell>
          <cell r="W37">
            <v>70</v>
          </cell>
          <cell r="X37">
            <v>7.5256802519848316</v>
          </cell>
          <cell r="Y37">
            <v>3.581373858264167</v>
          </cell>
          <cell r="AC37">
            <v>0</v>
          </cell>
          <cell r="AD37">
            <v>31.740400000000001</v>
          </cell>
          <cell r="AE37">
            <v>27.211199999999998</v>
          </cell>
          <cell r="AF37">
            <v>22.664999999999999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60.383000000000003</v>
          </cell>
          <cell r="D38">
            <v>162.197</v>
          </cell>
          <cell r="E38">
            <v>93.191000000000003</v>
          </cell>
          <cell r="F38">
            <v>94.918000000000006</v>
          </cell>
          <cell r="G38">
            <v>0</v>
          </cell>
          <cell r="H38">
            <v>1</v>
          </cell>
          <cell r="I38" t="e">
            <v>#N/A</v>
          </cell>
          <cell r="J38">
            <v>91.013000000000005</v>
          </cell>
          <cell r="K38">
            <v>2.1779999999999973</v>
          </cell>
          <cell r="L38">
            <v>0</v>
          </cell>
          <cell r="M38">
            <v>0</v>
          </cell>
          <cell r="N38">
            <v>60</v>
          </cell>
          <cell r="V38">
            <v>18.638200000000001</v>
          </cell>
          <cell r="X38">
            <v>8.3118541490058053</v>
          </cell>
          <cell r="Y38">
            <v>5.0926591623654645</v>
          </cell>
          <cell r="AC38">
            <v>0</v>
          </cell>
          <cell r="AD38">
            <v>15.292399999999997</v>
          </cell>
          <cell r="AE38">
            <v>20.885200000000001</v>
          </cell>
          <cell r="AF38">
            <v>14.1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31.56</v>
          </cell>
          <cell r="D39">
            <v>1462.6369999999999</v>
          </cell>
          <cell r="E39">
            <v>492.697</v>
          </cell>
          <cell r="F39">
            <v>242.22900000000001</v>
          </cell>
          <cell r="G39">
            <v>0</v>
          </cell>
          <cell r="H39">
            <v>1</v>
          </cell>
          <cell r="I39" t="e">
            <v>#N/A</v>
          </cell>
          <cell r="J39">
            <v>495.1</v>
          </cell>
          <cell r="K39">
            <v>-2.40300000000002</v>
          </cell>
          <cell r="L39">
            <v>100</v>
          </cell>
          <cell r="M39">
            <v>0</v>
          </cell>
          <cell r="N39">
            <v>200</v>
          </cell>
          <cell r="V39">
            <v>98.539400000000001</v>
          </cell>
          <cell r="W39">
            <v>200</v>
          </cell>
          <cell r="X39">
            <v>7.5323068742046333</v>
          </cell>
          <cell r="Y39">
            <v>2.4581943872197316</v>
          </cell>
          <cell r="AC39">
            <v>0</v>
          </cell>
          <cell r="AD39">
            <v>128.05840000000001</v>
          </cell>
          <cell r="AE39">
            <v>96.563800000000001</v>
          </cell>
          <cell r="AF39">
            <v>108.045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4144.1109999999999</v>
          </cell>
          <cell r="D40">
            <v>2861.0219999999999</v>
          </cell>
          <cell r="E40">
            <v>3510.8119999999999</v>
          </cell>
          <cell r="F40">
            <v>2202.2689999999998</v>
          </cell>
          <cell r="G40">
            <v>0</v>
          </cell>
          <cell r="H40">
            <v>1</v>
          </cell>
          <cell r="I40" t="e">
            <v>#N/A</v>
          </cell>
          <cell r="J40">
            <v>3421.0160000000001</v>
          </cell>
          <cell r="K40">
            <v>89.795999999999822</v>
          </cell>
          <cell r="L40">
            <v>700</v>
          </cell>
          <cell r="M40">
            <v>1500</v>
          </cell>
          <cell r="N40">
            <v>0</v>
          </cell>
          <cell r="V40">
            <v>702.16239999999993</v>
          </cell>
          <cell r="W40">
            <v>800</v>
          </cell>
          <cell r="X40">
            <v>7.4089256274616826</v>
          </cell>
          <cell r="Y40">
            <v>3.136409753641038</v>
          </cell>
          <cell r="AC40">
            <v>0</v>
          </cell>
          <cell r="AD40">
            <v>915.17179999999985</v>
          </cell>
          <cell r="AE40">
            <v>704.76179999999999</v>
          </cell>
          <cell r="AF40">
            <v>597.20399999999995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4642.982</v>
          </cell>
          <cell r="D41">
            <v>6934.3119999999999</v>
          </cell>
          <cell r="E41">
            <v>5647.0119999999997</v>
          </cell>
          <cell r="F41">
            <v>3434.817</v>
          </cell>
          <cell r="G41">
            <v>0</v>
          </cell>
          <cell r="H41">
            <v>1</v>
          </cell>
          <cell r="I41" t="e">
            <v>#N/A</v>
          </cell>
          <cell r="J41">
            <v>5388.8549999999996</v>
          </cell>
          <cell r="K41">
            <v>258.15700000000015</v>
          </cell>
          <cell r="L41">
            <v>1500</v>
          </cell>
          <cell r="M41">
            <v>1800</v>
          </cell>
          <cell r="N41">
            <v>0</v>
          </cell>
          <cell r="V41">
            <v>1129.4023999999999</v>
          </cell>
          <cell r="W41">
            <v>1600</v>
          </cell>
          <cell r="X41">
            <v>7.3798470766486766</v>
          </cell>
          <cell r="Y41">
            <v>3.0412694359424064</v>
          </cell>
          <cell r="AC41">
            <v>0</v>
          </cell>
          <cell r="AD41">
            <v>1025.8027999999999</v>
          </cell>
          <cell r="AE41">
            <v>1174.9094</v>
          </cell>
          <cell r="AF41">
            <v>729.83900000000006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137.84200000000001</v>
          </cell>
          <cell r="D42">
            <v>733.42499999999995</v>
          </cell>
          <cell r="E42">
            <v>344.69299999999998</v>
          </cell>
          <cell r="F42">
            <v>116.873</v>
          </cell>
          <cell r="G42">
            <v>0</v>
          </cell>
          <cell r="H42">
            <v>1</v>
          </cell>
          <cell r="I42" t="e">
            <v>#N/A</v>
          </cell>
          <cell r="J42">
            <v>333.47300000000001</v>
          </cell>
          <cell r="K42">
            <v>11.21999999999997</v>
          </cell>
          <cell r="L42">
            <v>100</v>
          </cell>
          <cell r="M42">
            <v>0</v>
          </cell>
          <cell r="N42">
            <v>200</v>
          </cell>
          <cell r="V42">
            <v>68.938599999999994</v>
          </cell>
          <cell r="W42">
            <v>100</v>
          </cell>
          <cell r="X42">
            <v>7.49758480735031</v>
          </cell>
          <cell r="Y42">
            <v>1.6953201834676077</v>
          </cell>
          <cell r="AC42">
            <v>0</v>
          </cell>
          <cell r="AD42">
            <v>65.154200000000003</v>
          </cell>
          <cell r="AE42">
            <v>59.9876</v>
          </cell>
          <cell r="AF42">
            <v>59.722000000000001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2.3969999999999998</v>
          </cell>
          <cell r="D43">
            <v>808.77200000000005</v>
          </cell>
          <cell r="E43">
            <v>341.06700000000001</v>
          </cell>
          <cell r="F43">
            <v>167.613</v>
          </cell>
          <cell r="G43">
            <v>0</v>
          </cell>
          <cell r="H43">
            <v>1</v>
          </cell>
          <cell r="I43" t="e">
            <v>#N/A</v>
          </cell>
          <cell r="J43">
            <v>377.61599999999999</v>
          </cell>
          <cell r="K43">
            <v>-36.548999999999978</v>
          </cell>
          <cell r="L43">
            <v>100</v>
          </cell>
          <cell r="M43">
            <v>0</v>
          </cell>
          <cell r="N43">
            <v>120</v>
          </cell>
          <cell r="V43">
            <v>68.213400000000007</v>
          </cell>
          <cell r="W43">
            <v>130</v>
          </cell>
          <cell r="X43">
            <v>7.5881425057246821</v>
          </cell>
          <cell r="Y43">
            <v>2.4571858315228385</v>
          </cell>
          <cell r="AC43">
            <v>0</v>
          </cell>
          <cell r="AD43">
            <v>42.845800000000004</v>
          </cell>
          <cell r="AE43">
            <v>63.518600000000006</v>
          </cell>
          <cell r="AF43">
            <v>62.957000000000001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42.816000000000003</v>
          </cell>
          <cell r="D44">
            <v>0.71399999999999997</v>
          </cell>
          <cell r="E44">
            <v>18.251000000000001</v>
          </cell>
          <cell r="F44">
            <v>24.565000000000001</v>
          </cell>
          <cell r="G44">
            <v>0</v>
          </cell>
          <cell r="H44">
            <v>1</v>
          </cell>
          <cell r="I44" t="e">
            <v>#N/A</v>
          </cell>
          <cell r="J44">
            <v>19.844000000000001</v>
          </cell>
          <cell r="K44">
            <v>-1.593</v>
          </cell>
          <cell r="L44">
            <v>0</v>
          </cell>
          <cell r="M44">
            <v>0</v>
          </cell>
          <cell r="N44">
            <v>30</v>
          </cell>
          <cell r="V44">
            <v>3.6502000000000003</v>
          </cell>
          <cell r="X44">
            <v>14.948495972823405</v>
          </cell>
          <cell r="Y44">
            <v>6.7297682318777055</v>
          </cell>
          <cell r="AC44">
            <v>0</v>
          </cell>
          <cell r="AD44">
            <v>4.7804000000000002</v>
          </cell>
          <cell r="AE44">
            <v>2.6277999999999997</v>
          </cell>
          <cell r="AF44">
            <v>2.1339999999999999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268.07400000000001</v>
          </cell>
          <cell r="D45">
            <v>1424.4929999999999</v>
          </cell>
          <cell r="E45">
            <v>554.91600000000005</v>
          </cell>
          <cell r="F45">
            <v>349.42200000000003</v>
          </cell>
          <cell r="G45">
            <v>0</v>
          </cell>
          <cell r="H45">
            <v>1</v>
          </cell>
          <cell r="I45" t="e">
            <v>#N/A</v>
          </cell>
          <cell r="J45">
            <v>534.995</v>
          </cell>
          <cell r="K45">
            <v>19.921000000000049</v>
          </cell>
          <cell r="L45">
            <v>150</v>
          </cell>
          <cell r="M45">
            <v>0</v>
          </cell>
          <cell r="N45">
            <v>200</v>
          </cell>
          <cell r="V45">
            <v>110.98320000000001</v>
          </cell>
          <cell r="W45">
            <v>130</v>
          </cell>
          <cell r="X45">
            <v>7.4734013796682737</v>
          </cell>
          <cell r="Y45">
            <v>3.1484224639404883</v>
          </cell>
          <cell r="AC45">
            <v>0</v>
          </cell>
          <cell r="AD45">
            <v>130.87719999999999</v>
          </cell>
          <cell r="AE45">
            <v>121.029</v>
          </cell>
          <cell r="AF45">
            <v>98.013999999999996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34.750999999999998</v>
          </cell>
          <cell r="D46">
            <v>203.726</v>
          </cell>
          <cell r="E46">
            <v>33.863999999999997</v>
          </cell>
          <cell r="F46">
            <v>0.88700000000000001</v>
          </cell>
          <cell r="G46" t="str">
            <v>н</v>
          </cell>
          <cell r="H46">
            <v>1</v>
          </cell>
          <cell r="I46" t="e">
            <v>#N/A</v>
          </cell>
          <cell r="J46">
            <v>34.953000000000003</v>
          </cell>
          <cell r="K46">
            <v>-1.0890000000000057</v>
          </cell>
          <cell r="L46">
            <v>0</v>
          </cell>
          <cell r="M46">
            <v>0</v>
          </cell>
          <cell r="N46">
            <v>40</v>
          </cell>
          <cell r="V46">
            <v>6.7727999999999993</v>
          </cell>
          <cell r="W46">
            <v>10</v>
          </cell>
          <cell r="X46">
            <v>7.5134360973304997</v>
          </cell>
          <cell r="Y46">
            <v>0.13096503661705647</v>
          </cell>
          <cell r="AC46">
            <v>0</v>
          </cell>
          <cell r="AD46">
            <v>2.5336000000000012</v>
          </cell>
          <cell r="AE46">
            <v>3.1258000000000008</v>
          </cell>
          <cell r="AF46">
            <v>2.1150000000000002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69.209000000000003</v>
          </cell>
          <cell r="D47">
            <v>300.75900000000001</v>
          </cell>
          <cell r="E47">
            <v>149.57900000000001</v>
          </cell>
          <cell r="F47">
            <v>77.387</v>
          </cell>
          <cell r="G47">
            <v>0</v>
          </cell>
          <cell r="H47">
            <v>1</v>
          </cell>
          <cell r="I47" t="e">
            <v>#N/A</v>
          </cell>
          <cell r="J47">
            <v>152.904</v>
          </cell>
          <cell r="K47">
            <v>-3.3249999999999886</v>
          </cell>
          <cell r="L47">
            <v>30</v>
          </cell>
          <cell r="M47">
            <v>0</v>
          </cell>
          <cell r="N47">
            <v>70</v>
          </cell>
          <cell r="V47">
            <v>29.915800000000001</v>
          </cell>
          <cell r="X47">
            <v>5.9295422485776745</v>
          </cell>
          <cell r="Y47">
            <v>2.5868270278581886</v>
          </cell>
          <cell r="AC47">
            <v>0</v>
          </cell>
          <cell r="AD47">
            <v>32.902000000000001</v>
          </cell>
          <cell r="AE47">
            <v>28.263199999999994</v>
          </cell>
          <cell r="AF47">
            <v>28.898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128.95500000000001</v>
          </cell>
          <cell r="D48">
            <v>365.61799999999999</v>
          </cell>
          <cell r="E48">
            <v>210.03100000000001</v>
          </cell>
          <cell r="F48">
            <v>119.559</v>
          </cell>
          <cell r="G48" t="str">
            <v>н</v>
          </cell>
          <cell r="H48">
            <v>1</v>
          </cell>
          <cell r="I48" t="e">
            <v>#N/A</v>
          </cell>
          <cell r="J48">
            <v>221.57400000000001</v>
          </cell>
          <cell r="K48">
            <v>-11.543000000000006</v>
          </cell>
          <cell r="L48">
            <v>20</v>
          </cell>
          <cell r="M48">
            <v>0</v>
          </cell>
          <cell r="N48">
            <v>90</v>
          </cell>
          <cell r="V48">
            <v>42.0062</v>
          </cell>
          <cell r="W48">
            <v>30</v>
          </cell>
          <cell r="X48">
            <v>6.1790640429269956</v>
          </cell>
          <cell r="Y48">
            <v>2.8462227004585037</v>
          </cell>
          <cell r="AC48">
            <v>0</v>
          </cell>
          <cell r="AD48">
            <v>45.2684</v>
          </cell>
          <cell r="AE48">
            <v>39.446799999999996</v>
          </cell>
          <cell r="AF48">
            <v>37.295999999999999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501.96199999999999</v>
          </cell>
          <cell r="D49">
            <v>2207.076</v>
          </cell>
          <cell r="E49">
            <v>1560.711</v>
          </cell>
          <cell r="F49">
            <v>829.23800000000006</v>
          </cell>
          <cell r="G49">
            <v>0</v>
          </cell>
          <cell r="H49">
            <v>1</v>
          </cell>
          <cell r="I49" t="e">
            <v>#N/A</v>
          </cell>
          <cell r="J49">
            <v>1492.2149999999999</v>
          </cell>
          <cell r="K49">
            <v>68.496000000000095</v>
          </cell>
          <cell r="L49">
            <v>450</v>
          </cell>
          <cell r="M49">
            <v>0</v>
          </cell>
          <cell r="N49">
            <v>700</v>
          </cell>
          <cell r="V49">
            <v>312.1422</v>
          </cell>
          <cell r="W49">
            <v>200</v>
          </cell>
          <cell r="X49">
            <v>6.9815552014434452</v>
          </cell>
          <cell r="Y49">
            <v>2.656603304519543</v>
          </cell>
          <cell r="AC49">
            <v>0</v>
          </cell>
          <cell r="AD49">
            <v>331.66459999999995</v>
          </cell>
          <cell r="AE49">
            <v>314.45259999999996</v>
          </cell>
          <cell r="AF49">
            <v>170.381</v>
          </cell>
          <cell r="AG49" t="str">
            <v>продокт</v>
          </cell>
        </row>
        <row r="50">
          <cell r="A50" t="str">
            <v xml:space="preserve"> 254 Сосиски Датские, ВЕС, ТМ КОЛБАСНЫЙ СТАНДАРТ ПОКОМ</v>
          </cell>
          <cell r="B50" t="str">
            <v>кг</v>
          </cell>
          <cell r="C50">
            <v>9.3729999999999993</v>
          </cell>
          <cell r="D50">
            <v>212.523</v>
          </cell>
          <cell r="E50">
            <v>20.207999999999998</v>
          </cell>
          <cell r="F50">
            <v>199.465</v>
          </cell>
          <cell r="G50" t="e">
            <v>#N/A</v>
          </cell>
          <cell r="H50">
            <v>0</v>
          </cell>
          <cell r="I50" t="e">
            <v>#N/A</v>
          </cell>
          <cell r="J50">
            <v>19.899999999999999</v>
          </cell>
          <cell r="K50">
            <v>0.30799999999999983</v>
          </cell>
          <cell r="L50">
            <v>0</v>
          </cell>
          <cell r="M50">
            <v>0</v>
          </cell>
          <cell r="N50">
            <v>0</v>
          </cell>
          <cell r="V50">
            <v>4.0415999999999999</v>
          </cell>
          <cell r="X50">
            <v>49.352979018210611</v>
          </cell>
          <cell r="Y50">
            <v>49.352979018210611</v>
          </cell>
          <cell r="AC50">
            <v>0</v>
          </cell>
          <cell r="AD50">
            <v>0</v>
          </cell>
          <cell r="AE50">
            <v>0</v>
          </cell>
          <cell r="AF50">
            <v>10.663</v>
          </cell>
          <cell r="AG50" t="e">
            <v>#N/A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47.594999999999999</v>
          </cell>
          <cell r="D51">
            <v>204.99</v>
          </cell>
          <cell r="E51">
            <v>57.927999999999997</v>
          </cell>
          <cell r="F51">
            <v>47.161000000000001</v>
          </cell>
          <cell r="G51">
            <v>0</v>
          </cell>
          <cell r="H51">
            <v>1</v>
          </cell>
          <cell r="I51" t="e">
            <v>#N/A</v>
          </cell>
          <cell r="J51">
            <v>59.904000000000003</v>
          </cell>
          <cell r="K51">
            <v>-1.9760000000000062</v>
          </cell>
          <cell r="L51">
            <v>0</v>
          </cell>
          <cell r="M51">
            <v>0</v>
          </cell>
          <cell r="N51">
            <v>30</v>
          </cell>
          <cell r="V51">
            <v>11.585599999999999</v>
          </cell>
          <cell r="W51">
            <v>20</v>
          </cell>
          <cell r="X51">
            <v>8.3863589283248174</v>
          </cell>
          <cell r="Y51">
            <v>4.0706566772545232</v>
          </cell>
          <cell r="AC51">
            <v>0</v>
          </cell>
          <cell r="AD51">
            <v>9.3045999999999989</v>
          </cell>
          <cell r="AE51">
            <v>10.527000000000001</v>
          </cell>
          <cell r="AF51">
            <v>9.4640000000000004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140.46</v>
          </cell>
          <cell r="D52">
            <v>329.13400000000001</v>
          </cell>
          <cell r="E52">
            <v>155.33699999999999</v>
          </cell>
          <cell r="F52">
            <v>147.99100000000001</v>
          </cell>
          <cell r="G52" t="str">
            <v>н</v>
          </cell>
          <cell r="H52">
            <v>1</v>
          </cell>
          <cell r="I52" t="e">
            <v>#N/A</v>
          </cell>
          <cell r="J52">
            <v>151.202</v>
          </cell>
          <cell r="K52">
            <v>4.1349999999999909</v>
          </cell>
          <cell r="L52">
            <v>0</v>
          </cell>
          <cell r="M52">
            <v>0</v>
          </cell>
          <cell r="N52">
            <v>50</v>
          </cell>
          <cell r="V52">
            <v>31.067399999999999</v>
          </cell>
          <cell r="W52">
            <v>50</v>
          </cell>
          <cell r="X52">
            <v>7.9823544937780442</v>
          </cell>
          <cell r="Y52">
            <v>4.7635463540560208</v>
          </cell>
          <cell r="AC52">
            <v>0</v>
          </cell>
          <cell r="AD52">
            <v>34.353400000000001</v>
          </cell>
          <cell r="AE52">
            <v>33.984999999999999</v>
          </cell>
          <cell r="AF52">
            <v>45.968000000000004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100.97499999999999</v>
          </cell>
          <cell r="D53">
            <v>100.738</v>
          </cell>
          <cell r="E53">
            <v>97.600999999999999</v>
          </cell>
          <cell r="F53">
            <v>45.680999999999997</v>
          </cell>
          <cell r="G53">
            <v>0</v>
          </cell>
          <cell r="H53">
            <v>1</v>
          </cell>
          <cell r="I53" t="e">
            <v>#N/A</v>
          </cell>
          <cell r="J53">
            <v>105.411</v>
          </cell>
          <cell r="K53">
            <v>-7.8100000000000023</v>
          </cell>
          <cell r="L53">
            <v>30</v>
          </cell>
          <cell r="M53">
            <v>0</v>
          </cell>
          <cell r="N53">
            <v>40</v>
          </cell>
          <cell r="V53">
            <v>19.520199999999999</v>
          </cell>
          <cell r="X53">
            <v>5.926220018237518</v>
          </cell>
          <cell r="Y53">
            <v>2.3401911865657112</v>
          </cell>
          <cell r="AC53">
            <v>0</v>
          </cell>
          <cell r="AD53">
            <v>17.5868</v>
          </cell>
          <cell r="AE53">
            <v>18.412600000000005</v>
          </cell>
          <cell r="AF53">
            <v>15.403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186.798</v>
          </cell>
          <cell r="D54">
            <v>1287.2739999999999</v>
          </cell>
          <cell r="E54">
            <v>387.358</v>
          </cell>
          <cell r="F54">
            <v>183.291</v>
          </cell>
          <cell r="G54" t="str">
            <v>н</v>
          </cell>
          <cell r="H54">
            <v>1</v>
          </cell>
          <cell r="I54" t="e">
            <v>#N/A</v>
          </cell>
          <cell r="J54">
            <v>409.71699999999998</v>
          </cell>
          <cell r="K54">
            <v>-22.35899999999998</v>
          </cell>
          <cell r="L54">
            <v>100</v>
          </cell>
          <cell r="M54">
            <v>0</v>
          </cell>
          <cell r="N54">
            <v>100</v>
          </cell>
          <cell r="V54">
            <v>77.471599999999995</v>
          </cell>
          <cell r="W54">
            <v>200</v>
          </cell>
          <cell r="X54">
            <v>7.5290945327061785</v>
          </cell>
          <cell r="Y54">
            <v>2.3659121536150023</v>
          </cell>
          <cell r="AC54">
            <v>0</v>
          </cell>
          <cell r="AD54">
            <v>90.841399999999993</v>
          </cell>
          <cell r="AE54">
            <v>85.288800000000009</v>
          </cell>
          <cell r="AF54">
            <v>54.381999999999998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254.70599999999999</v>
          </cell>
          <cell r="D55">
            <v>808.88</v>
          </cell>
          <cell r="E55">
            <v>417.91800000000001</v>
          </cell>
          <cell r="F55">
            <v>208.501</v>
          </cell>
          <cell r="G55" t="str">
            <v>н</v>
          </cell>
          <cell r="H55">
            <v>1</v>
          </cell>
          <cell r="I55" t="e">
            <v>#N/A</v>
          </cell>
          <cell r="J55">
            <v>460.06900000000002</v>
          </cell>
          <cell r="K55">
            <v>-42.15100000000001</v>
          </cell>
          <cell r="L55">
            <v>150</v>
          </cell>
          <cell r="M55">
            <v>0</v>
          </cell>
          <cell r="N55">
            <v>150</v>
          </cell>
          <cell r="V55">
            <v>83.583600000000004</v>
          </cell>
          <cell r="W55">
            <v>120</v>
          </cell>
          <cell r="X55">
            <v>7.5194296488784875</v>
          </cell>
          <cell r="Y55">
            <v>2.4945204561660419</v>
          </cell>
          <cell r="AC55">
            <v>0</v>
          </cell>
          <cell r="AD55">
            <v>94.983400000000003</v>
          </cell>
          <cell r="AE55">
            <v>82.269199999999998</v>
          </cell>
          <cell r="AF55">
            <v>68.573999999999998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125.78700000000001</v>
          </cell>
          <cell r="D56">
            <v>994.46699999999998</v>
          </cell>
          <cell r="E56">
            <v>386.94900000000001</v>
          </cell>
          <cell r="F56">
            <v>325.33100000000002</v>
          </cell>
          <cell r="G56" t="str">
            <v>н</v>
          </cell>
          <cell r="H56">
            <v>1</v>
          </cell>
          <cell r="I56" t="e">
            <v>#N/A</v>
          </cell>
          <cell r="J56">
            <v>428.87599999999998</v>
          </cell>
          <cell r="K56">
            <v>-41.926999999999964</v>
          </cell>
          <cell r="L56">
            <v>150</v>
          </cell>
          <cell r="M56">
            <v>0</v>
          </cell>
          <cell r="N56">
            <v>50</v>
          </cell>
          <cell r="V56">
            <v>77.389800000000008</v>
          </cell>
          <cell r="W56">
            <v>60</v>
          </cell>
          <cell r="X56">
            <v>7.5634127494837813</v>
          </cell>
          <cell r="Y56">
            <v>4.2037968827933394</v>
          </cell>
          <cell r="AC56">
            <v>0</v>
          </cell>
          <cell r="AD56">
            <v>85.210000000000008</v>
          </cell>
          <cell r="AE56">
            <v>97.056399999999996</v>
          </cell>
          <cell r="AF56">
            <v>58.444000000000003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1063</v>
          </cell>
          <cell r="D57">
            <v>1593</v>
          </cell>
          <cell r="E57">
            <v>1557</v>
          </cell>
          <cell r="F57">
            <v>731</v>
          </cell>
          <cell r="G57">
            <v>0</v>
          </cell>
          <cell r="H57">
            <v>0.35</v>
          </cell>
          <cell r="I57" t="e">
            <v>#N/A</v>
          </cell>
          <cell r="J57">
            <v>1531</v>
          </cell>
          <cell r="K57">
            <v>26</v>
          </cell>
          <cell r="L57">
            <v>400</v>
          </cell>
          <cell r="M57">
            <v>0</v>
          </cell>
          <cell r="N57">
            <v>700</v>
          </cell>
          <cell r="V57">
            <v>311.39999999999998</v>
          </cell>
          <cell r="W57">
            <v>500</v>
          </cell>
          <cell r="X57">
            <v>7.4855491329479777</v>
          </cell>
          <cell r="Y57">
            <v>2.3474630700064227</v>
          </cell>
          <cell r="AC57">
            <v>0</v>
          </cell>
          <cell r="AD57">
            <v>357.6</v>
          </cell>
          <cell r="AE57">
            <v>298.60000000000002</v>
          </cell>
          <cell r="AF57">
            <v>224</v>
          </cell>
          <cell r="AG57">
            <v>0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2111</v>
          </cell>
          <cell r="D58">
            <v>12333</v>
          </cell>
          <cell r="E58">
            <v>5510</v>
          </cell>
          <cell r="F58">
            <v>4352</v>
          </cell>
          <cell r="G58" t="str">
            <v>акк</v>
          </cell>
          <cell r="H58">
            <v>0.4</v>
          </cell>
          <cell r="I58" t="e">
            <v>#N/A</v>
          </cell>
          <cell r="J58">
            <v>4293</v>
          </cell>
          <cell r="K58">
            <v>1217</v>
          </cell>
          <cell r="L58">
            <v>1000</v>
          </cell>
          <cell r="M58">
            <v>0</v>
          </cell>
          <cell r="N58">
            <v>1100</v>
          </cell>
          <cell r="V58">
            <v>1102</v>
          </cell>
          <cell r="W58">
            <v>1800</v>
          </cell>
          <cell r="X58">
            <v>7.488203266787659</v>
          </cell>
          <cell r="Y58">
            <v>3.9491833030852996</v>
          </cell>
          <cell r="AC58">
            <v>0</v>
          </cell>
          <cell r="AD58">
            <v>1122.8</v>
          </cell>
          <cell r="AE58">
            <v>1227.5999999999999</v>
          </cell>
          <cell r="AF58">
            <v>625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609</v>
          </cell>
          <cell r="D59">
            <v>4508</v>
          </cell>
          <cell r="E59">
            <v>2776</v>
          </cell>
          <cell r="F59">
            <v>1650</v>
          </cell>
          <cell r="G59">
            <v>0</v>
          </cell>
          <cell r="H59">
            <v>0.45</v>
          </cell>
          <cell r="I59" t="e">
            <v>#N/A</v>
          </cell>
          <cell r="J59">
            <v>2763</v>
          </cell>
          <cell r="K59">
            <v>13</v>
          </cell>
          <cell r="L59">
            <v>800</v>
          </cell>
          <cell r="M59">
            <v>0</v>
          </cell>
          <cell r="N59">
            <v>900</v>
          </cell>
          <cell r="V59">
            <v>555.20000000000005</v>
          </cell>
          <cell r="W59">
            <v>800</v>
          </cell>
          <cell r="X59">
            <v>7.4747838616714688</v>
          </cell>
          <cell r="Y59">
            <v>2.971902017291066</v>
          </cell>
          <cell r="AC59">
            <v>0</v>
          </cell>
          <cell r="AD59">
            <v>549.79999999999995</v>
          </cell>
          <cell r="AE59">
            <v>562.4</v>
          </cell>
          <cell r="AF59">
            <v>283</v>
          </cell>
          <cell r="AG59" t="str">
            <v>продокт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889.40899999999999</v>
          </cell>
          <cell r="D60">
            <v>1233.6120000000001</v>
          </cell>
          <cell r="E60">
            <v>944</v>
          </cell>
          <cell r="F60">
            <v>437.029</v>
          </cell>
          <cell r="G60">
            <v>0</v>
          </cell>
          <cell r="H60">
            <v>1</v>
          </cell>
          <cell r="I60" t="e">
            <v>#N/A</v>
          </cell>
          <cell r="J60">
            <v>459.57900000000001</v>
          </cell>
          <cell r="K60">
            <v>484.42099999999999</v>
          </cell>
          <cell r="L60">
            <v>200</v>
          </cell>
          <cell r="M60">
            <v>0</v>
          </cell>
          <cell r="N60">
            <v>600</v>
          </cell>
          <cell r="V60">
            <v>188.8</v>
          </cell>
          <cell r="W60">
            <v>170</v>
          </cell>
          <cell r="X60">
            <v>7.4524841101694914</v>
          </cell>
          <cell r="Y60">
            <v>2.3147722457627116</v>
          </cell>
          <cell r="AC60">
            <v>0</v>
          </cell>
          <cell r="AD60">
            <v>210.55940000000001</v>
          </cell>
          <cell r="AE60">
            <v>188.57599999999999</v>
          </cell>
          <cell r="AF60">
            <v>109.346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400</v>
          </cell>
          <cell r="D61">
            <v>509</v>
          </cell>
          <cell r="E61">
            <v>447</v>
          </cell>
          <cell r="F61">
            <v>456</v>
          </cell>
          <cell r="G61">
            <v>0</v>
          </cell>
          <cell r="H61">
            <v>0.1</v>
          </cell>
          <cell r="I61" t="e">
            <v>#N/A</v>
          </cell>
          <cell r="J61">
            <v>463</v>
          </cell>
          <cell r="K61">
            <v>-16</v>
          </cell>
          <cell r="L61">
            <v>0</v>
          </cell>
          <cell r="M61">
            <v>0</v>
          </cell>
          <cell r="N61">
            <v>500</v>
          </cell>
          <cell r="V61">
            <v>89.4</v>
          </cell>
          <cell r="X61">
            <v>10.693512304250559</v>
          </cell>
          <cell r="Y61">
            <v>5.1006711409395971</v>
          </cell>
          <cell r="AC61">
            <v>0</v>
          </cell>
          <cell r="AD61">
            <v>70.2</v>
          </cell>
          <cell r="AE61">
            <v>63.4</v>
          </cell>
          <cell r="AF61">
            <v>102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447</v>
          </cell>
          <cell r="D62">
            <v>2662</v>
          </cell>
          <cell r="E62">
            <v>1289</v>
          </cell>
          <cell r="F62">
            <v>863</v>
          </cell>
          <cell r="G62" t="str">
            <v>окак</v>
          </cell>
          <cell r="H62">
            <v>0.35</v>
          </cell>
          <cell r="I62" t="e">
            <v>#N/A</v>
          </cell>
          <cell r="J62">
            <v>1298</v>
          </cell>
          <cell r="K62">
            <v>-9</v>
          </cell>
          <cell r="L62">
            <v>300</v>
          </cell>
          <cell r="M62">
            <v>0</v>
          </cell>
          <cell r="N62">
            <v>450</v>
          </cell>
          <cell r="V62">
            <v>257.8</v>
          </cell>
          <cell r="W62">
            <v>200</v>
          </cell>
          <cell r="X62">
            <v>7.0325833979829326</v>
          </cell>
          <cell r="Y62">
            <v>3.3475562451512797</v>
          </cell>
          <cell r="AC62">
            <v>0</v>
          </cell>
          <cell r="AD62">
            <v>287.60000000000002</v>
          </cell>
          <cell r="AE62">
            <v>297.8</v>
          </cell>
          <cell r="AF62">
            <v>220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141.06700000000001</v>
          </cell>
          <cell r="D63">
            <v>700.38199999999995</v>
          </cell>
          <cell r="E63">
            <v>385.39699999999999</v>
          </cell>
          <cell r="F63">
            <v>264.02</v>
          </cell>
          <cell r="G63" t="str">
            <v>окак</v>
          </cell>
          <cell r="H63">
            <v>1</v>
          </cell>
          <cell r="I63" t="e">
            <v>#N/A</v>
          </cell>
          <cell r="J63">
            <v>361.95</v>
          </cell>
          <cell r="K63">
            <v>23.447000000000003</v>
          </cell>
          <cell r="L63">
            <v>60</v>
          </cell>
          <cell r="M63">
            <v>0</v>
          </cell>
          <cell r="N63">
            <v>250</v>
          </cell>
          <cell r="V63">
            <v>77.079399999999993</v>
          </cell>
          <cell r="X63">
            <v>7.4471259506431036</v>
          </cell>
          <cell r="Y63">
            <v>3.4252991071544407</v>
          </cell>
          <cell r="AC63">
            <v>0</v>
          </cell>
          <cell r="AD63">
            <v>65.092199999999991</v>
          </cell>
          <cell r="AE63">
            <v>71.2654</v>
          </cell>
          <cell r="AF63">
            <v>35.994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1881</v>
          </cell>
          <cell r="D64">
            <v>5314</v>
          </cell>
          <cell r="E64">
            <v>4201</v>
          </cell>
          <cell r="F64">
            <v>2266</v>
          </cell>
          <cell r="G64">
            <v>0</v>
          </cell>
          <cell r="H64">
            <v>0.4</v>
          </cell>
          <cell r="I64" t="e">
            <v>#N/A</v>
          </cell>
          <cell r="J64">
            <v>4250</v>
          </cell>
          <cell r="K64">
            <v>-49</v>
          </cell>
          <cell r="L64">
            <v>1000</v>
          </cell>
          <cell r="M64">
            <v>0</v>
          </cell>
          <cell r="N64">
            <v>1600</v>
          </cell>
          <cell r="V64">
            <v>840.2</v>
          </cell>
          <cell r="W64">
            <v>1000</v>
          </cell>
          <cell r="X64">
            <v>6.9816710307069743</v>
          </cell>
          <cell r="Y64">
            <v>2.6969769102594618</v>
          </cell>
          <cell r="AC64">
            <v>0</v>
          </cell>
          <cell r="AD64">
            <v>984.2</v>
          </cell>
          <cell r="AE64">
            <v>871.6</v>
          </cell>
          <cell r="AF64">
            <v>702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2314</v>
          </cell>
          <cell r="D65">
            <v>5566</v>
          </cell>
          <cell r="E65">
            <v>4873</v>
          </cell>
          <cell r="F65">
            <v>2349</v>
          </cell>
          <cell r="G65">
            <v>0</v>
          </cell>
          <cell r="H65">
            <v>0.4</v>
          </cell>
          <cell r="I65" t="e">
            <v>#N/A</v>
          </cell>
          <cell r="J65">
            <v>4883</v>
          </cell>
          <cell r="K65">
            <v>-10</v>
          </cell>
          <cell r="L65">
            <v>1400</v>
          </cell>
          <cell r="M65">
            <v>0</v>
          </cell>
          <cell r="N65">
            <v>2000</v>
          </cell>
          <cell r="V65">
            <v>974.6</v>
          </cell>
          <cell r="W65">
            <v>1100</v>
          </cell>
          <cell r="X65">
            <v>7.0274984609070383</v>
          </cell>
          <cell r="Y65">
            <v>2.4102195772624664</v>
          </cell>
          <cell r="AC65">
            <v>0</v>
          </cell>
          <cell r="AD65">
            <v>1080.2</v>
          </cell>
          <cell r="AE65">
            <v>1010.2</v>
          </cell>
          <cell r="AF65">
            <v>847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16.934999999999999</v>
          </cell>
          <cell r="D66">
            <v>144.185</v>
          </cell>
          <cell r="E66">
            <v>57.393999999999998</v>
          </cell>
          <cell r="F66">
            <v>26.759</v>
          </cell>
          <cell r="G66">
            <v>0</v>
          </cell>
          <cell r="H66">
            <v>1</v>
          </cell>
          <cell r="I66" t="e">
            <v>#N/A</v>
          </cell>
          <cell r="J66">
            <v>62.695999999999998</v>
          </cell>
          <cell r="K66">
            <v>-5.3019999999999996</v>
          </cell>
          <cell r="L66">
            <v>0</v>
          </cell>
          <cell r="M66">
            <v>0</v>
          </cell>
          <cell r="N66">
            <v>50</v>
          </cell>
          <cell r="V66">
            <v>11.4788</v>
          </cell>
          <cell r="X66">
            <v>6.6870230337665957</v>
          </cell>
          <cell r="Y66">
            <v>2.331167020942956</v>
          </cell>
          <cell r="AC66">
            <v>0</v>
          </cell>
          <cell r="AD66">
            <v>7.7421999999999995</v>
          </cell>
          <cell r="AE66">
            <v>9.7016000000000009</v>
          </cell>
          <cell r="AF66">
            <v>12.096</v>
          </cell>
          <cell r="AG66" t="e">
            <v>#N/A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92.674000000000007</v>
          </cell>
          <cell r="D67">
            <v>412.74099999999999</v>
          </cell>
          <cell r="E67">
            <v>382</v>
          </cell>
          <cell r="F67">
            <v>2</v>
          </cell>
          <cell r="G67" t="str">
            <v>акк</v>
          </cell>
          <cell r="H67">
            <v>1</v>
          </cell>
          <cell r="I67" t="e">
            <v>#N/A</v>
          </cell>
          <cell r="J67">
            <v>97.724999999999994</v>
          </cell>
          <cell r="K67">
            <v>284.27499999999998</v>
          </cell>
          <cell r="L67">
            <v>200</v>
          </cell>
          <cell r="M67">
            <v>0</v>
          </cell>
          <cell r="N67">
            <v>400</v>
          </cell>
          <cell r="V67">
            <v>76.400000000000006</v>
          </cell>
          <cell r="W67">
            <v>100</v>
          </cell>
          <cell r="X67">
            <v>9.1884816753926692</v>
          </cell>
          <cell r="Y67">
            <v>2.6178010471204185E-2</v>
          </cell>
          <cell r="AC67">
            <v>0</v>
          </cell>
          <cell r="AD67">
            <v>28.976199999999999</v>
          </cell>
          <cell r="AE67">
            <v>51.552200000000006</v>
          </cell>
          <cell r="AF67">
            <v>9.9939999999999998</v>
          </cell>
          <cell r="AG67" t="str">
            <v>акк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409</v>
          </cell>
          <cell r="D68">
            <v>1333</v>
          </cell>
          <cell r="E68">
            <v>889</v>
          </cell>
          <cell r="F68">
            <v>531</v>
          </cell>
          <cell r="G68">
            <v>0</v>
          </cell>
          <cell r="H68">
            <v>0.35</v>
          </cell>
          <cell r="I68" t="e">
            <v>#N/A</v>
          </cell>
          <cell r="J68">
            <v>917</v>
          </cell>
          <cell r="K68">
            <v>-28</v>
          </cell>
          <cell r="L68">
            <v>150</v>
          </cell>
          <cell r="M68">
            <v>0</v>
          </cell>
          <cell r="N68">
            <v>300</v>
          </cell>
          <cell r="V68">
            <v>177.8</v>
          </cell>
          <cell r="W68">
            <v>350</v>
          </cell>
          <cell r="X68">
            <v>7.4859392575928005</v>
          </cell>
          <cell r="Y68">
            <v>2.9865016872890888</v>
          </cell>
          <cell r="AC68">
            <v>0</v>
          </cell>
          <cell r="AD68">
            <v>197.6</v>
          </cell>
          <cell r="AE68">
            <v>192</v>
          </cell>
          <cell r="AF68">
            <v>200</v>
          </cell>
          <cell r="AG68" t="e">
            <v>#N/A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841</v>
          </cell>
          <cell r="D69">
            <v>3276</v>
          </cell>
          <cell r="E69">
            <v>1883</v>
          </cell>
          <cell r="F69">
            <v>992</v>
          </cell>
          <cell r="G69" t="str">
            <v>акк</v>
          </cell>
          <cell r="H69">
            <v>0.35</v>
          </cell>
          <cell r="I69" t="e">
            <v>#N/A</v>
          </cell>
          <cell r="J69">
            <v>1611</v>
          </cell>
          <cell r="K69">
            <v>272</v>
          </cell>
          <cell r="L69">
            <v>500</v>
          </cell>
          <cell r="M69">
            <v>0</v>
          </cell>
          <cell r="N69">
            <v>800</v>
          </cell>
          <cell r="V69">
            <v>376.6</v>
          </cell>
          <cell r="W69">
            <v>600</v>
          </cell>
          <cell r="X69">
            <v>7.6792352628783851</v>
          </cell>
          <cell r="Y69">
            <v>2.6340945300053105</v>
          </cell>
          <cell r="AC69">
            <v>0</v>
          </cell>
          <cell r="AD69">
            <v>395.6</v>
          </cell>
          <cell r="AE69">
            <v>389.8</v>
          </cell>
          <cell r="AF69">
            <v>288</v>
          </cell>
          <cell r="AG69" t="str">
            <v>акк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385</v>
          </cell>
          <cell r="D70">
            <v>1380</v>
          </cell>
          <cell r="E70">
            <v>1118</v>
          </cell>
          <cell r="F70">
            <v>286</v>
          </cell>
          <cell r="G70">
            <v>0</v>
          </cell>
          <cell r="H70">
            <v>0.4</v>
          </cell>
          <cell r="I70" t="e">
            <v>#N/A</v>
          </cell>
          <cell r="J70">
            <v>1153</v>
          </cell>
          <cell r="K70">
            <v>-35</v>
          </cell>
          <cell r="L70">
            <v>180</v>
          </cell>
          <cell r="M70">
            <v>0</v>
          </cell>
          <cell r="N70">
            <v>800</v>
          </cell>
          <cell r="V70">
            <v>223.6</v>
          </cell>
          <cell r="W70">
            <v>400</v>
          </cell>
          <cell r="X70">
            <v>7.4508050089445437</v>
          </cell>
          <cell r="Y70">
            <v>1.2790697674418605</v>
          </cell>
          <cell r="AC70">
            <v>0</v>
          </cell>
          <cell r="AD70">
            <v>197</v>
          </cell>
          <cell r="AE70">
            <v>189.2</v>
          </cell>
          <cell r="AF70">
            <v>224</v>
          </cell>
          <cell r="AG70" t="e">
            <v>#N/A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160.94999999999999</v>
          </cell>
          <cell r="D71">
            <v>484.80700000000002</v>
          </cell>
          <cell r="E71">
            <v>214.399</v>
          </cell>
          <cell r="F71">
            <v>140.721</v>
          </cell>
          <cell r="G71">
            <v>0</v>
          </cell>
          <cell r="H71">
            <v>1</v>
          </cell>
          <cell r="I71" t="e">
            <v>#N/A</v>
          </cell>
          <cell r="J71">
            <v>216.90700000000001</v>
          </cell>
          <cell r="K71">
            <v>-2.5080000000000098</v>
          </cell>
          <cell r="L71">
            <v>50</v>
          </cell>
          <cell r="M71">
            <v>0</v>
          </cell>
          <cell r="N71">
            <v>70</v>
          </cell>
          <cell r="V71">
            <v>42.879800000000003</v>
          </cell>
          <cell r="W71">
            <v>60</v>
          </cell>
          <cell r="X71">
            <v>7.479535818730497</v>
          </cell>
          <cell r="Y71">
            <v>3.2817550454992794</v>
          </cell>
          <cell r="AC71">
            <v>0</v>
          </cell>
          <cell r="AD71">
            <v>51.482400000000005</v>
          </cell>
          <cell r="AE71">
            <v>43.698999999999998</v>
          </cell>
          <cell r="AF71">
            <v>40.549999999999997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115</v>
          </cell>
          <cell r="D72">
            <v>6</v>
          </cell>
          <cell r="E72">
            <v>85</v>
          </cell>
          <cell r="F72">
            <v>26</v>
          </cell>
          <cell r="G72">
            <v>0</v>
          </cell>
          <cell r="H72">
            <v>0.3</v>
          </cell>
          <cell r="I72" t="e">
            <v>#N/A</v>
          </cell>
          <cell r="J72">
            <v>93</v>
          </cell>
          <cell r="K72">
            <v>-8</v>
          </cell>
          <cell r="L72">
            <v>0</v>
          </cell>
          <cell r="M72">
            <v>0</v>
          </cell>
          <cell r="N72">
            <v>0</v>
          </cell>
          <cell r="V72">
            <v>17</v>
          </cell>
          <cell r="X72">
            <v>1.5294117647058822</v>
          </cell>
          <cell r="Y72">
            <v>1.5294117647058822</v>
          </cell>
          <cell r="AC72">
            <v>0</v>
          </cell>
          <cell r="AD72">
            <v>5.2</v>
          </cell>
          <cell r="AE72">
            <v>13.6</v>
          </cell>
          <cell r="AF72">
            <v>23</v>
          </cell>
          <cell r="AG72" t="e">
            <v>#N/A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298.17399999999998</v>
          </cell>
          <cell r="D73">
            <v>2756.7179999999998</v>
          </cell>
          <cell r="E73">
            <v>1400.6849999999999</v>
          </cell>
          <cell r="F73">
            <v>871.846</v>
          </cell>
          <cell r="G73" t="str">
            <v>н</v>
          </cell>
          <cell r="H73">
            <v>1</v>
          </cell>
          <cell r="I73" t="e">
            <v>#N/A</v>
          </cell>
          <cell r="J73">
            <v>1327.7249999999999</v>
          </cell>
          <cell r="K73">
            <v>72.960000000000036</v>
          </cell>
          <cell r="L73">
            <v>400</v>
          </cell>
          <cell r="M73">
            <v>0</v>
          </cell>
          <cell r="N73">
            <v>500</v>
          </cell>
          <cell r="V73">
            <v>280.137</v>
          </cell>
          <cell r="W73">
            <v>350</v>
          </cell>
          <cell r="X73">
            <v>7.5743154242388542</v>
          </cell>
          <cell r="Y73">
            <v>3.1122129529480218</v>
          </cell>
          <cell r="AC73">
            <v>0</v>
          </cell>
          <cell r="AD73">
            <v>163.4616</v>
          </cell>
          <cell r="AE73">
            <v>263.53140000000002</v>
          </cell>
          <cell r="AF73">
            <v>87.912000000000006</v>
          </cell>
          <cell r="AG73" t="str">
            <v>октак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32.591000000000001</v>
          </cell>
          <cell r="D74">
            <v>354.14400000000001</v>
          </cell>
          <cell r="E74">
            <v>91.388999999999996</v>
          </cell>
          <cell r="F74">
            <v>148.30500000000001</v>
          </cell>
          <cell r="G74">
            <v>0</v>
          </cell>
          <cell r="H74">
            <v>1</v>
          </cell>
          <cell r="I74" t="e">
            <v>#N/A</v>
          </cell>
          <cell r="J74">
            <v>89.105999999999995</v>
          </cell>
          <cell r="K74">
            <v>2.2830000000000013</v>
          </cell>
          <cell r="L74">
            <v>0</v>
          </cell>
          <cell r="M74">
            <v>0</v>
          </cell>
          <cell r="N74">
            <v>20</v>
          </cell>
          <cell r="V74">
            <v>18.277799999999999</v>
          </cell>
          <cell r="X74">
            <v>9.2081650964558097</v>
          </cell>
          <cell r="Y74">
            <v>8.1139415028066839</v>
          </cell>
          <cell r="AC74">
            <v>0</v>
          </cell>
          <cell r="AD74">
            <v>25.5212</v>
          </cell>
          <cell r="AE74">
            <v>25.040399999999998</v>
          </cell>
          <cell r="AF74">
            <v>11.914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14.599</v>
          </cell>
          <cell r="D75">
            <v>18.289000000000001</v>
          </cell>
          <cell r="E75">
            <v>10.324999999999999</v>
          </cell>
          <cell r="F75">
            <v>15.943</v>
          </cell>
          <cell r="G75">
            <v>0</v>
          </cell>
          <cell r="H75">
            <v>1</v>
          </cell>
          <cell r="I75" t="e">
            <v>#N/A</v>
          </cell>
          <cell r="J75">
            <v>16.393999999999998</v>
          </cell>
          <cell r="K75">
            <v>-6.0689999999999991</v>
          </cell>
          <cell r="L75">
            <v>0</v>
          </cell>
          <cell r="M75">
            <v>0</v>
          </cell>
          <cell r="N75">
            <v>10</v>
          </cell>
          <cell r="V75">
            <v>2.0649999999999999</v>
          </cell>
          <cell r="X75">
            <v>12.563196125907989</v>
          </cell>
          <cell r="Y75">
            <v>7.7205811138014528</v>
          </cell>
          <cell r="AC75">
            <v>0</v>
          </cell>
          <cell r="AD75">
            <v>2.95</v>
          </cell>
          <cell r="AE75">
            <v>2.9394</v>
          </cell>
          <cell r="AF75">
            <v>1.486</v>
          </cell>
          <cell r="AG75">
            <v>0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668.69799999999998</v>
          </cell>
          <cell r="D76">
            <v>6197.134</v>
          </cell>
          <cell r="E76">
            <v>2007</v>
          </cell>
          <cell r="F76">
            <v>1231</v>
          </cell>
          <cell r="G76">
            <v>0</v>
          </cell>
          <cell r="H76">
            <v>1</v>
          </cell>
          <cell r="I76" t="e">
            <v>#N/A</v>
          </cell>
          <cell r="J76">
            <v>1912.029</v>
          </cell>
          <cell r="K76">
            <v>94.971000000000004</v>
          </cell>
          <cell r="L76">
            <v>450</v>
          </cell>
          <cell r="M76">
            <v>0</v>
          </cell>
          <cell r="N76">
            <v>500</v>
          </cell>
          <cell r="V76">
            <v>401.4</v>
          </cell>
          <cell r="W76">
            <v>800</v>
          </cell>
          <cell r="X76">
            <v>7.4265072247135029</v>
          </cell>
          <cell r="Y76">
            <v>3.0667663178873945</v>
          </cell>
          <cell r="AC76">
            <v>0</v>
          </cell>
          <cell r="AD76">
            <v>409</v>
          </cell>
          <cell r="AE76">
            <v>431.52440000000007</v>
          </cell>
          <cell r="AF76">
            <v>216.24799999999999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3757</v>
          </cell>
          <cell r="D77">
            <v>25362</v>
          </cell>
          <cell r="E77">
            <v>4558</v>
          </cell>
          <cell r="F77">
            <v>2485</v>
          </cell>
          <cell r="G77">
            <v>0</v>
          </cell>
          <cell r="H77">
            <v>0.45</v>
          </cell>
          <cell r="I77" t="e">
            <v>#N/A</v>
          </cell>
          <cell r="J77">
            <v>4531</v>
          </cell>
          <cell r="K77">
            <v>27</v>
          </cell>
          <cell r="L77">
            <v>1000</v>
          </cell>
          <cell r="M77">
            <v>0</v>
          </cell>
          <cell r="N77">
            <v>1700</v>
          </cell>
          <cell r="V77">
            <v>845.6</v>
          </cell>
          <cell r="W77">
            <v>1200</v>
          </cell>
          <cell r="X77">
            <v>7.5508514664143798</v>
          </cell>
          <cell r="Y77">
            <v>2.9387417218543046</v>
          </cell>
          <cell r="AC77">
            <v>330</v>
          </cell>
          <cell r="AD77">
            <v>711.6</v>
          </cell>
          <cell r="AE77">
            <v>856.2</v>
          </cell>
          <cell r="AF77">
            <v>457</v>
          </cell>
          <cell r="AG77" t="str">
            <v>октак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1899</v>
          </cell>
          <cell r="D78">
            <v>9210</v>
          </cell>
          <cell r="E78">
            <v>7119</v>
          </cell>
          <cell r="F78">
            <v>2991</v>
          </cell>
          <cell r="G78" t="str">
            <v>акяб</v>
          </cell>
          <cell r="H78">
            <v>0.45</v>
          </cell>
          <cell r="I78" t="e">
            <v>#N/A</v>
          </cell>
          <cell r="J78">
            <v>7357</v>
          </cell>
          <cell r="K78">
            <v>-238</v>
          </cell>
          <cell r="L78">
            <v>1000</v>
          </cell>
          <cell r="M78">
            <v>0</v>
          </cell>
          <cell r="N78">
            <v>0</v>
          </cell>
          <cell r="V78">
            <v>589.79999999999995</v>
          </cell>
          <cell r="W78">
            <v>500</v>
          </cell>
          <cell r="X78">
            <v>7.6144455747711097</v>
          </cell>
          <cell r="Y78">
            <v>5.0712105798575795</v>
          </cell>
          <cell r="AC78">
            <v>4170</v>
          </cell>
          <cell r="AD78">
            <v>850</v>
          </cell>
          <cell r="AE78">
            <v>798.4</v>
          </cell>
          <cell r="AF78">
            <v>651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389</v>
          </cell>
          <cell r="D79">
            <v>5295</v>
          </cell>
          <cell r="E79">
            <v>775</v>
          </cell>
          <cell r="F79">
            <v>354</v>
          </cell>
          <cell r="G79">
            <v>0</v>
          </cell>
          <cell r="H79">
            <v>0.45</v>
          </cell>
          <cell r="I79" t="e">
            <v>#N/A</v>
          </cell>
          <cell r="J79">
            <v>778</v>
          </cell>
          <cell r="K79">
            <v>-3</v>
          </cell>
          <cell r="L79">
            <v>100</v>
          </cell>
          <cell r="M79">
            <v>0</v>
          </cell>
          <cell r="N79">
            <v>450</v>
          </cell>
          <cell r="V79">
            <v>155</v>
          </cell>
          <cell r="W79">
            <v>300</v>
          </cell>
          <cell r="X79">
            <v>7.7677419354838708</v>
          </cell>
          <cell r="Y79">
            <v>2.2838709677419353</v>
          </cell>
          <cell r="AC79">
            <v>0</v>
          </cell>
          <cell r="AD79">
            <v>140.6</v>
          </cell>
          <cell r="AE79">
            <v>150</v>
          </cell>
          <cell r="AF79">
            <v>125</v>
          </cell>
          <cell r="AG79" t="str">
            <v>оконч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26.940999999999999</v>
          </cell>
          <cell r="D80">
            <v>65.534000000000006</v>
          </cell>
          <cell r="E80">
            <v>15.457000000000001</v>
          </cell>
          <cell r="F80">
            <v>40.299999999999997</v>
          </cell>
          <cell r="G80">
            <v>0</v>
          </cell>
          <cell r="H80">
            <v>1</v>
          </cell>
          <cell r="I80" t="e">
            <v>#N/A</v>
          </cell>
          <cell r="J80">
            <v>25.201000000000001</v>
          </cell>
          <cell r="K80">
            <v>-9.7439999999999998</v>
          </cell>
          <cell r="L80">
            <v>0</v>
          </cell>
          <cell r="M80">
            <v>0</v>
          </cell>
          <cell r="N80">
            <v>0</v>
          </cell>
          <cell r="V80">
            <v>3.0914000000000001</v>
          </cell>
          <cell r="X80">
            <v>13.036164844407063</v>
          </cell>
          <cell r="Y80">
            <v>13.036164844407063</v>
          </cell>
          <cell r="AC80">
            <v>0</v>
          </cell>
          <cell r="AD80">
            <v>4.5287999999999995</v>
          </cell>
          <cell r="AE80">
            <v>5.1978000000000009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24</v>
          </cell>
          <cell r="D81">
            <v>217</v>
          </cell>
          <cell r="E81">
            <v>165</v>
          </cell>
          <cell r="F81">
            <v>59</v>
          </cell>
          <cell r="G81">
            <v>0</v>
          </cell>
          <cell r="H81">
            <v>0.4</v>
          </cell>
          <cell r="I81" t="e">
            <v>#N/A</v>
          </cell>
          <cell r="J81">
            <v>281</v>
          </cell>
          <cell r="K81">
            <v>-116</v>
          </cell>
          <cell r="L81">
            <v>30</v>
          </cell>
          <cell r="M81">
            <v>0</v>
          </cell>
          <cell r="N81">
            <v>90</v>
          </cell>
          <cell r="V81">
            <v>33</v>
          </cell>
          <cell r="W81">
            <v>70</v>
          </cell>
          <cell r="X81">
            <v>7.5454545454545459</v>
          </cell>
          <cell r="Y81">
            <v>1.7878787878787878</v>
          </cell>
          <cell r="AC81">
            <v>0</v>
          </cell>
          <cell r="AD81">
            <v>21.2</v>
          </cell>
          <cell r="AE81">
            <v>30.6</v>
          </cell>
          <cell r="AF81">
            <v>37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54</v>
          </cell>
          <cell r="D82">
            <v>640</v>
          </cell>
          <cell r="E82">
            <v>340</v>
          </cell>
          <cell r="F82">
            <v>272</v>
          </cell>
          <cell r="G82">
            <v>0</v>
          </cell>
          <cell r="H82">
            <v>0.4</v>
          </cell>
          <cell r="I82" t="e">
            <v>#N/A</v>
          </cell>
          <cell r="J82">
            <v>385</v>
          </cell>
          <cell r="K82">
            <v>-45</v>
          </cell>
          <cell r="L82">
            <v>90</v>
          </cell>
          <cell r="M82">
            <v>0</v>
          </cell>
          <cell r="N82">
            <v>100</v>
          </cell>
          <cell r="V82">
            <v>68</v>
          </cell>
          <cell r="W82">
            <v>50</v>
          </cell>
          <cell r="X82">
            <v>7.5294117647058822</v>
          </cell>
          <cell r="Y82">
            <v>4</v>
          </cell>
          <cell r="AC82">
            <v>0</v>
          </cell>
          <cell r="AD82">
            <v>65.2</v>
          </cell>
          <cell r="AE82">
            <v>81.400000000000006</v>
          </cell>
          <cell r="AF82">
            <v>48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1065.2090000000001</v>
          </cell>
          <cell r="D83">
            <v>1375.1479999999999</v>
          </cell>
          <cell r="E83">
            <v>961.27200000000005</v>
          </cell>
          <cell r="F83">
            <v>862.22400000000005</v>
          </cell>
          <cell r="G83" t="str">
            <v>н</v>
          </cell>
          <cell r="H83">
            <v>1</v>
          </cell>
          <cell r="I83" t="e">
            <v>#N/A</v>
          </cell>
          <cell r="J83">
            <v>938.62300000000005</v>
          </cell>
          <cell r="K83">
            <v>22.649000000000001</v>
          </cell>
          <cell r="L83">
            <v>0</v>
          </cell>
          <cell r="M83">
            <v>0</v>
          </cell>
          <cell r="N83">
            <v>400</v>
          </cell>
          <cell r="V83">
            <v>192.2544</v>
          </cell>
          <cell r="W83">
            <v>200</v>
          </cell>
          <cell r="X83">
            <v>7.6056724839587551</v>
          </cell>
          <cell r="Y83">
            <v>4.4848076298903949</v>
          </cell>
          <cell r="AC83">
            <v>0</v>
          </cell>
          <cell r="AD83">
            <v>267.64459999999997</v>
          </cell>
          <cell r="AE83">
            <v>197.63200000000001</v>
          </cell>
          <cell r="AF83">
            <v>102.53100000000001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1.88</v>
          </cell>
          <cell r="D84">
            <v>94.453999999999994</v>
          </cell>
          <cell r="E84">
            <v>13.57</v>
          </cell>
          <cell r="F84">
            <v>34.340000000000003</v>
          </cell>
          <cell r="G84">
            <v>0</v>
          </cell>
          <cell r="H84">
            <v>1</v>
          </cell>
          <cell r="I84" t="e">
            <v>#N/A</v>
          </cell>
          <cell r="J84">
            <v>15.401999999999999</v>
          </cell>
          <cell r="K84">
            <v>-1.831999999999999</v>
          </cell>
          <cell r="L84">
            <v>20</v>
          </cell>
          <cell r="M84">
            <v>0</v>
          </cell>
          <cell r="N84">
            <v>0</v>
          </cell>
          <cell r="V84">
            <v>2.714</v>
          </cell>
          <cell r="X84">
            <v>20.022107590272661</v>
          </cell>
          <cell r="Y84">
            <v>12.652910832719234</v>
          </cell>
          <cell r="AC84">
            <v>0</v>
          </cell>
          <cell r="AD84">
            <v>1.8268</v>
          </cell>
          <cell r="AE84">
            <v>5.7509999999999994</v>
          </cell>
          <cell r="AF84">
            <v>1.401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775</v>
          </cell>
          <cell r="D85">
            <v>345</v>
          </cell>
          <cell r="E85">
            <v>347</v>
          </cell>
          <cell r="F85">
            <v>728</v>
          </cell>
          <cell r="G85">
            <v>0</v>
          </cell>
          <cell r="H85">
            <v>0.1</v>
          </cell>
          <cell r="I85" t="e">
            <v>#N/A</v>
          </cell>
          <cell r="J85">
            <v>352</v>
          </cell>
          <cell r="K85">
            <v>-5</v>
          </cell>
          <cell r="L85">
            <v>0</v>
          </cell>
          <cell r="M85">
            <v>0</v>
          </cell>
          <cell r="N85">
            <v>0</v>
          </cell>
          <cell r="V85">
            <v>69.400000000000006</v>
          </cell>
          <cell r="W85">
            <v>500</v>
          </cell>
          <cell r="X85">
            <v>17.694524495677232</v>
          </cell>
          <cell r="Y85">
            <v>10.489913544668587</v>
          </cell>
          <cell r="AC85">
            <v>0</v>
          </cell>
          <cell r="AD85">
            <v>60.2</v>
          </cell>
          <cell r="AE85">
            <v>67</v>
          </cell>
          <cell r="AF85">
            <v>68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29.353999999999999</v>
          </cell>
          <cell r="D86">
            <v>41.984999999999999</v>
          </cell>
          <cell r="E86">
            <v>49.521000000000001</v>
          </cell>
          <cell r="F86">
            <v>16.314</v>
          </cell>
          <cell r="G86">
            <v>0</v>
          </cell>
          <cell r="H86">
            <v>1</v>
          </cell>
          <cell r="I86" t="e">
            <v>#N/A</v>
          </cell>
          <cell r="J86">
            <v>52.000999999999998</v>
          </cell>
          <cell r="K86">
            <v>-2.4799999999999969</v>
          </cell>
          <cell r="L86">
            <v>20</v>
          </cell>
          <cell r="M86">
            <v>0</v>
          </cell>
          <cell r="N86">
            <v>30</v>
          </cell>
          <cell r="V86">
            <v>9.9041999999999994</v>
          </cell>
          <cell r="W86">
            <v>20</v>
          </cell>
          <cell r="X86">
            <v>8.7148886331051472</v>
          </cell>
          <cell r="Y86">
            <v>1.6471799842491066</v>
          </cell>
          <cell r="AC86">
            <v>0</v>
          </cell>
          <cell r="AD86">
            <v>6.4194000000000004</v>
          </cell>
          <cell r="AE86">
            <v>8.1932000000000009</v>
          </cell>
          <cell r="AF86">
            <v>12.079000000000001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</v>
          </cell>
          <cell r="D87">
            <v>4471</v>
          </cell>
          <cell r="E87">
            <v>2684</v>
          </cell>
          <cell r="F87">
            <v>1343</v>
          </cell>
          <cell r="G87">
            <v>0</v>
          </cell>
          <cell r="H87">
            <v>0.4</v>
          </cell>
          <cell r="I87" t="e">
            <v>#N/A</v>
          </cell>
          <cell r="J87">
            <v>2691</v>
          </cell>
          <cell r="K87">
            <v>-7</v>
          </cell>
          <cell r="L87">
            <v>1200</v>
          </cell>
          <cell r="M87">
            <v>0</v>
          </cell>
          <cell r="N87">
            <v>1000</v>
          </cell>
          <cell r="V87">
            <v>536.79999999999995</v>
          </cell>
          <cell r="W87">
            <v>800</v>
          </cell>
          <cell r="X87">
            <v>8.0905365126676614</v>
          </cell>
          <cell r="Y87">
            <v>2.5018628912071539</v>
          </cell>
          <cell r="AC87">
            <v>0</v>
          </cell>
          <cell r="AD87">
            <v>333.4</v>
          </cell>
          <cell r="AE87">
            <v>372.8</v>
          </cell>
          <cell r="AF87">
            <v>264</v>
          </cell>
          <cell r="AG87" t="e">
            <v>#N/A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-11</v>
          </cell>
          <cell r="D88">
            <v>4260</v>
          </cell>
          <cell r="E88">
            <v>1869</v>
          </cell>
          <cell r="F88">
            <v>1936</v>
          </cell>
          <cell r="G88">
            <v>0</v>
          </cell>
          <cell r="H88">
            <v>0.4</v>
          </cell>
          <cell r="I88" t="e">
            <v>#N/A</v>
          </cell>
          <cell r="J88">
            <v>1893</v>
          </cell>
          <cell r="K88">
            <v>-24</v>
          </cell>
          <cell r="L88">
            <v>1100</v>
          </cell>
          <cell r="M88">
            <v>0</v>
          </cell>
          <cell r="N88">
            <v>0</v>
          </cell>
          <cell r="V88">
            <v>373.8</v>
          </cell>
          <cell r="W88">
            <v>200</v>
          </cell>
          <cell r="X88">
            <v>8.6570358480470837</v>
          </cell>
          <cell r="Y88">
            <v>5.1792402354200107</v>
          </cell>
          <cell r="AC88">
            <v>0</v>
          </cell>
          <cell r="AD88">
            <v>258.8</v>
          </cell>
          <cell r="AE88">
            <v>298.60000000000002</v>
          </cell>
          <cell r="AF88">
            <v>242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260.642</v>
          </cell>
          <cell r="D89">
            <v>500.45299999999997</v>
          </cell>
          <cell r="E89">
            <v>380.80200000000002</v>
          </cell>
          <cell r="F89">
            <v>249.422</v>
          </cell>
          <cell r="G89">
            <v>0</v>
          </cell>
          <cell r="H89">
            <v>1</v>
          </cell>
          <cell r="I89" t="e">
            <v>#N/A</v>
          </cell>
          <cell r="J89">
            <v>383.55799999999999</v>
          </cell>
          <cell r="K89">
            <v>-2.7559999999999718</v>
          </cell>
          <cell r="L89">
            <v>100</v>
          </cell>
          <cell r="M89">
            <v>0</v>
          </cell>
          <cell r="N89">
            <v>100</v>
          </cell>
          <cell r="V89">
            <v>76.16040000000001</v>
          </cell>
          <cell r="W89">
            <v>120</v>
          </cell>
          <cell r="X89">
            <v>7.4766151438280257</v>
          </cell>
          <cell r="Y89">
            <v>3.2749565390938069</v>
          </cell>
          <cell r="AC89">
            <v>0</v>
          </cell>
          <cell r="AD89">
            <v>89.304600000000008</v>
          </cell>
          <cell r="AE89">
            <v>79.642600000000002</v>
          </cell>
          <cell r="AF89">
            <v>71.254000000000005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232.25899999999999</v>
          </cell>
          <cell r="D90">
            <v>498.66199999999998</v>
          </cell>
          <cell r="E90">
            <v>383.334</v>
          </cell>
          <cell r="F90">
            <v>206.19800000000001</v>
          </cell>
          <cell r="G90">
            <v>0</v>
          </cell>
          <cell r="H90">
            <v>1</v>
          </cell>
          <cell r="I90" t="e">
            <v>#N/A</v>
          </cell>
          <cell r="J90">
            <v>386.57100000000003</v>
          </cell>
          <cell r="K90">
            <v>-3.2370000000000232</v>
          </cell>
          <cell r="L90">
            <v>100</v>
          </cell>
          <cell r="M90">
            <v>0</v>
          </cell>
          <cell r="N90">
            <v>150</v>
          </cell>
          <cell r="V90">
            <v>76.666799999999995</v>
          </cell>
          <cell r="W90">
            <v>120</v>
          </cell>
          <cell r="X90">
            <v>7.5156130163251893</v>
          </cell>
          <cell r="Y90">
            <v>2.6895344529835601</v>
          </cell>
          <cell r="AC90">
            <v>0</v>
          </cell>
          <cell r="AD90">
            <v>81.072000000000003</v>
          </cell>
          <cell r="AE90">
            <v>81.305400000000006</v>
          </cell>
          <cell r="AF90">
            <v>73.090999999999994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353.851</v>
          </cell>
          <cell r="D91">
            <v>930.53700000000003</v>
          </cell>
          <cell r="E91">
            <v>684.51700000000005</v>
          </cell>
          <cell r="F91">
            <v>416.37400000000002</v>
          </cell>
          <cell r="G91">
            <v>0</v>
          </cell>
          <cell r="H91">
            <v>1</v>
          </cell>
          <cell r="I91" t="e">
            <v>#N/A</v>
          </cell>
          <cell r="J91">
            <v>684.50099999999998</v>
          </cell>
          <cell r="K91">
            <v>1.6000000000076398E-2</v>
          </cell>
          <cell r="L91">
            <v>150</v>
          </cell>
          <cell r="M91">
            <v>0</v>
          </cell>
          <cell r="N91">
            <v>250</v>
          </cell>
          <cell r="V91">
            <v>136.9034</v>
          </cell>
          <cell r="W91">
            <v>200</v>
          </cell>
          <cell r="X91">
            <v>7.424023070281673</v>
          </cell>
          <cell r="Y91">
            <v>3.0413707767666835</v>
          </cell>
          <cell r="AC91">
            <v>0</v>
          </cell>
          <cell r="AD91">
            <v>149.65720000000002</v>
          </cell>
          <cell r="AE91">
            <v>147.96780000000001</v>
          </cell>
          <cell r="AF91">
            <v>122.337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225.52500000000001</v>
          </cell>
          <cell r="D92">
            <v>758.596</v>
          </cell>
          <cell r="E92">
            <v>520.14099999999996</v>
          </cell>
          <cell r="F92">
            <v>279.49599999999998</v>
          </cell>
          <cell r="G92">
            <v>0</v>
          </cell>
          <cell r="H92">
            <v>1</v>
          </cell>
          <cell r="I92" t="e">
            <v>#N/A</v>
          </cell>
          <cell r="J92">
            <v>532.81399999999996</v>
          </cell>
          <cell r="K92">
            <v>-12.673000000000002</v>
          </cell>
          <cell r="L92">
            <v>120</v>
          </cell>
          <cell r="M92">
            <v>0</v>
          </cell>
          <cell r="N92">
            <v>200</v>
          </cell>
          <cell r="V92">
            <v>104.0282</v>
          </cell>
          <cell r="W92">
            <v>200</v>
          </cell>
          <cell r="X92">
            <v>7.6853776187610663</v>
          </cell>
          <cell r="Y92">
            <v>2.6867330204694495</v>
          </cell>
          <cell r="AC92">
            <v>0</v>
          </cell>
          <cell r="AD92">
            <v>104.1174</v>
          </cell>
          <cell r="AE92">
            <v>108.5598</v>
          </cell>
          <cell r="AF92">
            <v>121.729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37</v>
          </cell>
          <cell r="D93">
            <v>74</v>
          </cell>
          <cell r="E93">
            <v>41</v>
          </cell>
          <cell r="F93">
            <v>21</v>
          </cell>
          <cell r="G93">
            <v>0</v>
          </cell>
          <cell r="H93">
            <v>0.4</v>
          </cell>
          <cell r="I93" t="e">
            <v>#N/A</v>
          </cell>
          <cell r="J93">
            <v>77</v>
          </cell>
          <cell r="K93">
            <v>-36</v>
          </cell>
          <cell r="L93">
            <v>20</v>
          </cell>
          <cell r="M93">
            <v>0</v>
          </cell>
          <cell r="N93">
            <v>20</v>
          </cell>
          <cell r="V93">
            <v>8.1999999999999993</v>
          </cell>
          <cell r="X93">
            <v>7.4390243902439028</v>
          </cell>
          <cell r="Y93">
            <v>2.5609756097560976</v>
          </cell>
          <cell r="AC93">
            <v>0</v>
          </cell>
          <cell r="AD93">
            <v>5.8</v>
          </cell>
          <cell r="AE93">
            <v>7</v>
          </cell>
          <cell r="AF93">
            <v>7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108</v>
          </cell>
          <cell r="D94">
            <v>9</v>
          </cell>
          <cell r="E94">
            <v>51</v>
          </cell>
          <cell r="F94">
            <v>59</v>
          </cell>
          <cell r="G94">
            <v>0</v>
          </cell>
          <cell r="H94">
            <v>0.6</v>
          </cell>
          <cell r="I94" t="e">
            <v>#N/A</v>
          </cell>
          <cell r="J94">
            <v>57</v>
          </cell>
          <cell r="K94">
            <v>-6</v>
          </cell>
          <cell r="L94">
            <v>20</v>
          </cell>
          <cell r="M94">
            <v>0</v>
          </cell>
          <cell r="N94">
            <v>0</v>
          </cell>
          <cell r="V94">
            <v>10.199999999999999</v>
          </cell>
          <cell r="X94">
            <v>7.7450980392156872</v>
          </cell>
          <cell r="Y94">
            <v>5.7843137254901968</v>
          </cell>
          <cell r="AC94">
            <v>0</v>
          </cell>
          <cell r="AD94">
            <v>2.4</v>
          </cell>
          <cell r="AE94">
            <v>14.4</v>
          </cell>
          <cell r="AF94">
            <v>8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175</v>
          </cell>
          <cell r="D95">
            <v>8</v>
          </cell>
          <cell r="E95">
            <v>42</v>
          </cell>
          <cell r="F95">
            <v>134</v>
          </cell>
          <cell r="G95">
            <v>0</v>
          </cell>
          <cell r="H95">
            <v>0.6</v>
          </cell>
          <cell r="I95" t="e">
            <v>#N/A</v>
          </cell>
          <cell r="J95">
            <v>52</v>
          </cell>
          <cell r="K95">
            <v>-10</v>
          </cell>
          <cell r="L95">
            <v>0</v>
          </cell>
          <cell r="M95">
            <v>0</v>
          </cell>
          <cell r="N95">
            <v>0</v>
          </cell>
          <cell r="V95">
            <v>8.4</v>
          </cell>
          <cell r="X95">
            <v>15.952380952380953</v>
          </cell>
          <cell r="Y95">
            <v>15.952380952380953</v>
          </cell>
          <cell r="AC95">
            <v>0</v>
          </cell>
          <cell r="AD95">
            <v>1.2</v>
          </cell>
          <cell r="AE95">
            <v>4.8</v>
          </cell>
          <cell r="AF95">
            <v>16</v>
          </cell>
          <cell r="AG95" t="str">
            <v>увел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104</v>
          </cell>
          <cell r="D96">
            <v>11</v>
          </cell>
          <cell r="E96">
            <v>65</v>
          </cell>
          <cell r="F96">
            <v>41</v>
          </cell>
          <cell r="G96">
            <v>0</v>
          </cell>
          <cell r="H96">
            <v>0.6</v>
          </cell>
          <cell r="I96" t="e">
            <v>#N/A</v>
          </cell>
          <cell r="J96">
            <v>82</v>
          </cell>
          <cell r="K96">
            <v>-17</v>
          </cell>
          <cell r="L96">
            <v>30</v>
          </cell>
          <cell r="M96">
            <v>0</v>
          </cell>
          <cell r="N96">
            <v>20</v>
          </cell>
          <cell r="V96">
            <v>13</v>
          </cell>
          <cell r="X96">
            <v>7</v>
          </cell>
          <cell r="Y96">
            <v>3.1538461538461537</v>
          </cell>
          <cell r="AC96">
            <v>0</v>
          </cell>
          <cell r="AD96">
            <v>3.8</v>
          </cell>
          <cell r="AE96">
            <v>12.8</v>
          </cell>
          <cell r="AF96">
            <v>13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179.197</v>
          </cell>
          <cell r="D97">
            <v>488.46899999999999</v>
          </cell>
          <cell r="E97">
            <v>303.47300000000001</v>
          </cell>
          <cell r="F97">
            <v>149.95400000000001</v>
          </cell>
          <cell r="G97">
            <v>0</v>
          </cell>
          <cell r="H97">
            <v>1</v>
          </cell>
          <cell r="I97" t="e">
            <v>#N/A</v>
          </cell>
          <cell r="J97">
            <v>305.89400000000001</v>
          </cell>
          <cell r="K97">
            <v>-2.4209999999999923</v>
          </cell>
          <cell r="L97">
            <v>30</v>
          </cell>
          <cell r="M97">
            <v>0</v>
          </cell>
          <cell r="N97">
            <v>130</v>
          </cell>
          <cell r="V97">
            <v>60.694600000000001</v>
          </cell>
          <cell r="W97">
            <v>60</v>
          </cell>
          <cell r="X97">
            <v>6.0953363231654878</v>
          </cell>
          <cell r="Y97">
            <v>2.4706316542163553</v>
          </cell>
          <cell r="AC97">
            <v>0</v>
          </cell>
          <cell r="AD97">
            <v>70.453399999999988</v>
          </cell>
          <cell r="AE97">
            <v>55.437599999999996</v>
          </cell>
          <cell r="AF97">
            <v>73.364999999999995</v>
          </cell>
          <cell r="AG97" t="e">
            <v>#N/A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>
            <v>51</v>
          </cell>
          <cell r="K98">
            <v>-51</v>
          </cell>
          <cell r="L98">
            <v>200</v>
          </cell>
          <cell r="M98">
            <v>0</v>
          </cell>
          <cell r="N98">
            <v>0</v>
          </cell>
          <cell r="V98">
            <v>0</v>
          </cell>
          <cell r="W98">
            <v>200</v>
          </cell>
          <cell r="X98" t="e">
            <v>#DIV/0!</v>
          </cell>
          <cell r="Y98" t="e">
            <v>#DIV/0!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e">
            <v>#N/A</v>
          </cell>
        </row>
        <row r="99">
          <cell r="A99" t="str">
            <v xml:space="preserve"> 367 Колбаса Балыкбургская с мраморным балыком и кориандра. 0,03кг нарезка ТМ Баварушка  ПОКОМ</v>
          </cell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>
            <v>7</v>
          </cell>
          <cell r="K99">
            <v>-7</v>
          </cell>
          <cell r="L99">
            <v>200</v>
          </cell>
          <cell r="M99">
            <v>0</v>
          </cell>
          <cell r="N99">
            <v>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B100" t="str">
            <v>шт</v>
          </cell>
          <cell r="C100">
            <v>399</v>
          </cell>
          <cell r="D100">
            <v>414</v>
          </cell>
          <cell r="E100">
            <v>215</v>
          </cell>
          <cell r="F100">
            <v>587</v>
          </cell>
          <cell r="G100">
            <v>0</v>
          </cell>
          <cell r="H100">
            <v>0.13</v>
          </cell>
          <cell r="I100" t="e">
            <v>#N/A</v>
          </cell>
          <cell r="J100">
            <v>219</v>
          </cell>
          <cell r="K100">
            <v>-4</v>
          </cell>
          <cell r="L100">
            <v>0</v>
          </cell>
          <cell r="M100">
            <v>0</v>
          </cell>
          <cell r="N100">
            <v>0</v>
          </cell>
          <cell r="V100">
            <v>43</v>
          </cell>
          <cell r="X100">
            <v>13.651162790697674</v>
          </cell>
          <cell r="Y100">
            <v>13.651162790697674</v>
          </cell>
          <cell r="AC100">
            <v>0</v>
          </cell>
          <cell r="AD100">
            <v>0</v>
          </cell>
          <cell r="AE100">
            <v>52.6</v>
          </cell>
          <cell r="AF100">
            <v>32</v>
          </cell>
          <cell r="AG100" t="e">
            <v>#N/A</v>
          </cell>
        </row>
        <row r="101">
          <cell r="A101" t="str">
            <v xml:space="preserve"> 372  Ветчина Сочинка ТМ Стародворье. ВЕС ПОКОМ</v>
          </cell>
          <cell r="B101" t="str">
            <v>кг</v>
          </cell>
          <cell r="C101">
            <v>37.564999999999998</v>
          </cell>
          <cell r="D101">
            <v>124.55500000000001</v>
          </cell>
          <cell r="E101">
            <v>63.548999999999999</v>
          </cell>
          <cell r="F101">
            <v>52.786000000000001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68.902000000000001</v>
          </cell>
          <cell r="K101">
            <v>-5.3530000000000015</v>
          </cell>
          <cell r="L101">
            <v>0</v>
          </cell>
          <cell r="M101">
            <v>0</v>
          </cell>
          <cell r="N101">
            <v>40</v>
          </cell>
          <cell r="V101">
            <v>12.7098</v>
          </cell>
          <cell r="W101">
            <v>20</v>
          </cell>
          <cell r="X101">
            <v>8.8739397944892922</v>
          </cell>
          <cell r="Y101">
            <v>4.1531731419849249</v>
          </cell>
          <cell r="AC101">
            <v>0</v>
          </cell>
          <cell r="AD101">
            <v>2.6719999999999997</v>
          </cell>
          <cell r="AE101">
            <v>11.8994</v>
          </cell>
          <cell r="AF101">
            <v>9.4960000000000004</v>
          </cell>
          <cell r="AG101" t="str">
            <v>у</v>
          </cell>
        </row>
        <row r="102">
          <cell r="A102" t="str">
            <v xml:space="preserve"> 373 Колбаса вареная Сочинка ТМ Стародворье ВЕС ПОКОМ</v>
          </cell>
          <cell r="B102" t="str">
            <v>кг</v>
          </cell>
          <cell r="C102">
            <v>9.41</v>
          </cell>
          <cell r="D102">
            <v>165.965</v>
          </cell>
          <cell r="E102">
            <v>128.72200000000001</v>
          </cell>
          <cell r="F102">
            <v>38.582000000000001</v>
          </cell>
          <cell r="G102">
            <v>0</v>
          </cell>
          <cell r="H102">
            <v>1</v>
          </cell>
          <cell r="I102" t="e">
            <v>#N/A</v>
          </cell>
          <cell r="J102">
            <v>137.35300000000001</v>
          </cell>
          <cell r="K102">
            <v>-8.6310000000000002</v>
          </cell>
          <cell r="L102">
            <v>0</v>
          </cell>
          <cell r="M102">
            <v>0</v>
          </cell>
          <cell r="N102">
            <v>70</v>
          </cell>
          <cell r="V102">
            <v>25.744400000000002</v>
          </cell>
          <cell r="W102">
            <v>100</v>
          </cell>
          <cell r="X102">
            <v>8.1020338403691667</v>
          </cell>
          <cell r="Y102">
            <v>1.4986560183962336</v>
          </cell>
          <cell r="AC102">
            <v>0</v>
          </cell>
          <cell r="AD102">
            <v>6.1576000000000004</v>
          </cell>
          <cell r="AE102">
            <v>16.7608</v>
          </cell>
          <cell r="AF102">
            <v>42.009</v>
          </cell>
          <cell r="AG102" t="str">
            <v>у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B103" t="str">
            <v>шт</v>
          </cell>
          <cell r="C103">
            <v>42</v>
          </cell>
          <cell r="D103">
            <v>194</v>
          </cell>
          <cell r="E103">
            <v>129</v>
          </cell>
          <cell r="F103">
            <v>80</v>
          </cell>
          <cell r="G103">
            <v>0</v>
          </cell>
          <cell r="H103">
            <v>0.6</v>
          </cell>
          <cell r="I103" t="e">
            <v>#N/A</v>
          </cell>
          <cell r="J103">
            <v>170</v>
          </cell>
          <cell r="K103">
            <v>-41</v>
          </cell>
          <cell r="L103">
            <v>0</v>
          </cell>
          <cell r="M103">
            <v>0</v>
          </cell>
          <cell r="N103">
            <v>60</v>
          </cell>
          <cell r="V103">
            <v>25.8</v>
          </cell>
          <cell r="W103">
            <v>80</v>
          </cell>
          <cell r="X103">
            <v>8.5271317829457356</v>
          </cell>
          <cell r="Y103">
            <v>3.1007751937984493</v>
          </cell>
          <cell r="AC103">
            <v>0</v>
          </cell>
          <cell r="AD103">
            <v>18.2</v>
          </cell>
          <cell r="AE103">
            <v>24.8</v>
          </cell>
          <cell r="AF103">
            <v>29</v>
          </cell>
          <cell r="AG103" t="str">
            <v>у</v>
          </cell>
        </row>
        <row r="104">
          <cell r="A104" t="str">
            <v xml:space="preserve"> 377  Колбаса Молочная Дугушка 0,6кг ТМ Стародворье  ПОКОМ</v>
          </cell>
          <cell r="B104" t="str">
            <v>шт</v>
          </cell>
          <cell r="C104">
            <v>30</v>
          </cell>
          <cell r="D104">
            <v>198</v>
          </cell>
          <cell r="E104">
            <v>148</v>
          </cell>
          <cell r="F104">
            <v>62</v>
          </cell>
          <cell r="G104">
            <v>0</v>
          </cell>
          <cell r="H104">
            <v>0.6</v>
          </cell>
          <cell r="I104" t="e">
            <v>#N/A</v>
          </cell>
          <cell r="J104">
            <v>179</v>
          </cell>
          <cell r="K104">
            <v>-31</v>
          </cell>
          <cell r="L104">
            <v>30</v>
          </cell>
          <cell r="M104">
            <v>0</v>
          </cell>
          <cell r="N104">
            <v>70</v>
          </cell>
          <cell r="V104">
            <v>29.6</v>
          </cell>
          <cell r="W104">
            <v>80</v>
          </cell>
          <cell r="X104">
            <v>8.1756756756756754</v>
          </cell>
          <cell r="Y104">
            <v>2.0945945945945943</v>
          </cell>
          <cell r="AC104">
            <v>0</v>
          </cell>
          <cell r="AD104">
            <v>21.8</v>
          </cell>
          <cell r="AE104">
            <v>28.2</v>
          </cell>
          <cell r="AF104">
            <v>40</v>
          </cell>
          <cell r="AG104" t="e">
            <v>#N/A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B105" t="str">
            <v>шт</v>
          </cell>
          <cell r="C105">
            <v>429</v>
          </cell>
          <cell r="D105">
            <v>449</v>
          </cell>
          <cell r="E105">
            <v>235</v>
          </cell>
          <cell r="F105">
            <v>607</v>
          </cell>
          <cell r="G105">
            <v>0</v>
          </cell>
          <cell r="H105">
            <v>0.13</v>
          </cell>
          <cell r="I105" t="e">
            <v>#N/A</v>
          </cell>
          <cell r="J105">
            <v>266</v>
          </cell>
          <cell r="K105">
            <v>-31</v>
          </cell>
          <cell r="L105">
            <v>0</v>
          </cell>
          <cell r="M105">
            <v>0</v>
          </cell>
          <cell r="N105">
            <v>0</v>
          </cell>
          <cell r="V105">
            <v>47</v>
          </cell>
          <cell r="X105">
            <v>12.914893617021276</v>
          </cell>
          <cell r="Y105">
            <v>12.914893617021276</v>
          </cell>
          <cell r="AC105">
            <v>0</v>
          </cell>
          <cell r="AD105">
            <v>4.5999999999999996</v>
          </cell>
          <cell r="AE105">
            <v>36.4</v>
          </cell>
          <cell r="AF105">
            <v>38</v>
          </cell>
          <cell r="AG105" t="e">
            <v>#N/A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B106" t="str">
            <v>шт</v>
          </cell>
          <cell r="C106">
            <v>1422</v>
          </cell>
          <cell r="D106">
            <v>2292</v>
          </cell>
          <cell r="E106">
            <v>1810</v>
          </cell>
          <cell r="F106">
            <v>958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1863</v>
          </cell>
          <cell r="K106">
            <v>-53</v>
          </cell>
          <cell r="L106">
            <v>500</v>
          </cell>
          <cell r="M106">
            <v>0</v>
          </cell>
          <cell r="N106">
            <v>600</v>
          </cell>
          <cell r="V106">
            <v>362</v>
          </cell>
          <cell r="W106">
            <v>500</v>
          </cell>
          <cell r="X106">
            <v>7.0662983425414367</v>
          </cell>
          <cell r="Y106">
            <v>2.6464088397790055</v>
          </cell>
          <cell r="AC106">
            <v>0</v>
          </cell>
          <cell r="AD106">
            <v>350.6</v>
          </cell>
          <cell r="AE106">
            <v>352</v>
          </cell>
          <cell r="AF106">
            <v>370</v>
          </cell>
          <cell r="AG106" t="e">
            <v>#N/A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B107" t="str">
            <v>шт</v>
          </cell>
          <cell r="C107">
            <v>-1</v>
          </cell>
          <cell r="D107">
            <v>3773</v>
          </cell>
          <cell r="E107">
            <v>485</v>
          </cell>
          <cell r="F107">
            <v>3271</v>
          </cell>
          <cell r="G107">
            <v>0</v>
          </cell>
          <cell r="H107">
            <v>0.4</v>
          </cell>
          <cell r="I107" t="e">
            <v>#N/A</v>
          </cell>
          <cell r="J107">
            <v>617</v>
          </cell>
          <cell r="K107">
            <v>-132</v>
          </cell>
          <cell r="L107">
            <v>0</v>
          </cell>
          <cell r="M107">
            <v>0</v>
          </cell>
          <cell r="N107">
            <v>0</v>
          </cell>
          <cell r="V107">
            <v>97</v>
          </cell>
          <cell r="X107">
            <v>33.72164948453608</v>
          </cell>
          <cell r="Y107">
            <v>33.72164948453608</v>
          </cell>
          <cell r="AC107">
            <v>0</v>
          </cell>
          <cell r="AD107">
            <v>0</v>
          </cell>
          <cell r="AE107">
            <v>76.400000000000006</v>
          </cell>
          <cell r="AF107">
            <v>289</v>
          </cell>
          <cell r="AG107" t="str">
            <v>увел</v>
          </cell>
        </row>
        <row r="108">
          <cell r="A108" t="str">
            <v xml:space="preserve"> 388  Сосиски Восточные Халяль ТМ Вязанка 0,33 кг АК. ПОКОМ</v>
          </cell>
          <cell r="B108" t="str">
            <v>шт</v>
          </cell>
          <cell r="C108">
            <v>-1</v>
          </cell>
          <cell r="D108">
            <v>541</v>
          </cell>
          <cell r="E108">
            <v>481</v>
          </cell>
          <cell r="F108">
            <v>28</v>
          </cell>
          <cell r="G108">
            <v>0</v>
          </cell>
          <cell r="H108">
            <v>0.33</v>
          </cell>
          <cell r="I108" t="e">
            <v>#N/A</v>
          </cell>
          <cell r="J108">
            <v>680</v>
          </cell>
          <cell r="K108">
            <v>-199</v>
          </cell>
          <cell r="L108">
            <v>60</v>
          </cell>
          <cell r="M108">
            <v>0</v>
          </cell>
          <cell r="N108">
            <v>200</v>
          </cell>
          <cell r="V108">
            <v>96.2</v>
          </cell>
          <cell r="W108">
            <v>200</v>
          </cell>
          <cell r="X108">
            <v>5.0727650727650726</v>
          </cell>
          <cell r="Y108">
            <v>0.29106029106029108</v>
          </cell>
          <cell r="AC108">
            <v>0</v>
          </cell>
          <cell r="AD108">
            <v>0</v>
          </cell>
          <cell r="AE108">
            <v>74.2</v>
          </cell>
          <cell r="AF108">
            <v>156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-815</v>
          </cell>
          <cell r="D109">
            <v>1273</v>
          </cell>
          <cell r="E109">
            <v>1200</v>
          </cell>
          <cell r="F109">
            <v>-764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1226</v>
          </cell>
          <cell r="K109">
            <v>-26</v>
          </cell>
          <cell r="L109">
            <v>0</v>
          </cell>
          <cell r="M109">
            <v>0</v>
          </cell>
          <cell r="N109">
            <v>0</v>
          </cell>
          <cell r="V109">
            <v>240</v>
          </cell>
          <cell r="X109">
            <v>-3.1833333333333331</v>
          </cell>
          <cell r="Y109">
            <v>-3.1833333333333331</v>
          </cell>
          <cell r="AC109">
            <v>0</v>
          </cell>
          <cell r="AD109">
            <v>146.4</v>
          </cell>
          <cell r="AE109">
            <v>247.8</v>
          </cell>
          <cell r="AF109">
            <v>228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-322.48399999999998</v>
          </cell>
          <cell r="D110">
            <v>790.31799999999998</v>
          </cell>
          <cell r="E110">
            <v>460.83499999999998</v>
          </cell>
          <cell r="G110" t="str">
            <v>ак</v>
          </cell>
          <cell r="H110">
            <v>0</v>
          </cell>
          <cell r="I110" t="e">
            <v>#N/A</v>
          </cell>
          <cell r="J110">
            <v>437.73</v>
          </cell>
          <cell r="K110">
            <v>23.104999999999961</v>
          </cell>
          <cell r="L110">
            <v>0</v>
          </cell>
          <cell r="M110">
            <v>0</v>
          </cell>
          <cell r="N110">
            <v>0</v>
          </cell>
          <cell r="V110">
            <v>92.167000000000002</v>
          </cell>
          <cell r="X110">
            <v>0</v>
          </cell>
          <cell r="Y110">
            <v>0</v>
          </cell>
          <cell r="AC110">
            <v>0</v>
          </cell>
          <cell r="AD110">
            <v>99.123599999999996</v>
          </cell>
          <cell r="AE110">
            <v>88.694600000000008</v>
          </cell>
          <cell r="AF110">
            <v>58.491999999999997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-79.825999999999993</v>
          </cell>
          <cell r="D111">
            <v>374.79700000000003</v>
          </cell>
          <cell r="E111">
            <v>296.32600000000002</v>
          </cell>
          <cell r="F111">
            <v>-13.54</v>
          </cell>
          <cell r="G111" t="str">
            <v>ак</v>
          </cell>
          <cell r="H111">
            <v>0</v>
          </cell>
          <cell r="I111" t="e">
            <v>#N/A</v>
          </cell>
          <cell r="J111">
            <v>367.52</v>
          </cell>
          <cell r="K111">
            <v>-71.19399999999996</v>
          </cell>
          <cell r="L111">
            <v>0</v>
          </cell>
          <cell r="M111">
            <v>0</v>
          </cell>
          <cell r="N111">
            <v>0</v>
          </cell>
          <cell r="V111">
            <v>59.265200000000007</v>
          </cell>
          <cell r="X111">
            <v>-0.22846459642420844</v>
          </cell>
          <cell r="Y111">
            <v>-0.22846459642420844</v>
          </cell>
          <cell r="AC111">
            <v>0</v>
          </cell>
          <cell r="AD111">
            <v>15.630600000000001</v>
          </cell>
          <cell r="AE111">
            <v>36.783000000000001</v>
          </cell>
          <cell r="AF111">
            <v>16.428000000000001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-182</v>
          </cell>
          <cell r="D112">
            <v>275</v>
          </cell>
          <cell r="E112">
            <v>259</v>
          </cell>
          <cell r="F112">
            <v>-168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261</v>
          </cell>
          <cell r="K112">
            <v>-2</v>
          </cell>
          <cell r="L112">
            <v>0</v>
          </cell>
          <cell r="M112">
            <v>0</v>
          </cell>
          <cell r="N112">
            <v>0</v>
          </cell>
          <cell r="V112">
            <v>51.8</v>
          </cell>
          <cell r="X112">
            <v>-3.2432432432432434</v>
          </cell>
          <cell r="Y112">
            <v>-3.2432432432432434</v>
          </cell>
          <cell r="AC112">
            <v>0</v>
          </cell>
          <cell r="AD112">
            <v>29.6</v>
          </cell>
          <cell r="AE112">
            <v>58</v>
          </cell>
          <cell r="AF112">
            <v>39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-196</v>
          </cell>
          <cell r="D113">
            <v>283</v>
          </cell>
          <cell r="E113">
            <v>247</v>
          </cell>
          <cell r="F113">
            <v>-167</v>
          </cell>
          <cell r="G113" t="str">
            <v>ак</v>
          </cell>
          <cell r="H113">
            <v>0</v>
          </cell>
          <cell r="I113" t="e">
            <v>#N/A</v>
          </cell>
          <cell r="J113">
            <v>254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49.4</v>
          </cell>
          <cell r="X113">
            <v>-3.3805668016194335</v>
          </cell>
          <cell r="Y113">
            <v>-3.3805668016194335</v>
          </cell>
          <cell r="AC113">
            <v>0</v>
          </cell>
          <cell r="AD113">
            <v>42.4</v>
          </cell>
          <cell r="AE113">
            <v>54</v>
          </cell>
          <cell r="AF113">
            <v>47</v>
          </cell>
          <cell r="AG113" t="e">
            <v>#N/A</v>
          </cell>
        </row>
        <row r="114">
          <cell r="N114">
            <v>350</v>
          </cell>
          <cell r="V114">
            <v>0</v>
          </cell>
          <cell r="X114" t="e">
            <v>#DIV/0!</v>
          </cell>
          <cell r="Y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 t="e">
            <v>#N/A</v>
          </cell>
        </row>
        <row r="115">
          <cell r="V115">
            <v>0</v>
          </cell>
          <cell r="X115" t="e">
            <v>#DIV/0!</v>
          </cell>
          <cell r="Y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14.10.2023 - 20.10.2023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23.401</v>
          </cell>
        </row>
        <row r="8">
          <cell r="A8" t="str">
            <v xml:space="preserve"> 004   Колбаса Вязанка со шпиком, вектор ВЕС, ПОКОМ</v>
          </cell>
          <cell r="F8">
            <v>75.600999999999999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579.15899999999999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441.61700000000002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1233.806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189.50700000000001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103</v>
          </cell>
        </row>
        <row r="15">
          <cell r="A15" t="str">
            <v xml:space="preserve"> 022  Колбаса Вязанка со шпиком, вектор 0,5кг, ПОКОМ</v>
          </cell>
          <cell r="F15">
            <v>179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1003</v>
          </cell>
          <cell r="F16">
            <v>1977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608</v>
          </cell>
          <cell r="F17">
            <v>4124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3098</v>
          </cell>
          <cell r="F18">
            <v>5935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208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153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</v>
          </cell>
          <cell r="F24">
            <v>333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385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5</v>
          </cell>
        </row>
        <row r="27">
          <cell r="A27" t="str">
            <v xml:space="preserve"> 068  Колбаса Особая ТМ Особый рецепт, 0,5 кг, ПОКОМ</v>
          </cell>
          <cell r="D27">
            <v>4</v>
          </cell>
          <cell r="F27">
            <v>123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84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9</v>
          </cell>
          <cell r="F30">
            <v>1058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6</v>
          </cell>
          <cell r="F31">
            <v>293</v>
          </cell>
        </row>
        <row r="32">
          <cell r="A32" t="str">
            <v xml:space="preserve"> 092  Сосиски Баварские с сыром,  0.42кг,ПОКОМ</v>
          </cell>
          <cell r="D32">
            <v>1215</v>
          </cell>
          <cell r="F32">
            <v>5493</v>
          </cell>
        </row>
        <row r="33">
          <cell r="A33" t="str">
            <v xml:space="preserve"> 096  Сосиски Баварские,  0.42кг,ПОКОМ</v>
          </cell>
          <cell r="D33">
            <v>6623</v>
          </cell>
          <cell r="F33">
            <v>12022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952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3</v>
          </cell>
          <cell r="F35">
            <v>428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F36">
            <v>985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1166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486.71300000000002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</v>
          </cell>
          <cell r="F39">
            <v>5593.13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271.29700000000003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715.25300000000004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310.25799999999998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32.540999999999997</v>
          </cell>
          <cell r="F43">
            <v>11171.84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187.11799999999999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79.561000000000007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517.16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12.5</v>
          </cell>
          <cell r="F48">
            <v>3340.8150000000001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10.02</v>
          </cell>
          <cell r="F49">
            <v>5341.01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328.97300000000001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388.96699999999998</v>
          </cell>
        </row>
        <row r="52">
          <cell r="A52" t="str">
            <v xml:space="preserve"> 240  Колбаса Салями охотничья, ВЕС. ПОКОМ</v>
          </cell>
          <cell r="F52">
            <v>20.669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546.29300000000001</v>
          </cell>
        </row>
        <row r="54">
          <cell r="A54" t="str">
            <v xml:space="preserve"> 243  Колбаса Сервелат Зернистый, ВЕС.  ПОКОМ</v>
          </cell>
          <cell r="F54">
            <v>45.453000000000003</v>
          </cell>
        </row>
        <row r="55">
          <cell r="A55" t="str">
            <v xml:space="preserve"> 244  Колбаса Сервелат Кремлевский, ВЕС. ПОКОМ</v>
          </cell>
          <cell r="F55">
            <v>3.5</v>
          </cell>
        </row>
        <row r="56">
          <cell r="A56" t="str">
            <v xml:space="preserve"> 247  Сардельки Нежные, ВЕС.  ПОКОМ</v>
          </cell>
          <cell r="F56">
            <v>150.30600000000001</v>
          </cell>
        </row>
        <row r="57">
          <cell r="A57" t="str">
            <v xml:space="preserve"> 248  Сардельки Сочные ТМ Особый рецепт,   ПОКОМ</v>
          </cell>
          <cell r="F57">
            <v>227.977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2.6120000000000001</v>
          </cell>
          <cell r="F58">
            <v>1498.367</v>
          </cell>
        </row>
        <row r="59">
          <cell r="A59" t="str">
            <v xml:space="preserve"> 254 Сосиски Датские, ВЕС, ТМ КОЛБАСНЫЙ СТАНДАРТ ПОКОМ</v>
          </cell>
          <cell r="F59">
            <v>21.2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65.054000000000002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F61">
            <v>158.90199999999999</v>
          </cell>
        </row>
        <row r="62">
          <cell r="A62" t="str">
            <v xml:space="preserve"> 263  Шпикачки Стародворские, ВЕС.  ПОКОМ</v>
          </cell>
          <cell r="F62">
            <v>108.011</v>
          </cell>
        </row>
        <row r="63">
          <cell r="A63" t="str">
            <v xml:space="preserve"> 265  Колбаса Балыкбургская, ВЕС, ТМ Баварушка  ПОКОМ</v>
          </cell>
          <cell r="F63">
            <v>404.27100000000002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F64">
            <v>413.495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3.2</v>
          </cell>
          <cell r="F65">
            <v>419.48500000000001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4</v>
          </cell>
          <cell r="F66">
            <v>1473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9</v>
          </cell>
          <cell r="F67">
            <v>4158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11</v>
          </cell>
          <cell r="F68">
            <v>2697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436.57900000000001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2</v>
          </cell>
          <cell r="F71">
            <v>398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9</v>
          </cell>
          <cell r="F72">
            <v>1263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336.91899999999998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19</v>
          </cell>
          <cell r="F74">
            <v>4011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4778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58.366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F77">
            <v>87.126999999999995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10</v>
          </cell>
          <cell r="F78">
            <v>934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10</v>
          </cell>
          <cell r="F79">
            <v>1626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9</v>
          </cell>
          <cell r="F80">
            <v>1105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</v>
          </cell>
          <cell r="F81">
            <v>219.71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77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</v>
          </cell>
          <cell r="F83">
            <v>1242.269</v>
          </cell>
        </row>
        <row r="84">
          <cell r="A84" t="str">
            <v xml:space="preserve"> 316  Колбаса Нежная ТМ Зареченские ВЕС  ПОКОМ</v>
          </cell>
          <cell r="F84">
            <v>96.206000000000003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15.801</v>
          </cell>
        </row>
        <row r="86">
          <cell r="A86" t="str">
            <v xml:space="preserve"> 318  Сосиски Датские ТМ Зареченские, ВЕС  ПОКОМ</v>
          </cell>
          <cell r="F86">
            <v>1901.951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333</v>
          </cell>
          <cell r="F87">
            <v>4581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4184</v>
          </cell>
          <cell r="F88">
            <v>7114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2</v>
          </cell>
          <cell r="F89">
            <v>835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15.5</v>
          </cell>
        </row>
        <row r="91">
          <cell r="A91" t="str">
            <v xml:space="preserve"> 327  Сосиски Сочинки с сыром ТМ Стародворье, ВЕС ПОКОМ</v>
          </cell>
          <cell r="F91">
            <v>3.9</v>
          </cell>
        </row>
        <row r="92">
          <cell r="A92" t="str">
            <v xml:space="preserve"> 328  Сардельки Сочинки Стародворье ТМ  0,4 кг ПОКОМ</v>
          </cell>
          <cell r="D92">
            <v>7</v>
          </cell>
          <cell r="F92">
            <v>278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7</v>
          </cell>
          <cell r="F93">
            <v>363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3.9340000000000002</v>
          </cell>
          <cell r="F94">
            <v>906.178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16.102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2</v>
          </cell>
          <cell r="F96">
            <v>328</v>
          </cell>
        </row>
        <row r="97">
          <cell r="A97" t="str">
            <v xml:space="preserve"> 335  Колбаса Сливушка ТМ Вязанка. ВЕС.  ПОКОМ </v>
          </cell>
          <cell r="F97">
            <v>48.100999999999999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10.45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3</v>
          </cell>
          <cell r="F99">
            <v>2741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2</v>
          </cell>
          <cell r="F100">
            <v>1884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1.7</v>
          </cell>
          <cell r="F101">
            <v>369.9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376.416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1.7</v>
          </cell>
          <cell r="F103">
            <v>660.63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1.7</v>
          </cell>
          <cell r="F104">
            <v>538.71400000000006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21.652000000000001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67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48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50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3</v>
          </cell>
          <cell r="F109">
            <v>69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1.33</v>
          </cell>
          <cell r="F110">
            <v>314.09300000000002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63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F112">
            <v>7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F113">
            <v>198</v>
          </cell>
        </row>
        <row r="114">
          <cell r="A114" t="str">
            <v xml:space="preserve"> 372  Ветчина Сочинка ТМ Стародворье. ВЕС ПОКОМ</v>
          </cell>
          <cell r="F114">
            <v>57.051000000000002</v>
          </cell>
        </row>
        <row r="115">
          <cell r="A115" t="str">
            <v xml:space="preserve"> 373 Колбаса вареная Сочинка ТМ Стародворье ВЕС ПОКОМ</v>
          </cell>
          <cell r="F115">
            <v>143.953</v>
          </cell>
        </row>
        <row r="116">
          <cell r="A116" t="str">
            <v xml:space="preserve"> 375  Ветчина Балыкбургская ТМ Баварушка. ВЕС ПОКОМ</v>
          </cell>
          <cell r="F116">
            <v>1.3</v>
          </cell>
        </row>
        <row r="117">
          <cell r="A117" t="str">
            <v xml:space="preserve"> 376  Колбаса Докторская Дугушка 0,6кг ГОСТ ТМ Стародворье  ПОКОМ </v>
          </cell>
          <cell r="D117">
            <v>2</v>
          </cell>
          <cell r="F117">
            <v>171</v>
          </cell>
        </row>
        <row r="118">
          <cell r="A118" t="str">
            <v xml:space="preserve"> 377  Колбаса Молочная Дугушка 0,6кг ТМ Стародворье  ПОКОМ</v>
          </cell>
          <cell r="D118">
            <v>2</v>
          </cell>
          <cell r="F118">
            <v>188</v>
          </cell>
        </row>
        <row r="119">
          <cell r="A119" t="str">
            <v xml:space="preserve"> 380  Колбаса Филейбургская с филе сочного окорока 0,13кг с/в ТМ Баварушка  ПОКОМ</v>
          </cell>
          <cell r="D119">
            <v>4</v>
          </cell>
          <cell r="F119">
            <v>277</v>
          </cell>
        </row>
        <row r="120">
          <cell r="A120" t="str">
            <v xml:space="preserve"> 381 Колбаса Филейбургская с ароматными пряностями 0,03 кг с/в ТМ Баварушка  ПОКОМ</v>
          </cell>
          <cell r="F120">
            <v>56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1800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3</v>
          </cell>
          <cell r="F122">
            <v>850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3</v>
          </cell>
          <cell r="F123">
            <v>838</v>
          </cell>
        </row>
        <row r="124">
          <cell r="A124" t="str">
            <v xml:space="preserve"> ВЫВЕДЕНА!!!300  Колбаса Сервелат Мясорубский ТМ Стародворье, в/у 0,35кг  ПОКОМ</v>
          </cell>
          <cell r="F124">
            <v>1</v>
          </cell>
        </row>
        <row r="125">
          <cell r="A125" t="str">
            <v>1002 Ветчина По Швейцарскому рецепту 0,3 (Знаменский СГЦ)  МК</v>
          </cell>
          <cell r="D125">
            <v>80</v>
          </cell>
          <cell r="F125">
            <v>80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41.41</v>
          </cell>
          <cell r="F126">
            <v>41.41</v>
          </cell>
        </row>
        <row r="127">
          <cell r="A127" t="str">
            <v>1004 Рулька свиная бескостная в/к в/у (Знаменский СГЦ) МК</v>
          </cell>
          <cell r="D127">
            <v>37</v>
          </cell>
          <cell r="F127">
            <v>37</v>
          </cell>
        </row>
        <row r="128">
          <cell r="A128" t="str">
            <v>1008 Хлеб печеночный 0,3кг в/у ШТ (Знаменский СГЦ)  МК</v>
          </cell>
          <cell r="D128">
            <v>26</v>
          </cell>
          <cell r="F128">
            <v>26</v>
          </cell>
        </row>
        <row r="129">
          <cell r="A129" t="str">
            <v>1009 Мясо по домашнему в/у 0,35шт (Знаменский СГЦ)  МК</v>
          </cell>
          <cell r="D129">
            <v>52</v>
          </cell>
          <cell r="F129">
            <v>58</v>
          </cell>
        </row>
        <row r="130">
          <cell r="A130" t="str">
            <v>3136 СЕРВЕЛАТ ШВЕЙЦАРСКИЙ в/к с/н в/у 1/100  ОСТАНКИНО</v>
          </cell>
          <cell r="F130">
            <v>10</v>
          </cell>
        </row>
        <row r="131">
          <cell r="A131" t="str">
            <v>3215 ВЕТЧ.МЯСНАЯ Папа может п/о 0.4кг 8шт.    ОСТАНКИНО</v>
          </cell>
          <cell r="D131">
            <v>224</v>
          </cell>
          <cell r="F131">
            <v>224</v>
          </cell>
        </row>
        <row r="132">
          <cell r="A132" t="str">
            <v>3413 ПАПА МОЖЕТ! сосиски ц/о в/у 1/350*8 охл  ОСТАНКИНО</v>
          </cell>
          <cell r="F132">
            <v>16</v>
          </cell>
        </row>
        <row r="133">
          <cell r="A133" t="str">
            <v>3657 СЕРВЕЛАТ ФИНСКИЙ в/к в/у_Ашан  ОСТАНКИНО</v>
          </cell>
          <cell r="F133">
            <v>5.0679999999999996</v>
          </cell>
        </row>
        <row r="134">
          <cell r="A134" t="str">
            <v>3678 СОЧНЫЕ сос п/о мгс 2*2     ОСТАНКИНО</v>
          </cell>
          <cell r="D134">
            <v>1625</v>
          </cell>
          <cell r="F134">
            <v>1625</v>
          </cell>
        </row>
        <row r="135">
          <cell r="A135" t="str">
            <v>3691 ПРЕСИЖН с/к дек.спец.мгс_А-Т  ОСТАНКИНО</v>
          </cell>
          <cell r="D135">
            <v>0.5</v>
          </cell>
          <cell r="F135">
            <v>0.5</v>
          </cell>
        </row>
        <row r="136">
          <cell r="A136" t="str">
            <v>3717 СОЧНЫЕ сос п/о мгс 1*6 ОСТАНКИНО</v>
          </cell>
          <cell r="D136">
            <v>1332.2</v>
          </cell>
          <cell r="F136">
            <v>1332.2</v>
          </cell>
        </row>
        <row r="137">
          <cell r="A137" t="str">
            <v>3812 СОЧНЫЕ сос п/о мгс 2*2  ОСТАНКИНО</v>
          </cell>
          <cell r="D137">
            <v>210</v>
          </cell>
          <cell r="F137">
            <v>210</v>
          </cell>
        </row>
        <row r="138">
          <cell r="A138" t="str">
            <v>3822 СЕРВЕЛАТ КОНЬЯЧНЫЙ в/к в/у_Ашан  ОСТАНКИНО</v>
          </cell>
          <cell r="F138">
            <v>4.9870000000000001</v>
          </cell>
        </row>
        <row r="139">
          <cell r="A139" t="str">
            <v>3970 ЮБИЛЕЙНАЯ с/к в/у_Ашан  ОСТАНКИНО</v>
          </cell>
          <cell r="F139">
            <v>3.9980000000000002</v>
          </cell>
        </row>
        <row r="140">
          <cell r="A140" t="str">
            <v>3984 ПРЕСИЖН ПО-ОСТАН. с/к в/у 1/250 8шт.  ОСТАНКИНО</v>
          </cell>
          <cell r="F140">
            <v>8</v>
          </cell>
        </row>
        <row r="141">
          <cell r="A141" t="str">
            <v>4005 Колбаса с/к  "Кремлевская" (Микоян)   МК</v>
          </cell>
          <cell r="D141">
            <v>8</v>
          </cell>
          <cell r="F141">
            <v>8</v>
          </cell>
        </row>
        <row r="142">
          <cell r="A142" t="str">
            <v>4009 Ветчина вареная "Московская" (Микоян)  МК</v>
          </cell>
          <cell r="D142">
            <v>5</v>
          </cell>
          <cell r="F142">
            <v>5</v>
          </cell>
        </row>
        <row r="143">
          <cell r="A143" t="str">
            <v>4063 МЯСНАЯ Папа может вар п/о_Л   ОСТАНКИНО</v>
          </cell>
          <cell r="D143">
            <v>1700.65</v>
          </cell>
          <cell r="F143">
            <v>1700.65</v>
          </cell>
        </row>
        <row r="144">
          <cell r="A144" t="str">
            <v>4070 ЕВРЕЙСКАЯ полусухая с/к в/у_Ашан  ОСТАНКИНО</v>
          </cell>
          <cell r="D144">
            <v>1</v>
          </cell>
          <cell r="F144">
            <v>5.2830000000000004</v>
          </cell>
        </row>
        <row r="145">
          <cell r="A145" t="str">
            <v>4117 ЭКСТРА Папа может с/к в/у_Л   ОСТАНКИНО</v>
          </cell>
          <cell r="D145">
            <v>55.1</v>
          </cell>
          <cell r="F145">
            <v>55.1</v>
          </cell>
        </row>
        <row r="146">
          <cell r="A146" t="str">
            <v>4574 Мясная со шпиком Папа может вар п/о ОСТАНКИНО</v>
          </cell>
          <cell r="D146">
            <v>114.3</v>
          </cell>
          <cell r="F146">
            <v>114.3</v>
          </cell>
        </row>
        <row r="147">
          <cell r="A147" t="str">
            <v>4611 ВЕТЧ.ЛЮБИТЕЛЬСКАЯ п/о 0.4кг ОСТАНКИНО</v>
          </cell>
          <cell r="D147">
            <v>55</v>
          </cell>
          <cell r="F147">
            <v>55</v>
          </cell>
        </row>
        <row r="148">
          <cell r="A148" t="str">
            <v>4613 БРАУНШВЕЙГСКАЯ полусухая с/к в/у_Ашан  ОСТАНКИНО</v>
          </cell>
          <cell r="F148">
            <v>4.0960000000000001</v>
          </cell>
        </row>
        <row r="149">
          <cell r="A149" t="str">
            <v>4614 ВЕТЧ.ЛЮБИТЕЛЬСКАЯ п/о _ ОСТАНКИНО</v>
          </cell>
          <cell r="D149">
            <v>224.3</v>
          </cell>
          <cell r="F149">
            <v>224.3</v>
          </cell>
        </row>
        <row r="150">
          <cell r="A150" t="str">
            <v>4813 ФИЛЕЙНАЯ Папа может вар п/о_Л   ОСТАНКИНО</v>
          </cell>
          <cell r="D150">
            <v>390.35</v>
          </cell>
          <cell r="F150">
            <v>390.35</v>
          </cell>
        </row>
        <row r="151">
          <cell r="A151" t="str">
            <v>4993 САЛЯМИ ИТАЛЬЯНСКАЯ с/к в/у 1/250*8_120c ОСТАНКИНО</v>
          </cell>
          <cell r="D151">
            <v>509</v>
          </cell>
          <cell r="F151">
            <v>509</v>
          </cell>
        </row>
        <row r="152">
          <cell r="A152" t="str">
            <v>5246 ДОКТОРСКАЯ ПРЕМИУМ вар б/о мгс_30с ОСТАНКИНО</v>
          </cell>
          <cell r="D152">
            <v>28.5</v>
          </cell>
          <cell r="F152">
            <v>28.5</v>
          </cell>
        </row>
        <row r="153">
          <cell r="A153" t="str">
            <v>5247 РУССКАЯ ПРЕМИУМ вар б/о мгс_30с ОСТАНКИНО</v>
          </cell>
          <cell r="D153">
            <v>71</v>
          </cell>
          <cell r="F153">
            <v>71</v>
          </cell>
        </row>
        <row r="154">
          <cell r="A154" t="str">
            <v>5336 ОСОБАЯ вар п/о  ОСТАНКИНО</v>
          </cell>
          <cell r="D154">
            <v>238</v>
          </cell>
          <cell r="F154">
            <v>238</v>
          </cell>
        </row>
        <row r="155">
          <cell r="A155" t="str">
            <v>5337 ОСОБАЯ СО ШПИКОМ вар п/о  ОСТАНКИНО</v>
          </cell>
          <cell r="D155">
            <v>71.8</v>
          </cell>
          <cell r="F155">
            <v>71.8</v>
          </cell>
        </row>
        <row r="156">
          <cell r="A156" t="str">
            <v>5341 СЕРВЕЛАТ ОХОТНИЧИЙ в/к в/у  ОСТАНКИНО</v>
          </cell>
          <cell r="D156">
            <v>312.8</v>
          </cell>
          <cell r="F156">
            <v>312.8</v>
          </cell>
        </row>
        <row r="157">
          <cell r="A157" t="str">
            <v>5483 ЭКСТРА Папа может с/к в/у 1/250 8шт.   ОСТАНКИНО</v>
          </cell>
          <cell r="D157">
            <v>828</v>
          </cell>
          <cell r="F157">
            <v>828</v>
          </cell>
        </row>
        <row r="158">
          <cell r="A158" t="str">
            <v>5487 ДОКТОРСКАЯ ГОСТ вар в/у 0.35кг 6шт.  ОСТАНКИНО</v>
          </cell>
          <cell r="D158">
            <v>4</v>
          </cell>
          <cell r="F158">
            <v>4</v>
          </cell>
        </row>
        <row r="159">
          <cell r="A159" t="str">
            <v>5532 СОЧНЫЕ сос п/о мгс 0.45кг 10шт_45с   ОСТАНКИНО</v>
          </cell>
          <cell r="D159">
            <v>40</v>
          </cell>
          <cell r="F159">
            <v>40</v>
          </cell>
        </row>
        <row r="160">
          <cell r="A160" t="str">
            <v>5544 Сервелат Финский в/к в/у_45с НОВАЯ ОСТАНКИНО</v>
          </cell>
          <cell r="D160">
            <v>829.9</v>
          </cell>
          <cell r="F160">
            <v>829.9</v>
          </cell>
        </row>
        <row r="161">
          <cell r="A161" t="str">
            <v>5679 САЛЯМИ ИТАЛЬЯНСКАЯ с/к в/у 1/150_60с ОСТАНКИНО</v>
          </cell>
          <cell r="D161">
            <v>9</v>
          </cell>
          <cell r="F161">
            <v>33</v>
          </cell>
        </row>
        <row r="162">
          <cell r="A162" t="str">
            <v>5682 САЛЯМИ МЕЛКОЗЕРНЕНАЯ с/к в/у 1/120_60с   ОСТАНКИНО</v>
          </cell>
          <cell r="D162">
            <v>1471</v>
          </cell>
          <cell r="F162">
            <v>1479</v>
          </cell>
        </row>
        <row r="163">
          <cell r="A163" t="str">
            <v>5706 АРОМАТНАЯ Папа может с/к в/у 1/250 8шт.  ОСТАНКИНО</v>
          </cell>
          <cell r="D163">
            <v>785</v>
          </cell>
          <cell r="F163">
            <v>785</v>
          </cell>
        </row>
        <row r="164">
          <cell r="A164" t="str">
            <v>5708 ПОСОЛЬСКАЯ Папа может с/к в/у ОСТАНКИНО</v>
          </cell>
          <cell r="D164">
            <v>104.5</v>
          </cell>
          <cell r="F164">
            <v>104.5</v>
          </cell>
        </row>
        <row r="165">
          <cell r="A165" t="str">
            <v>5818 МЯСНЫЕ Папа может сос п/о мгс 1*3_45с   ОСТАНКИНО</v>
          </cell>
          <cell r="D165">
            <v>192</v>
          </cell>
          <cell r="F165">
            <v>192</v>
          </cell>
        </row>
        <row r="166">
          <cell r="A166" t="str">
            <v>5820 СЛИВОЧНЫЕ Папа может сос п/о мгс 2*2_45с   ОСТАНКИНО</v>
          </cell>
          <cell r="D166">
            <v>95.02</v>
          </cell>
          <cell r="F166">
            <v>95.02</v>
          </cell>
        </row>
        <row r="167">
          <cell r="A167" t="str">
            <v>5851 ЭКСТРА Папа может вар п/о   ОСТАНКИНО</v>
          </cell>
          <cell r="D167">
            <v>519.6</v>
          </cell>
          <cell r="F167">
            <v>519.6</v>
          </cell>
        </row>
        <row r="168">
          <cell r="A168" t="str">
            <v>5915 КЛАССИКА Папа может сос п/о в/у 1/350   ОСТАНКИНО</v>
          </cell>
          <cell r="D168">
            <v>4</v>
          </cell>
          <cell r="F168">
            <v>12</v>
          </cell>
        </row>
        <row r="169">
          <cell r="A169" t="str">
            <v>5931 ОХОТНИЧЬЯ Папа может с/к в/у 1/220 8шт.   ОСТАНКИНО</v>
          </cell>
          <cell r="D169">
            <v>669</v>
          </cell>
          <cell r="F169">
            <v>669</v>
          </cell>
        </row>
        <row r="170">
          <cell r="A170" t="str">
            <v>5981 МОЛОЧНЫЕ ТРАДИЦ. сос п/о мгс 1*6_45с   ОСТАНКИНО</v>
          </cell>
          <cell r="D170">
            <v>201</v>
          </cell>
          <cell r="F170">
            <v>201</v>
          </cell>
        </row>
        <row r="171">
          <cell r="A171" t="str">
            <v>5997 ОСОБАЯ Коровино вар п/о  ОСТАНКИНО</v>
          </cell>
          <cell r="D171">
            <v>83.4</v>
          </cell>
          <cell r="F171">
            <v>83.4</v>
          </cell>
        </row>
        <row r="172">
          <cell r="A172" t="str">
            <v>5999 МОЛОЧНЫЕ ПРЕМИУМ сос п/о мгс 0.6кг_45с  ОСТАНКИНО</v>
          </cell>
          <cell r="F172">
            <v>12</v>
          </cell>
        </row>
        <row r="173">
          <cell r="A173" t="str">
            <v>6004 РАГУ СВИНОЕ 1кг 8шт.зам_120с ОСТАНКИНО</v>
          </cell>
          <cell r="D173">
            <v>8</v>
          </cell>
          <cell r="F173">
            <v>8</v>
          </cell>
        </row>
        <row r="174">
          <cell r="A174" t="str">
            <v>6041 МОЛОЧНЫЕ К ЗАВТРАКУ сос п/о мгс 1*3  ОСТАНКИНО</v>
          </cell>
          <cell r="D174">
            <v>133.6</v>
          </cell>
          <cell r="F174">
            <v>133.6</v>
          </cell>
        </row>
        <row r="175">
          <cell r="A175" t="str">
            <v>6042 МОЛОЧНЫЕ К ЗАВТРАКУ сос п/о в/у 0.4кг   ОСТАНКИНО</v>
          </cell>
          <cell r="D175">
            <v>1077</v>
          </cell>
          <cell r="F175">
            <v>1088</v>
          </cell>
        </row>
        <row r="176">
          <cell r="A176" t="str">
            <v>6052 В ДОМИКЕ МОЛОЧНЫЕ сос ц/о мгс 0.3кг   ОСТАНКИНО</v>
          </cell>
          <cell r="F176">
            <v>6</v>
          </cell>
        </row>
        <row r="177">
          <cell r="A177" t="str">
            <v>6062 МОЛОЧНЫЕ К ЗАВТРАКУ сос п/о мгс 2*2   ОСТАНКИНО</v>
          </cell>
          <cell r="D177">
            <v>136</v>
          </cell>
          <cell r="F177">
            <v>136</v>
          </cell>
        </row>
        <row r="178">
          <cell r="A178" t="str">
            <v>6068 БОГАТЫРСКИЕ ПМ сос п/о в/у 0.4кг_45с  ОСТАНКИНО</v>
          </cell>
          <cell r="F178">
            <v>8</v>
          </cell>
        </row>
        <row r="179">
          <cell r="A179" t="str">
            <v>6113 СОЧНЫЕ сос п/о мгс 1*6_Ашан  ОСТАНКИНО</v>
          </cell>
          <cell r="D179">
            <v>462</v>
          </cell>
          <cell r="F179">
            <v>481.06200000000001</v>
          </cell>
        </row>
        <row r="180">
          <cell r="A180" t="str">
            <v>6122 СЛИВОЧНЫЕ ПМ сос п/о мгс 1*4_Ашан  ОСТАНКИНО</v>
          </cell>
          <cell r="D180">
            <v>2</v>
          </cell>
          <cell r="F180">
            <v>6.335</v>
          </cell>
        </row>
        <row r="181">
          <cell r="A181" t="str">
            <v>6123 МОЛОЧНЫЕ КЛАССИЧЕСКИЕ ПМ сос п/о мгс 2*4   ОСТАНКИНО</v>
          </cell>
          <cell r="D181">
            <v>906</v>
          </cell>
          <cell r="F181">
            <v>906</v>
          </cell>
        </row>
        <row r="182">
          <cell r="A182" t="str">
            <v>6196 ВЕТЧ.ФИЛЕЙНАЯ Папа может п/о 400*6  ОСТАНКИНО</v>
          </cell>
          <cell r="F182">
            <v>6</v>
          </cell>
        </row>
        <row r="183">
          <cell r="A183" t="str">
            <v>6215 СЕРВЕЛАТ ОРЕХОВЫЙ СН в/к в/у 0.35кг 8шт  ОСТАНКИНО</v>
          </cell>
          <cell r="D183">
            <v>14</v>
          </cell>
          <cell r="F183">
            <v>15</v>
          </cell>
        </row>
        <row r="184">
          <cell r="A184" t="str">
            <v>6217 ШПИКАЧКИ ДОМАШНИЕ СН п/о мгс 0.4кг 8шт.  ОСТАНКИНО</v>
          </cell>
          <cell r="D184">
            <v>174</v>
          </cell>
          <cell r="F184">
            <v>175</v>
          </cell>
        </row>
        <row r="185">
          <cell r="A185" t="str">
            <v>6227 МОЛОЧНЫЕ ТРАДИЦ. сос п/о мгс 0.6кг LTF  ОСТАНКИНО</v>
          </cell>
          <cell r="D185">
            <v>473</v>
          </cell>
          <cell r="F185">
            <v>473</v>
          </cell>
        </row>
        <row r="186">
          <cell r="A186" t="str">
            <v>6241 ХОТ-ДОГ Папа может сос п/о мгс 0.38кг  ОСТАНКИНО</v>
          </cell>
          <cell r="D186">
            <v>176</v>
          </cell>
          <cell r="F186">
            <v>210</v>
          </cell>
        </row>
        <row r="187">
          <cell r="A187" t="str">
            <v>6247 ДОМАШНЯЯ Папа может вар п/о 0,4кг 8шт.  ОСТАНКИНО</v>
          </cell>
          <cell r="D187">
            <v>246</v>
          </cell>
          <cell r="F187">
            <v>246</v>
          </cell>
        </row>
        <row r="188">
          <cell r="A188" t="str">
            <v>6268 ГОВЯЖЬЯ Папа может вар п/о 0,4кг 8 шт.  ОСТАНКИНО</v>
          </cell>
          <cell r="D188">
            <v>521</v>
          </cell>
          <cell r="F188">
            <v>521</v>
          </cell>
        </row>
        <row r="189">
          <cell r="A189" t="str">
            <v>6275 БЕКОН ПО-ИСПАНСКИ к/в с/н в/у 1/150_45с  ОСТАНКИНО</v>
          </cell>
          <cell r="F189">
            <v>8</v>
          </cell>
        </row>
        <row r="190">
          <cell r="A190" t="str">
            <v>6277 ГРУДИНКА ОСОБАЯ к/в мл/к в/у 0.3кг_45с  ОСТАНКИНО</v>
          </cell>
          <cell r="F190">
            <v>12</v>
          </cell>
        </row>
        <row r="191">
          <cell r="A191" t="str">
            <v>6278 ГРУДИНКА ОСОБАЯ к/в с/н в/у 1/150_45с  ОСТАНКИНО</v>
          </cell>
          <cell r="D191">
            <v>2</v>
          </cell>
          <cell r="F191">
            <v>10</v>
          </cell>
        </row>
        <row r="192">
          <cell r="A192" t="str">
            <v>6279 КОРЕЙКА ПО-ОСТ.к/в в/с с/н в/у 1/150_45с  ОСТАНКИНО</v>
          </cell>
          <cell r="D192">
            <v>138</v>
          </cell>
          <cell r="F192">
            <v>138</v>
          </cell>
        </row>
        <row r="193">
          <cell r="A193" t="str">
            <v>6281 СВИНИНА ДЕЛИКАТ. к/в мл/к в/у 0.3кг 45с  ОСТАНКИНО</v>
          </cell>
          <cell r="D193">
            <v>548</v>
          </cell>
          <cell r="F193">
            <v>548</v>
          </cell>
        </row>
        <row r="194">
          <cell r="A194" t="str">
            <v>6297 ФИЛЕЙНЫЕ сос ц/о в/у 1/270 12шт_45с  ОСТАНКИНО</v>
          </cell>
          <cell r="D194">
            <v>2053</v>
          </cell>
          <cell r="F194">
            <v>2053</v>
          </cell>
        </row>
        <row r="195">
          <cell r="A195" t="str">
            <v>6302 БАЛЫКОВАЯ СН в/к в/у 0.35кг 8шт.  ОСТАНКИНО</v>
          </cell>
          <cell r="D195">
            <v>8</v>
          </cell>
          <cell r="F195">
            <v>8</v>
          </cell>
        </row>
        <row r="196">
          <cell r="A196" t="str">
            <v>6303 МЯСНЫЕ Папа может сос п/о мгс 1.5*3  ОСТАНКИНО</v>
          </cell>
          <cell r="D196">
            <v>66.5</v>
          </cell>
          <cell r="F196">
            <v>66.5</v>
          </cell>
        </row>
        <row r="197">
          <cell r="A197" t="str">
            <v>6325 ДОКТОРСКАЯ ПРЕМИУМ вар п/о 0.4кг 8шт.  ОСТАНКИНО</v>
          </cell>
          <cell r="D197">
            <v>656</v>
          </cell>
          <cell r="F197">
            <v>656</v>
          </cell>
        </row>
        <row r="198">
          <cell r="A198" t="str">
            <v>6333 МЯСНАЯ Папа может вар п/о 0.4кг 8шт.  ОСТАНКИНО</v>
          </cell>
          <cell r="D198">
            <v>5439</v>
          </cell>
          <cell r="F198">
            <v>5451</v>
          </cell>
        </row>
        <row r="199">
          <cell r="A199" t="str">
            <v>6353 ЭКСТРА Папа может вар п/о 0.4кг 8шт.  ОСТАНКИНО</v>
          </cell>
          <cell r="D199">
            <v>2702</v>
          </cell>
          <cell r="F199">
            <v>2713</v>
          </cell>
        </row>
        <row r="200">
          <cell r="A200" t="str">
            <v>6392 ФИЛЕЙНАЯ Папа может вар п/о 0.4кг. ОСТАНКИНО</v>
          </cell>
          <cell r="D200">
            <v>4133</v>
          </cell>
          <cell r="F200">
            <v>4137</v>
          </cell>
        </row>
        <row r="201">
          <cell r="A201" t="str">
            <v>6397 БОЯNСКАЯ Папа может п/к в/у 0.28кг 8шт.  ОСТАНКИНО</v>
          </cell>
          <cell r="D201">
            <v>28</v>
          </cell>
          <cell r="F201">
            <v>28</v>
          </cell>
        </row>
        <row r="202">
          <cell r="A202" t="str">
            <v>6407 ЧЕСНОЧНАЯ п/к в/у срез 0.35кг 8шт.   ОСТАНКИНО</v>
          </cell>
          <cell r="D202">
            <v>1</v>
          </cell>
          <cell r="F202">
            <v>1</v>
          </cell>
        </row>
        <row r="203">
          <cell r="A203" t="str">
            <v>6415 БАЛЫКОВАЯ Коровино п/к в/у 0.84кг 6шт.  ОСТАНКИНО</v>
          </cell>
          <cell r="D203">
            <v>350</v>
          </cell>
          <cell r="F203">
            <v>350</v>
          </cell>
        </row>
        <row r="204">
          <cell r="A204" t="str">
            <v>6427 КЛАССИЧЕСКАЯ ПМ вар п/о 0.35кг 8шт. ОСТАНКИНО</v>
          </cell>
          <cell r="D204">
            <v>959</v>
          </cell>
          <cell r="F204">
            <v>959</v>
          </cell>
        </row>
        <row r="205">
          <cell r="A205" t="str">
            <v>6438 БОГАТЫРСКИЕ Папа Может сос п/о в/у 0,3кг  ОСТАНКИНО</v>
          </cell>
          <cell r="D205">
            <v>796</v>
          </cell>
          <cell r="F205">
            <v>804</v>
          </cell>
        </row>
        <row r="206">
          <cell r="A206" t="str">
            <v>6445 БЕКОН с/к с/н в/у 1/180 10шт.  ОСТАНКИНО</v>
          </cell>
          <cell r="F206">
            <v>10</v>
          </cell>
        </row>
        <row r="207">
          <cell r="A207" t="str">
            <v>6448 СВИНИНА МАДЕРА с/к с/н в/у 1/100 10шт.   ОСТАНКИНО</v>
          </cell>
          <cell r="D207">
            <v>190</v>
          </cell>
          <cell r="F207">
            <v>190</v>
          </cell>
        </row>
        <row r="208">
          <cell r="A208" t="str">
            <v>6450 БЕКОН с/к с/н в/у 1/100 10шт.  ОСТАНКИНО</v>
          </cell>
          <cell r="D208">
            <v>367</v>
          </cell>
          <cell r="F208">
            <v>367</v>
          </cell>
        </row>
        <row r="209">
          <cell r="A209" t="str">
            <v>6453 ЭКСТРА Папа может с/к с/н в/у 1/100 14шт.   ОСТАНКИНО</v>
          </cell>
          <cell r="D209">
            <v>1096</v>
          </cell>
          <cell r="F209">
            <v>1096</v>
          </cell>
        </row>
        <row r="210">
          <cell r="A210" t="str">
            <v>6454 АРОМАТНАЯ с/к с/н в/у 1/100 14шт.  ОСТАНКИНО</v>
          </cell>
          <cell r="D210">
            <v>930</v>
          </cell>
          <cell r="F210">
            <v>940</v>
          </cell>
        </row>
        <row r="211">
          <cell r="A211" t="str">
            <v>6461 СОЧНЫЙ ГРИЛЬ ПМ сос п/о мгс 1*6  ОСТАНКИНО</v>
          </cell>
          <cell r="D211">
            <v>33</v>
          </cell>
          <cell r="F211">
            <v>33</v>
          </cell>
        </row>
        <row r="212">
          <cell r="A212" t="str">
            <v>6475 С СЫРОМ Папа может сос ц/о мгс 0.4кг6шт  ОСТАНКИНО</v>
          </cell>
          <cell r="D212">
            <v>327</v>
          </cell>
          <cell r="F212">
            <v>327</v>
          </cell>
        </row>
        <row r="213">
          <cell r="A213" t="str">
            <v>6500 КАРБОНАД к/в с/н в/у 1/150 8шт.  ОСТАНКИНО</v>
          </cell>
          <cell r="D213">
            <v>24</v>
          </cell>
          <cell r="F213">
            <v>40</v>
          </cell>
        </row>
        <row r="214">
          <cell r="A214" t="str">
            <v>6517 БОГАТЫРСКИЕ Папа Может сос п/о 1*6  ОСТАНКИНО</v>
          </cell>
          <cell r="D214">
            <v>5</v>
          </cell>
          <cell r="F214">
            <v>5</v>
          </cell>
        </row>
        <row r="215">
          <cell r="A215" t="str">
            <v>6527 ШПИКАЧКИ СОЧНЫЕ ПМ сар б/о мгс 1*3 45с ОСТАНКИНО</v>
          </cell>
          <cell r="D215">
            <v>478</v>
          </cell>
          <cell r="F215">
            <v>480.95800000000003</v>
          </cell>
        </row>
        <row r="216">
          <cell r="A216" t="str">
            <v>6534 СЕРВЕЛАТ ФИНСКИЙ СН в/к п/о 0.35кг 8шт  ОСТАНКИНО</v>
          </cell>
          <cell r="D216">
            <v>103</v>
          </cell>
          <cell r="F216">
            <v>103</v>
          </cell>
        </row>
        <row r="217">
          <cell r="A217" t="str">
            <v>6535 СЕРВЕЛАТ ОРЕХОВЫЙ СН в/к п/о 0,35кг 8шт.  ОСТАНКИНО</v>
          </cell>
          <cell r="D217">
            <v>201</v>
          </cell>
          <cell r="F217">
            <v>201</v>
          </cell>
        </row>
        <row r="218">
          <cell r="A218" t="str">
            <v>6562 СЕРВЕЛАТ КАРЕЛЬСКИЙ СН в/к в/у 0,28кг  ОСТАНКИНО</v>
          </cell>
          <cell r="D218">
            <v>615</v>
          </cell>
          <cell r="F218">
            <v>616</v>
          </cell>
        </row>
        <row r="219">
          <cell r="A219" t="str">
            <v>6563 СЛИВОЧНЫЕ СН сос п/о мгс 1*6  ОСТАНКИНО</v>
          </cell>
          <cell r="D219">
            <v>72</v>
          </cell>
          <cell r="F219">
            <v>72</v>
          </cell>
        </row>
        <row r="220">
          <cell r="A220" t="str">
            <v>6564 СЕРВЕЛАТ ОРЕХОВЫЙ ПМ в/к в/у 0.31кг 8шт.  ОСТАНКИНО</v>
          </cell>
          <cell r="D220">
            <v>30</v>
          </cell>
          <cell r="F220">
            <v>30</v>
          </cell>
        </row>
        <row r="221">
          <cell r="A221" t="str">
            <v>6565 СЕРВЕЛАТ С АРОМ.ТРАВАМИ в/к в/у 0,31кг  ОСТАНКИНО</v>
          </cell>
          <cell r="D221">
            <v>64</v>
          </cell>
          <cell r="F221">
            <v>64</v>
          </cell>
        </row>
        <row r="222">
          <cell r="A222" t="str">
            <v>6566 СЕРВЕЛАТ С БЕЛ.ГРИБАМИ в/к в/у 0,31кг  ОСТАНКИНО</v>
          </cell>
          <cell r="D222">
            <v>63</v>
          </cell>
          <cell r="F222">
            <v>63</v>
          </cell>
        </row>
        <row r="223">
          <cell r="A223" t="str">
            <v>6589 МОЛОЧНЫЕ ГОСТ СН сос п/о мгс 0.41кг 10шт  ОСТАНКИНО</v>
          </cell>
          <cell r="D223">
            <v>223</v>
          </cell>
          <cell r="F223">
            <v>223</v>
          </cell>
        </row>
        <row r="224">
          <cell r="A224" t="str">
            <v>6590 СЛИВОЧНЫЕ СН сос п/о мгс 0.41кг 10шт.  ОСТАНКИНО</v>
          </cell>
          <cell r="D224">
            <v>416</v>
          </cell>
          <cell r="F224">
            <v>417</v>
          </cell>
        </row>
        <row r="225">
          <cell r="A225" t="str">
            <v>6592 ДОКТОРСКАЯ СН вар п/о  ОСТАНКИНО</v>
          </cell>
          <cell r="D225">
            <v>69.05</v>
          </cell>
          <cell r="F225">
            <v>69.05</v>
          </cell>
        </row>
        <row r="226">
          <cell r="A226" t="str">
            <v>6593 ДОКТОРСКАЯ СН вар п/о 0.45кг 8шт.  ОСТАНКИНО</v>
          </cell>
          <cell r="D226">
            <v>187</v>
          </cell>
          <cell r="F226">
            <v>188</v>
          </cell>
        </row>
        <row r="227">
          <cell r="A227" t="str">
            <v>6594 МОЛОЧНАЯ СН вар п/о  ОСТАНКИНО</v>
          </cell>
          <cell r="D227">
            <v>58.3</v>
          </cell>
          <cell r="F227">
            <v>58.3</v>
          </cell>
        </row>
        <row r="228">
          <cell r="A228" t="str">
            <v>6595 МОЛОЧНАЯ СН вар п/о 0.45кг 8шт.  ОСТАНКИНО</v>
          </cell>
          <cell r="D228">
            <v>250</v>
          </cell>
          <cell r="F228">
            <v>250</v>
          </cell>
        </row>
        <row r="229">
          <cell r="A229" t="str">
            <v>6597 РУССКАЯ СН вар п/о 0.45кг 8шт.  ОСТАНКИНО</v>
          </cell>
          <cell r="D229">
            <v>9</v>
          </cell>
          <cell r="F229">
            <v>9</v>
          </cell>
        </row>
        <row r="230">
          <cell r="A230" t="str">
            <v>6601 ГОВЯЖЬИ СН сос п/о мгс 1*6  ОСТАНКИНО</v>
          </cell>
          <cell r="D230">
            <v>134</v>
          </cell>
          <cell r="F230">
            <v>134</v>
          </cell>
        </row>
        <row r="231">
          <cell r="A231" t="str">
            <v>6606 СЫТНЫЕ Папа может сар б/о мгс 1*3 45с  ОСТАНКИНО</v>
          </cell>
          <cell r="D231">
            <v>191</v>
          </cell>
          <cell r="F231">
            <v>191</v>
          </cell>
        </row>
        <row r="232">
          <cell r="A232" t="str">
            <v>6625 ГОВЯЖЬИ ОРИГИН. сар б/о мгс 0.4кг_45с  ОСТАНКИНО</v>
          </cell>
          <cell r="F232">
            <v>6</v>
          </cell>
        </row>
        <row r="233">
          <cell r="A233" t="str">
            <v>6636 БАЛЫКОВАЯ СН в/к п/о 0,35кг 8шт  ОСТАНКИНО</v>
          </cell>
          <cell r="D233">
            <v>40</v>
          </cell>
          <cell r="F233">
            <v>40</v>
          </cell>
        </row>
        <row r="234">
          <cell r="A234" t="str">
            <v>6641 СЛИВОЧНЫЕ ПМ сос п/о мгс 0,41кг 10шт.  ОСТАНКИНО</v>
          </cell>
          <cell r="D234">
            <v>1844</v>
          </cell>
          <cell r="F234">
            <v>1844</v>
          </cell>
        </row>
        <row r="235">
          <cell r="A235" t="str">
            <v>6642 СОЧНЫЙ ГРИЛЬ ПМ сос п/о мгс 0,41кг 8шт.  ОСТАНКИНО</v>
          </cell>
          <cell r="D235">
            <v>1407</v>
          </cell>
          <cell r="F235">
            <v>1408</v>
          </cell>
        </row>
        <row r="236">
          <cell r="A236" t="str">
            <v>6644 СОЧНЫЕ ПМ сос п/о мгс 0,41кг 10шт.  ОСТАНКИНО</v>
          </cell>
          <cell r="D236">
            <v>5750</v>
          </cell>
          <cell r="F236">
            <v>5751</v>
          </cell>
        </row>
        <row r="237">
          <cell r="A237" t="str">
            <v>6645 ВЕТЧ.КЛАССИЧЕСКАЯ СН п/о 0.8кг 4шт.  ОСТАНКИНО</v>
          </cell>
          <cell r="D237">
            <v>25</v>
          </cell>
          <cell r="F237">
            <v>26</v>
          </cell>
        </row>
        <row r="238">
          <cell r="A238" t="str">
            <v>6647 СОЧНЫЙ ГРИЛЬ ПМ сос п/о мгс 2*2_Ашан  ОСТАНКИНО</v>
          </cell>
          <cell r="F238">
            <v>4.1120000000000001</v>
          </cell>
        </row>
        <row r="239">
          <cell r="A239" t="str">
            <v>6648 СОЧНЫЕ Папа может сар п/о мгс 1*3  ОСТАНКИНО</v>
          </cell>
          <cell r="D239">
            <v>27</v>
          </cell>
          <cell r="F239">
            <v>27</v>
          </cell>
        </row>
        <row r="240">
          <cell r="A240" t="str">
            <v>6650 СОЧНЫЕ С СЫРОМ ПМ сар п/о мгс 1*3  ОСТАНКИНО</v>
          </cell>
          <cell r="D240">
            <v>28</v>
          </cell>
          <cell r="F240">
            <v>28</v>
          </cell>
        </row>
        <row r="241">
          <cell r="A241" t="str">
            <v>6658 АРОМАТНАЯ С ЧЕСНОЧКОМ СН в/к мтс 0.330кг  ОСТАНКИНО</v>
          </cell>
          <cell r="D241">
            <v>18</v>
          </cell>
          <cell r="F241">
            <v>18</v>
          </cell>
        </row>
        <row r="242">
          <cell r="A242" t="str">
            <v>6661 СОЧНЫЙ ГРИЛЬ ПМ сос п/о мгс 1.5*4_Маяк  ОСТАНКИНО</v>
          </cell>
          <cell r="D242">
            <v>20</v>
          </cell>
          <cell r="F242">
            <v>20</v>
          </cell>
        </row>
        <row r="243">
          <cell r="A243" t="str">
            <v>6666 БОЯНСКАЯ Папа может п/к в/у 0,28кг 8 шт. ОСТАНКИНО</v>
          </cell>
          <cell r="D243">
            <v>1382</v>
          </cell>
          <cell r="F243">
            <v>1391</v>
          </cell>
        </row>
        <row r="244">
          <cell r="A244" t="str">
            <v>6669 ВЕНСКАЯ САЛЯМИ п/к в/у 0.28кг 8шт  ОСТАНКИНО</v>
          </cell>
          <cell r="D244">
            <v>774</v>
          </cell>
          <cell r="F244">
            <v>774</v>
          </cell>
        </row>
        <row r="245">
          <cell r="A245" t="str">
            <v>6672 ВЕНСКАЯ САЛЯМИ п/к в/у 0.42кг 8шт.  ОСТАНКИНО</v>
          </cell>
          <cell r="D245">
            <v>4</v>
          </cell>
          <cell r="F245">
            <v>4</v>
          </cell>
        </row>
        <row r="246">
          <cell r="A246" t="str">
            <v>6678 ЧЕСНОЧНАЯ Папа может п/к в/у 0.42кг 8шт.  ОСТАНКИНО</v>
          </cell>
          <cell r="F246">
            <v>8</v>
          </cell>
        </row>
        <row r="247">
          <cell r="A247" t="str">
            <v>6679 СЕРВЕЛАТ АВСТРИЙСКИЙ ПМ в/к в/у 0.42кг  ОСТАНКИНО</v>
          </cell>
          <cell r="F247">
            <v>16</v>
          </cell>
        </row>
        <row r="248">
          <cell r="A248" t="str">
            <v>6682 СЕРВЕЛАТ ЗЕРНИСТЫЙ в/к в/у 0.42кг 8шт.  ОСТАНКИНО</v>
          </cell>
          <cell r="D248">
            <v>2</v>
          </cell>
          <cell r="F248">
            <v>10</v>
          </cell>
        </row>
        <row r="249">
          <cell r="A249" t="str">
            <v>6683 СЕРВЕЛАТ ЗЕРНИСТЫЙ ПМ в/к в/у 0,35кг  ОСТАНКИНО</v>
          </cell>
          <cell r="D249">
            <v>2612</v>
          </cell>
          <cell r="F249">
            <v>2634</v>
          </cell>
        </row>
        <row r="250">
          <cell r="A250" t="str">
            <v>6684 СЕРВЕЛАТ КАРЕЛЬСКИЙ ПМ в/к в/у 0.28кг  ОСТАНКИНО</v>
          </cell>
          <cell r="D250">
            <v>2408</v>
          </cell>
          <cell r="F250">
            <v>2419</v>
          </cell>
        </row>
        <row r="251">
          <cell r="A251" t="str">
            <v>6689 СЕРВЕЛАТ ОХОТНИЧИЙ ПМ в/к в/у 0,35кг 8шт  ОСТАНКИНО</v>
          </cell>
          <cell r="D251">
            <v>4789</v>
          </cell>
          <cell r="F251">
            <v>4806</v>
          </cell>
        </row>
        <row r="252">
          <cell r="A252" t="str">
            <v>6692 СЕРВЕЛАТ ПРИМА в/к в/у 0.28кг 8шт.  ОСТАНКИНО</v>
          </cell>
          <cell r="D252">
            <v>692</v>
          </cell>
          <cell r="F252">
            <v>692</v>
          </cell>
        </row>
        <row r="253">
          <cell r="A253" t="str">
            <v>6694 СЕРВЕЛАТ РУССКИЙ ПМ в/к в/у 0.31кг 8шт.  ОСТАНКИНО</v>
          </cell>
          <cell r="F253">
            <v>8</v>
          </cell>
        </row>
        <row r="254">
          <cell r="A254" t="str">
            <v>6697 СЕРВЕЛАТ ФИНСКИЙ ПМ в/к в/у 0,35кг 8шт.  ОСТАНКИНО</v>
          </cell>
          <cell r="D254">
            <v>5345</v>
          </cell>
          <cell r="F254">
            <v>5357</v>
          </cell>
        </row>
        <row r="255">
          <cell r="A255" t="str">
            <v>6699 СЕРВЕЛАТ ФИНСКИЙ ПМ в/к в/у 0.42кг 8шт.  ОСТАНКИНО</v>
          </cell>
          <cell r="F255">
            <v>8</v>
          </cell>
        </row>
        <row r="256">
          <cell r="A256" t="str">
            <v>6713 СОЧНЫЙ ГРИЛЬ ПМ сос п/о мгс 0.41кг 8шт.  ОСТАНКИНО</v>
          </cell>
          <cell r="D256">
            <v>258</v>
          </cell>
          <cell r="F256">
            <v>258</v>
          </cell>
        </row>
        <row r="257">
          <cell r="A257" t="str">
            <v>7001 Грудинка Особая Мясной Посол (Панский дворик МХ)  МК</v>
          </cell>
          <cell r="D257">
            <v>32</v>
          </cell>
          <cell r="F257">
            <v>32</v>
          </cell>
        </row>
        <row r="258">
          <cell r="A258" t="str">
            <v>7004 Окорок Губернский в/к Мясной Посол (Панский дворик)  МК</v>
          </cell>
          <cell r="D258">
            <v>11.452999999999999</v>
          </cell>
          <cell r="F258">
            <v>11.452999999999999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130</v>
          </cell>
          <cell r="F259">
            <v>130</v>
          </cell>
        </row>
        <row r="260">
          <cell r="A260" t="str">
            <v>БАЛЫК С/К ЧЕРНЫЙ КАБАН НАРЕЗ 95ГР МГА МЯСН ПРОД КАТ. А  Клин</v>
          </cell>
          <cell r="D260">
            <v>64</v>
          </cell>
          <cell r="F260">
            <v>64</v>
          </cell>
        </row>
        <row r="261">
          <cell r="A261" t="str">
            <v>Балык свиной с/к "Эликатессе" 0,10 кг.шт. нарезка (лоток с ср.защ.атм.)  СПК</v>
          </cell>
          <cell r="D261">
            <v>215</v>
          </cell>
          <cell r="F261">
            <v>215</v>
          </cell>
        </row>
        <row r="262">
          <cell r="A262" t="str">
            <v>Бекон Черный Кабан сырокопченый 95 г  Клин</v>
          </cell>
          <cell r="D262">
            <v>32</v>
          </cell>
          <cell r="F262">
            <v>32</v>
          </cell>
        </row>
        <row r="263">
          <cell r="A263" t="str">
            <v>БОНУС МОЛОЧНЫЕ ТРАДИЦ. сос п/о мгс 0.6кг_UZ (6083)</v>
          </cell>
          <cell r="D263">
            <v>474</v>
          </cell>
          <cell r="F263">
            <v>474</v>
          </cell>
        </row>
        <row r="264">
          <cell r="A264" t="str">
            <v>БОНУС МОЛОЧНЫЕ ТРАДИЦ. сос п/о мгс 1*6_UZ (6082)</v>
          </cell>
          <cell r="D264">
            <v>28</v>
          </cell>
          <cell r="F264">
            <v>28</v>
          </cell>
        </row>
        <row r="265">
          <cell r="A265" t="str">
            <v>БОНУС СОЧНЫЕ сос п/о мгс 0.41кг_UZ (6087)  ОСТАНКИНО</v>
          </cell>
          <cell r="D265">
            <v>400</v>
          </cell>
          <cell r="F265">
            <v>400</v>
          </cell>
        </row>
        <row r="266">
          <cell r="A266" t="str">
            <v>БОНУС СОЧНЫЕ сос п/о мгс 1*6_UZ (6088)  ОСТАНКИНО</v>
          </cell>
          <cell r="D266">
            <v>60</v>
          </cell>
          <cell r="F266">
            <v>60</v>
          </cell>
        </row>
        <row r="267">
          <cell r="A267" t="str">
            <v>БОНУС_273  Сосиски Сочинки с сочной грудинкой, МГС 0.4кг,   ПОКОМ</v>
          </cell>
          <cell r="F267">
            <v>1206</v>
          </cell>
        </row>
        <row r="268">
          <cell r="A268" t="str">
            <v>БОНУС_283  Сосиски Сочинки, ВЕС, ТМ Стародворье ПОКОМ</v>
          </cell>
          <cell r="F268">
            <v>416.13200000000001</v>
          </cell>
        </row>
        <row r="269">
          <cell r="A269" t="str">
            <v>БОНУС_305  Колбаса Сервелат Мясорубский с мелкорубленным окороком в/у  ТМ Стародворье ВЕС   ПОКОМ</v>
          </cell>
          <cell r="F269">
            <v>330.32600000000002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F270">
            <v>279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548</v>
          </cell>
        </row>
        <row r="272">
          <cell r="A272" t="str">
            <v>БОНУС_Колбаса Докторская Особая ТМ Особый рецепт,  0,5кг, ПОКОМ</v>
          </cell>
          <cell r="F272">
            <v>272</v>
          </cell>
        </row>
        <row r="273">
          <cell r="A273" t="str">
            <v>БОНУС_Пельмени Отборные из свинины и говядины 0,9 кг ТМ Стародворье ТС Медвежье ушко  ПОКОМ</v>
          </cell>
          <cell r="F273">
            <v>378</v>
          </cell>
        </row>
        <row r="274">
          <cell r="A274" t="str">
            <v>Бутербродная вареная 0,47 кг шт.  СПК</v>
          </cell>
          <cell r="D274">
            <v>122</v>
          </cell>
          <cell r="F274">
            <v>122</v>
          </cell>
        </row>
        <row r="275">
          <cell r="A275" t="str">
            <v>Вареники замороженные "Благолепные" с картофелем и грибами. ВЕС  ПОКОМ</v>
          </cell>
          <cell r="F275">
            <v>20</v>
          </cell>
        </row>
        <row r="276">
          <cell r="A276" t="str">
            <v>Вацлавская вареная 400 гр.шт.  СПК</v>
          </cell>
          <cell r="D276">
            <v>28</v>
          </cell>
          <cell r="F276">
            <v>28</v>
          </cell>
        </row>
        <row r="277">
          <cell r="A277" t="str">
            <v>Вацлавская вареная ВЕС СПК</v>
          </cell>
          <cell r="D277">
            <v>18</v>
          </cell>
          <cell r="F277">
            <v>18</v>
          </cell>
        </row>
        <row r="278">
          <cell r="A278" t="str">
            <v>Вацлавская п/к (черева) 390 гр.шт. термоус.пак  СПК</v>
          </cell>
          <cell r="D278">
            <v>76</v>
          </cell>
          <cell r="F278">
            <v>76</v>
          </cell>
        </row>
        <row r="279">
          <cell r="A279" t="str">
            <v>Ветчина Вацлавская 400 гр.шт.  СПК</v>
          </cell>
          <cell r="D279">
            <v>13</v>
          </cell>
          <cell r="F279">
            <v>13</v>
          </cell>
        </row>
        <row r="280">
          <cell r="A280" t="str">
            <v>Ветчина Московская ПГН от 0 до +6 60сут ВЕС МИКОЯН</v>
          </cell>
          <cell r="D280">
            <v>33.799999999999997</v>
          </cell>
          <cell r="F280">
            <v>33.799999999999997</v>
          </cell>
        </row>
        <row r="281">
          <cell r="A281" t="str">
            <v>ВЫВЕДЕНА!!!!!! 084  Колбаски Баварские копченые, NDX в МГС 0,28 кг, ТМ Стародворье  ПОКОМ</v>
          </cell>
          <cell r="F281">
            <v>1</v>
          </cell>
        </row>
        <row r="282">
          <cell r="A282" t="str">
            <v>ВЫВЕДЕНА.Наггетсы из печи 0,25кг ТМ Вязанка ТС Наггетсы замор.  ПОКОМ</v>
          </cell>
          <cell r="F282">
            <v>1</v>
          </cell>
        </row>
        <row r="283">
          <cell r="A283" t="str">
            <v>Готовые чебупели острые с мясом Горячая штучка 0,3 кг зам  ПОКОМ</v>
          </cell>
          <cell r="D283">
            <v>1</v>
          </cell>
          <cell r="F283">
            <v>253</v>
          </cell>
        </row>
        <row r="284">
          <cell r="A284" t="str">
            <v>Готовые чебупели с ветчиной и сыром Горячая штучка 0,3кг зам  ПОКОМ</v>
          </cell>
          <cell r="D284">
            <v>1649</v>
          </cell>
          <cell r="F284">
            <v>3406</v>
          </cell>
        </row>
        <row r="285">
          <cell r="A285" t="str">
            <v>Готовые чебупели сочные с мясом ТМ Горячая штучка  0,3кг зам  ПОКОМ</v>
          </cell>
          <cell r="D285">
            <v>1205</v>
          </cell>
          <cell r="F285">
            <v>2297</v>
          </cell>
        </row>
        <row r="286">
          <cell r="A286" t="str">
            <v>Готовые чебуреки с мясом ТМ Горячая штучка 0,09 кг флоу-пак ПОКОМ</v>
          </cell>
          <cell r="F286">
            <v>335</v>
          </cell>
        </row>
        <row r="287">
          <cell r="A287" t="str">
            <v>Готовые чебуреки Сочный мегачебурек.Готовые жареные.ВЕС  ПОКОМ</v>
          </cell>
          <cell r="F287">
            <v>32.9</v>
          </cell>
        </row>
        <row r="288">
          <cell r="A288" t="str">
            <v>Дельгаро с/в "Эликатессе" 140 гр.шт.  СПК</v>
          </cell>
          <cell r="D288">
            <v>89</v>
          </cell>
          <cell r="F288">
            <v>99</v>
          </cell>
        </row>
        <row r="289">
          <cell r="A289" t="str">
            <v>Деревенская с чесночком и сальцем п/к (черева) 390 гр.шт. термоус. пак.  СПК</v>
          </cell>
          <cell r="D289">
            <v>136</v>
          </cell>
          <cell r="F289">
            <v>136</v>
          </cell>
        </row>
        <row r="290">
          <cell r="A290" t="str">
            <v>Докторская вареная в/с 0,47 кг шт.  СПК</v>
          </cell>
          <cell r="D290">
            <v>108</v>
          </cell>
          <cell r="F290">
            <v>108</v>
          </cell>
        </row>
        <row r="291">
          <cell r="A291" t="str">
            <v>Докторская вареная термоус.пак. "Высокий вкус"  СПК</v>
          </cell>
          <cell r="D291">
            <v>171</v>
          </cell>
          <cell r="F291">
            <v>331</v>
          </cell>
        </row>
        <row r="292">
          <cell r="A292" t="str">
            <v>Домашняя п/к "Сибирский стандарт" (черева) (в ср.защ.атм.)  СПК</v>
          </cell>
          <cell r="D292">
            <v>231.85</v>
          </cell>
          <cell r="F292">
            <v>231.85</v>
          </cell>
        </row>
        <row r="293">
          <cell r="A293" t="str">
            <v>Жар-боллы с курочкой и сыром, ВЕС  ПОКОМ</v>
          </cell>
          <cell r="F293">
            <v>126.1</v>
          </cell>
        </row>
        <row r="294">
          <cell r="A294" t="str">
            <v>Жар-ладушки с мясом, картофелем и грибами. ВЕС  ПОКОМ</v>
          </cell>
          <cell r="F294">
            <v>55.5</v>
          </cell>
        </row>
        <row r="295">
          <cell r="A295" t="str">
            <v>Жар-ладушки с мясом. ВЕС  ПОКОМ</v>
          </cell>
          <cell r="F295">
            <v>304.3</v>
          </cell>
        </row>
        <row r="296">
          <cell r="A296" t="str">
            <v>Жар-ладушки с яблоком и грушей, ВЕС  ПОКОМ</v>
          </cell>
          <cell r="F296">
            <v>44.4</v>
          </cell>
        </row>
        <row r="297">
          <cell r="A297" t="str">
            <v>Жар-мени с картофелем и сочной грудинкой. ВЕС  ПОКОМ</v>
          </cell>
          <cell r="F297">
            <v>7.4</v>
          </cell>
        </row>
        <row r="298">
          <cell r="A298" t="str">
            <v>Карбонад Юбилейный термоус.пак.  СПК</v>
          </cell>
          <cell r="D298">
            <v>31.85</v>
          </cell>
          <cell r="F298">
            <v>31.85</v>
          </cell>
        </row>
        <row r="299">
          <cell r="A299" t="str">
            <v>Классика с/к 235 гр.шт. "Высокий вкус"  СПК</v>
          </cell>
          <cell r="D299">
            <v>113</v>
          </cell>
          <cell r="F299">
            <v>113</v>
          </cell>
        </row>
        <row r="300">
          <cell r="A300" t="str">
            <v>Классическая с/к "Сибирский стандарт" 560 гр.шт.  СПК</v>
          </cell>
          <cell r="D300">
            <v>1512</v>
          </cell>
          <cell r="F300">
            <v>2512</v>
          </cell>
        </row>
        <row r="301">
          <cell r="A301" t="str">
            <v>КЛБ С/В ВАЛЕТТА НАРЕЗ 85ГР МГА  Клин</v>
          </cell>
          <cell r="D301">
            <v>23</v>
          </cell>
          <cell r="F301">
            <v>23</v>
          </cell>
        </row>
        <row r="302">
          <cell r="A302" t="str">
            <v>КЛБ С/К БРАУНШВЕЙКСКАЯ ПОЛУСУХ. МЯСН. ПРОД.КАТ.А В/У 300 гр  Клин</v>
          </cell>
          <cell r="D302">
            <v>32</v>
          </cell>
          <cell r="F302">
            <v>32</v>
          </cell>
        </row>
        <row r="303">
          <cell r="A303" t="str">
            <v>КЛБ С/К ЗЕРНИСТАЯ МЯСН. ПРОД.КАТ.Б В/У 300 гр  Клин</v>
          </cell>
          <cell r="D303">
            <v>6</v>
          </cell>
          <cell r="F303">
            <v>6</v>
          </cell>
        </row>
        <row r="304">
          <cell r="A304" t="str">
            <v>КЛБ С/К ИСПАНСКАЯ 280г  Клин</v>
          </cell>
          <cell r="D304">
            <v>21</v>
          </cell>
          <cell r="F304">
            <v>24</v>
          </cell>
        </row>
        <row r="305">
          <cell r="A305" t="str">
            <v>КЛБ С/К ИТАЛЬЯНСКАЯ 300Г В/У МЯСН. ПРОД  Клин</v>
          </cell>
          <cell r="D305">
            <v>33</v>
          </cell>
          <cell r="F305">
            <v>33</v>
          </cell>
        </row>
        <row r="306">
          <cell r="A306" t="str">
            <v>КЛБ С/К КОНЬЯЧНАЯ 210Г В/У МЯСН ПРОД ЧК  Клин</v>
          </cell>
          <cell r="D306">
            <v>52</v>
          </cell>
          <cell r="F306">
            <v>55</v>
          </cell>
        </row>
        <row r="307">
          <cell r="A307" t="str">
            <v>КЛБ С/К КОПЧОЛЛИ КЛАССИЧЕСКИЕ 70Г МГА МЯСН ПРОД  Клин</v>
          </cell>
          <cell r="D307">
            <v>35</v>
          </cell>
          <cell r="F307">
            <v>35</v>
          </cell>
        </row>
        <row r="308">
          <cell r="A308" t="str">
            <v>КЛБ С/К МИНИ-САЛЯМИ 300 г  Клин</v>
          </cell>
          <cell r="D308">
            <v>20</v>
          </cell>
          <cell r="F308">
            <v>23</v>
          </cell>
        </row>
        <row r="309">
          <cell r="A309" t="str">
            <v>КЛБ С/К ПАРМЕ НАРЕЗ 85ГР МГА  Клин</v>
          </cell>
          <cell r="D309">
            <v>26</v>
          </cell>
          <cell r="F309">
            <v>26</v>
          </cell>
        </row>
        <row r="310">
          <cell r="A310" t="str">
            <v>КЛБ С/К САЛЬЧИЧОН 280Г В/У МЯСН ПРОД ЧК  Клин</v>
          </cell>
          <cell r="D310">
            <v>21</v>
          </cell>
          <cell r="F310">
            <v>21</v>
          </cell>
        </row>
        <row r="311">
          <cell r="A311" t="str">
            <v>КЛБ С/К САЛЯМИ ВЕНСКАЯ В/У 300Г  Клин</v>
          </cell>
          <cell r="D311">
            <v>46</v>
          </cell>
          <cell r="F311">
            <v>46</v>
          </cell>
        </row>
        <row r="312">
          <cell r="A312" t="str">
            <v>КЛБ С/К СЕРВЕЛАТ ЧЕРНЫЙ КАБАН 210Г В/У МЯСН ПРОД  Клин</v>
          </cell>
          <cell r="D312">
            <v>25</v>
          </cell>
          <cell r="F312">
            <v>25</v>
          </cell>
        </row>
        <row r="313">
          <cell r="A313" t="str">
            <v>КЛБ С/К СЕРВЕЛАТ ЧЕРНЫЙ КАБАН ВЕС В/У МЯСН ПРОД  Клин</v>
          </cell>
          <cell r="D313">
            <v>11</v>
          </cell>
          <cell r="F313">
            <v>11</v>
          </cell>
        </row>
        <row r="314">
          <cell r="A314" t="str">
            <v>КЛБ С/К ЧЕРНЫЙ КАБАН В/У 300ГР  Клин</v>
          </cell>
          <cell r="D314">
            <v>46</v>
          </cell>
          <cell r="F314">
            <v>46</v>
          </cell>
        </row>
        <row r="315">
          <cell r="A315" t="str">
            <v>Колб.Марочная с/к в/у  ВЕС МИКОЯН</v>
          </cell>
          <cell r="D315">
            <v>17.423999999999999</v>
          </cell>
          <cell r="F315">
            <v>17.423999999999999</v>
          </cell>
        </row>
        <row r="316">
          <cell r="A316" t="str">
            <v>Колб.Серв.Коньячный в/к срез термо шт 350г. МИКОЯН</v>
          </cell>
          <cell r="D316">
            <v>36</v>
          </cell>
          <cell r="F316">
            <v>36</v>
          </cell>
        </row>
        <row r="317">
          <cell r="A317" t="str">
            <v>Колб.Серв.Российский в/к термо.ВЕС МИКОЯН</v>
          </cell>
          <cell r="D317">
            <v>10</v>
          </cell>
          <cell r="F317">
            <v>10</v>
          </cell>
        </row>
        <row r="318">
          <cell r="A318" t="str">
            <v>Колб.Серв.Талинский в/к термо. ВЕС МИКОЯН</v>
          </cell>
          <cell r="D318">
            <v>25.228000000000002</v>
          </cell>
          <cell r="F318">
            <v>25.228000000000002</v>
          </cell>
        </row>
        <row r="319">
          <cell r="A319" t="str">
            <v>Колбаса Кремлевская с/к в/у. ВЕС МИКОЯН</v>
          </cell>
          <cell r="D319">
            <v>50</v>
          </cell>
          <cell r="F319">
            <v>50</v>
          </cell>
        </row>
        <row r="320">
          <cell r="A320" t="str">
            <v>Колбаски ПодПивасики оригинальные с/к 0,10 кг.шт. термофор.пак.  СПК</v>
          </cell>
          <cell r="D320">
            <v>702</v>
          </cell>
          <cell r="F320">
            <v>704</v>
          </cell>
        </row>
        <row r="321">
          <cell r="A321" t="str">
            <v>Колбаски ПодПивасики острые с/к 0,10 кг.шт. термофор.пак.  СПК</v>
          </cell>
          <cell r="D321">
            <v>693</v>
          </cell>
          <cell r="F321">
            <v>693</v>
          </cell>
        </row>
        <row r="322">
          <cell r="A322" t="str">
            <v>Колбаски ПодПивасики с сыром с/к 100 гр.шт. (в ср.защ.атм.)  СПК</v>
          </cell>
          <cell r="D322">
            <v>197</v>
          </cell>
          <cell r="F322">
            <v>197</v>
          </cell>
        </row>
        <row r="323">
          <cell r="A323" t="str">
            <v>Коньячная с/к 0,10 кг.шт. нарезка (лоток с ср.зад.атм.) "Высокий вкус"  СПК</v>
          </cell>
          <cell r="D323">
            <v>153</v>
          </cell>
          <cell r="F323">
            <v>153</v>
          </cell>
        </row>
        <row r="324">
          <cell r="A324" t="str">
            <v>Круггетсы с сырным соусом ТМ Горячая штучка 0,25 кг зам  ПОКОМ</v>
          </cell>
          <cell r="D324">
            <v>3</v>
          </cell>
          <cell r="F324">
            <v>540</v>
          </cell>
        </row>
        <row r="325">
          <cell r="A325" t="str">
            <v>Круггетсы сочные ТМ Горячая штучка ТС Круггетсы 0,25 кг зам  ПОКОМ</v>
          </cell>
          <cell r="D325">
            <v>194</v>
          </cell>
          <cell r="F325">
            <v>1026</v>
          </cell>
        </row>
        <row r="326">
          <cell r="A326" t="str">
            <v>Ла Фаворте с/в "Эликатессе" 140 гр.шт.  СПК</v>
          </cell>
          <cell r="D326">
            <v>96</v>
          </cell>
          <cell r="F326">
            <v>96</v>
          </cell>
        </row>
        <row r="327">
          <cell r="A327" t="str">
            <v>Ливерная Печеночная "Просто выгодно" 0,3 кг.шт.  СПК</v>
          </cell>
          <cell r="D327">
            <v>161</v>
          </cell>
          <cell r="F327">
            <v>161</v>
          </cell>
        </row>
        <row r="328">
          <cell r="A328" t="str">
            <v>Любительская вареная термоус.пак. "Высокий вкус"  СПК</v>
          </cell>
          <cell r="D328">
            <v>171</v>
          </cell>
          <cell r="F328">
            <v>331</v>
          </cell>
        </row>
        <row r="329">
          <cell r="A329" t="str">
            <v>Мини-сосиски в тесте "Фрайпики" 1,8кг ВЕС,  ПОКОМ</v>
          </cell>
          <cell r="F329">
            <v>189.91300000000001</v>
          </cell>
        </row>
        <row r="330">
          <cell r="A330" t="str">
            <v>Мини-сосиски в тесте "Фрайпики" 3,7кг ВЕС,  ПОКОМ</v>
          </cell>
          <cell r="F330">
            <v>157</v>
          </cell>
        </row>
        <row r="331">
          <cell r="A331" t="str">
            <v>Наггетсы из печи 0,25кг ТМ Вязанка ТС Няняггетсы Сливушки замор.  ПОКОМ</v>
          </cell>
          <cell r="D331">
            <v>7</v>
          </cell>
          <cell r="F331">
            <v>1631</v>
          </cell>
        </row>
        <row r="332">
          <cell r="A332" t="str">
            <v>Наггетсы Нагетосы Сочная курочка ТМ Горячая штучка 0,25 кг зам  ПОКОМ</v>
          </cell>
          <cell r="D332">
            <v>5</v>
          </cell>
          <cell r="F332">
            <v>1836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D333">
            <v>7</v>
          </cell>
          <cell r="F333">
            <v>1582</v>
          </cell>
        </row>
        <row r="334">
          <cell r="A334" t="str">
            <v>Наггетсы хрустящие п/ф ВЕС ПОКОМ</v>
          </cell>
          <cell r="F334">
            <v>369</v>
          </cell>
        </row>
        <row r="335">
          <cell r="A335" t="str">
            <v>Новосибирская с/к 0,10 кг.шт. нарезка (лоток с ср.защ.атм.) "Высокий вкус"  СПК</v>
          </cell>
          <cell r="D335">
            <v>171</v>
          </cell>
          <cell r="F335">
            <v>171</v>
          </cell>
        </row>
        <row r="336">
          <cell r="A336" t="str">
            <v>Окорок Черный Кабан, 95г (нар), Категории А  Клин</v>
          </cell>
          <cell r="D336">
            <v>36</v>
          </cell>
          <cell r="F336">
            <v>36</v>
          </cell>
        </row>
        <row r="337">
          <cell r="A337" t="str">
            <v>Оригинальная с перцем с/к  СПК</v>
          </cell>
          <cell r="D337">
            <v>430.1</v>
          </cell>
          <cell r="F337">
            <v>1930.1</v>
          </cell>
        </row>
        <row r="338">
          <cell r="A338" t="str">
            <v>Оригинальная с перцем с/к "Сибирский стандарт" 560 гр.шт.  СПК</v>
          </cell>
          <cell r="D338">
            <v>1764</v>
          </cell>
          <cell r="F338">
            <v>3564</v>
          </cell>
        </row>
        <row r="339">
          <cell r="A339" t="str">
            <v>Особая вареная  СПК</v>
          </cell>
          <cell r="D339">
            <v>14.5</v>
          </cell>
          <cell r="F339">
            <v>14.5</v>
          </cell>
        </row>
        <row r="340">
          <cell r="A340" t="str">
            <v>Пекантино с/в "Эликатессе" 0,10 кг.шт. нарезка (лоток с.ср.защ.атм.)  СПК</v>
          </cell>
          <cell r="D340">
            <v>157</v>
          </cell>
          <cell r="F340">
            <v>157</v>
          </cell>
        </row>
        <row r="341">
          <cell r="A341" t="str">
            <v>Пельмени Grandmeni с говядиной и свининой Горячая штучка 0,75 кг Бульмени  ПОКОМ</v>
          </cell>
          <cell r="D341">
            <v>1</v>
          </cell>
          <cell r="F341">
            <v>7</v>
          </cell>
        </row>
        <row r="342">
          <cell r="A342" t="str">
            <v>Пельмени Grandmeni со сливочным маслом Горячая штучка 0,75 кг ПОКОМ</v>
          </cell>
          <cell r="F342">
            <v>351</v>
          </cell>
        </row>
        <row r="343">
          <cell r="A343" t="str">
            <v>Пельмени Бигбули #МЕГАВКУСИЩЕ с сочной грудинкой 0,43 кг  ПОКОМ</v>
          </cell>
          <cell r="F343">
            <v>109</v>
          </cell>
        </row>
        <row r="344">
          <cell r="A344" t="str">
            <v>Пельмени Бигбули #МЕГАВКУСИЩЕ с сочной грудинкой 0,9 кг  ПОКОМ</v>
          </cell>
          <cell r="D344">
            <v>3</v>
          </cell>
          <cell r="F344">
            <v>1080</v>
          </cell>
        </row>
        <row r="345">
          <cell r="A345" t="str">
            <v>Пельмени Бигбули с мясом, Горячая штучка 0,43кг  ПОКОМ</v>
          </cell>
          <cell r="F345">
            <v>111</v>
          </cell>
        </row>
        <row r="346">
          <cell r="A346" t="str">
            <v>Пельмени Бигбули с мясом, Горячая штучка 0,9кг  ПОКОМ</v>
          </cell>
          <cell r="D346">
            <v>928</v>
          </cell>
          <cell r="F346">
            <v>1226</v>
          </cell>
        </row>
        <row r="347">
          <cell r="A347" t="str">
            <v>Пельмени Бигбули со сливоч.маслом (Мегамаслище) ТМ БУЛЬМЕНИ сфера 0,43. замор. ПОКОМ</v>
          </cell>
          <cell r="D347">
            <v>3</v>
          </cell>
          <cell r="F347">
            <v>1339</v>
          </cell>
        </row>
        <row r="348">
          <cell r="A348" t="str">
            <v>Пельмени Бигбули со сливочным маслом #МЕГАМАСЛИЩЕ Горячая штучка 0,9 кг  ПОКОМ</v>
          </cell>
          <cell r="D348">
            <v>1</v>
          </cell>
          <cell r="F348">
            <v>264</v>
          </cell>
        </row>
        <row r="349">
          <cell r="A349" t="str">
            <v>Пельмени Бульмени с говядиной и свининой Горячая шт. 0,9 кг  ПОКОМ</v>
          </cell>
          <cell r="D349">
            <v>3</v>
          </cell>
          <cell r="F349">
            <v>1061</v>
          </cell>
        </row>
        <row r="350">
          <cell r="A350" t="str">
            <v>Пельмени Бульмени с говядиной и свининой Горячая штучка 0,43  ПОКОМ</v>
          </cell>
          <cell r="D350">
            <v>4</v>
          </cell>
          <cell r="F350">
            <v>873</v>
          </cell>
        </row>
        <row r="351">
          <cell r="A351" t="str">
            <v>Пельмени Бульмени с говядиной и свининой Наваристые Горячая штучка ВЕС  ПОКОМ</v>
          </cell>
          <cell r="D351">
            <v>10</v>
          </cell>
          <cell r="F351">
            <v>1495.002</v>
          </cell>
        </row>
        <row r="352">
          <cell r="A352" t="str">
            <v>Пельмени Бульмени со сливочным маслом Горячая штучка 0,9 кг  ПОКОМ</v>
          </cell>
          <cell r="D352">
            <v>4</v>
          </cell>
          <cell r="F352">
            <v>2889</v>
          </cell>
        </row>
        <row r="353">
          <cell r="A353" t="str">
            <v>Пельмени Бульмени со сливочным маслом ТМ Горячая шт. 0,43 кг  ПОКОМ</v>
          </cell>
          <cell r="D353">
            <v>4</v>
          </cell>
          <cell r="F353">
            <v>1056</v>
          </cell>
        </row>
        <row r="354">
          <cell r="A354" t="str">
            <v>Пельмени Левантские ТМ Особый рецепт 0,8 кг  ПОКОМ</v>
          </cell>
          <cell r="F354">
            <v>6</v>
          </cell>
        </row>
        <row r="355">
          <cell r="A355" t="str">
            <v>Пельмени Мясорубские ТМ Стародворье фоупак равиоли 0,7 кг  ПОКОМ</v>
          </cell>
          <cell r="D355">
            <v>6</v>
          </cell>
          <cell r="F355">
            <v>1617</v>
          </cell>
        </row>
        <row r="356">
          <cell r="A356" t="str">
            <v>Пельмени Отборные из свинины и говядины 0,9 кг ТМ Стародворье ТС Медвежье ушко  ПОКОМ</v>
          </cell>
          <cell r="D356">
            <v>3</v>
          </cell>
          <cell r="F356">
            <v>236</v>
          </cell>
        </row>
        <row r="357">
          <cell r="A357" t="str">
            <v>Пельмени Отборные с говядиной 0,9 кг НОВА ТМ Стародворье ТС Медвежье ушко  ПОКОМ</v>
          </cell>
          <cell r="F357">
            <v>15</v>
          </cell>
        </row>
        <row r="358">
          <cell r="A358" t="str">
            <v>Пельмени Отборные с говядиной и свининой 0,43 кг ТМ Стародворье ТС Медвежье ушко</v>
          </cell>
          <cell r="F358">
            <v>16</v>
          </cell>
        </row>
        <row r="359">
          <cell r="A359" t="str">
            <v>Пельмени С говядиной и свининой, ВЕС, сфера пуговки Мясная Галерея  ПОКОМ</v>
          </cell>
          <cell r="F359">
            <v>585</v>
          </cell>
        </row>
        <row r="360">
          <cell r="A360" t="str">
            <v>Пельмени Со свининой и говядиной ТМ Особый рецепт Любимая ложка 1,0 кг  ПОКОМ</v>
          </cell>
          <cell r="F360">
            <v>802</v>
          </cell>
        </row>
        <row r="361">
          <cell r="A361" t="str">
            <v>Пельмени Сочные сфера 0,9 кг ТМ Стародворье ПОКОМ</v>
          </cell>
          <cell r="F361">
            <v>939</v>
          </cell>
        </row>
        <row r="362">
          <cell r="A362" t="str">
            <v>Пипперони с/к "Эликатессе" 0,10 кг.шт.  СПК</v>
          </cell>
          <cell r="D362">
            <v>155</v>
          </cell>
          <cell r="F362">
            <v>155</v>
          </cell>
        </row>
        <row r="363">
          <cell r="A363" t="str">
            <v>По-Австрийски с/к 260 гр.шт. "Высокий вкус"  СПК</v>
          </cell>
          <cell r="D363">
            <v>143</v>
          </cell>
          <cell r="F363">
            <v>143</v>
          </cell>
        </row>
        <row r="364">
          <cell r="A364" t="str">
            <v>Покровская вареная 0,47 кг шт.  СПК</v>
          </cell>
          <cell r="D364">
            <v>40</v>
          </cell>
          <cell r="F364">
            <v>40</v>
          </cell>
        </row>
        <row r="365">
          <cell r="A365" t="str">
            <v>Праздничная с/к "Сибирский стандарт" 560 гр.шт.  СПК</v>
          </cell>
          <cell r="D365">
            <v>4646</v>
          </cell>
          <cell r="F365">
            <v>6846</v>
          </cell>
        </row>
        <row r="366">
          <cell r="A366" t="str">
            <v>Салями Трюфель с/в "Эликатессе" 0,16 кг.шт.  СПК</v>
          </cell>
          <cell r="D366">
            <v>113</v>
          </cell>
          <cell r="F366">
            <v>113</v>
          </cell>
        </row>
        <row r="367">
          <cell r="A367" t="str">
            <v>Салями Финская с/к 235 гр.шт. "Высокий вкус"  СПК</v>
          </cell>
          <cell r="D367">
            <v>87</v>
          </cell>
          <cell r="F367">
            <v>87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162</v>
          </cell>
          <cell r="F368">
            <v>282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153</v>
          </cell>
          <cell r="F369">
            <v>183</v>
          </cell>
        </row>
        <row r="370">
          <cell r="A370" t="str">
            <v>Сардельки из свинины (черева) ( в ср.защ.атм) "Высокий вкус"  СПК</v>
          </cell>
          <cell r="D370">
            <v>11</v>
          </cell>
          <cell r="F370">
            <v>41</v>
          </cell>
        </row>
        <row r="371">
          <cell r="A371" t="str">
            <v>Семейная с чесночком вареная (СПК+СКМ)  СПК</v>
          </cell>
          <cell r="D371">
            <v>690</v>
          </cell>
          <cell r="F371">
            <v>690</v>
          </cell>
        </row>
        <row r="372">
          <cell r="A372" t="str">
            <v>Семейная с чесночком Экстра вареная  СПК</v>
          </cell>
          <cell r="D372">
            <v>89</v>
          </cell>
          <cell r="F372">
            <v>89</v>
          </cell>
        </row>
        <row r="373">
          <cell r="A373" t="str">
            <v>Семейная с чесночком Экстра вареная 0,5 кг.шт.  СПК</v>
          </cell>
          <cell r="D373">
            <v>18</v>
          </cell>
          <cell r="F373">
            <v>18</v>
          </cell>
        </row>
        <row r="374">
          <cell r="A374" t="str">
            <v>Сервелат мелкозернистый в/к 0,5 кг.шт. термоус.пак. "Высокий вкус"  СПК</v>
          </cell>
          <cell r="D374">
            <v>55</v>
          </cell>
          <cell r="F374">
            <v>55</v>
          </cell>
        </row>
        <row r="375">
          <cell r="A375" t="str">
            <v>Сервелат Финский в/к 0,38 кг.шт. термофор.пак.  СПК</v>
          </cell>
          <cell r="D375">
            <v>45</v>
          </cell>
          <cell r="F375">
            <v>45</v>
          </cell>
        </row>
        <row r="376">
          <cell r="A376" t="str">
            <v>Сервелат Фирменный в/к 0,10 кг.шт. нарезка (лоток с ср.защ.атм.)  СПК</v>
          </cell>
          <cell r="D376">
            <v>139</v>
          </cell>
          <cell r="F376">
            <v>139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295</v>
          </cell>
          <cell r="F377">
            <v>295</v>
          </cell>
        </row>
        <row r="378">
          <cell r="A378" t="str">
            <v>Сибирская особая с/к 0,235 кг шт.  СПК</v>
          </cell>
          <cell r="D378">
            <v>300</v>
          </cell>
          <cell r="F378">
            <v>300</v>
          </cell>
        </row>
        <row r="379">
          <cell r="A379" t="str">
            <v>Славянская п/к 0,38 кг шт.термофор.пак.  СПК</v>
          </cell>
          <cell r="D379">
            <v>36</v>
          </cell>
          <cell r="F379">
            <v>36</v>
          </cell>
        </row>
        <row r="380">
          <cell r="A380" t="str">
            <v>Снеки  ЖАР-мени ВЕС. рубленые в тесте замор.  ПОКОМ</v>
          </cell>
          <cell r="D380">
            <v>5.5</v>
          </cell>
          <cell r="F380">
            <v>307.10000000000002</v>
          </cell>
        </row>
        <row r="381">
          <cell r="A381" t="str">
            <v>СОС МОЛОЧНЫЕ 470Г МГА МЯСН. ПРОД.КАТ.Б  Клин</v>
          </cell>
          <cell r="D381">
            <v>42</v>
          </cell>
          <cell r="F381">
            <v>42</v>
          </cell>
        </row>
        <row r="382">
          <cell r="A382" t="str">
            <v>Сосис.Кремлевские защ сред. ВЕС МИКОЯН</v>
          </cell>
          <cell r="D382">
            <v>10.308</v>
          </cell>
          <cell r="F382">
            <v>10.308</v>
          </cell>
        </row>
        <row r="383">
          <cell r="A383" t="str">
            <v>Сосиски "Баварские" 0,36 кг.шт. вак.упак.  СПК</v>
          </cell>
          <cell r="D383">
            <v>29</v>
          </cell>
          <cell r="F383">
            <v>29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823</v>
          </cell>
          <cell r="F384">
            <v>1003</v>
          </cell>
        </row>
        <row r="385">
          <cell r="A385" t="str">
            <v>Сосиски "Молочные" 0,36 кг.шт. вак.упак.  СПК</v>
          </cell>
          <cell r="D385">
            <v>30</v>
          </cell>
          <cell r="F385">
            <v>30</v>
          </cell>
        </row>
        <row r="386">
          <cell r="A386" t="str">
            <v>Сосиски Докторские 0,35 кг  Клин</v>
          </cell>
          <cell r="D386">
            <v>12</v>
          </cell>
          <cell r="F386">
            <v>12</v>
          </cell>
        </row>
        <row r="387">
          <cell r="A387" t="str">
            <v>Сосиски Мусульманские "Просто выгодно" (в ср.защ.атм.)  СПК</v>
          </cell>
          <cell r="D387">
            <v>66</v>
          </cell>
          <cell r="F387">
            <v>216</v>
          </cell>
        </row>
        <row r="388">
          <cell r="A388" t="str">
            <v>Сосиски Оригинальные ТМ Стародворье  0,33 кг.  ПОКОМ</v>
          </cell>
          <cell r="F388">
            <v>8</v>
          </cell>
        </row>
        <row r="389">
          <cell r="A389" t="str">
            <v>Сосиски Сливушки #нежнушки ТМ Вязанка  0,33 кг.  ПОКОМ</v>
          </cell>
          <cell r="F389">
            <v>7</v>
          </cell>
        </row>
        <row r="390">
          <cell r="A390" t="str">
            <v>Сыр "Пармезан" 40% колотый 100 гр  ОСТАНКИНО</v>
          </cell>
          <cell r="D390">
            <v>4</v>
          </cell>
          <cell r="F390">
            <v>4</v>
          </cell>
        </row>
        <row r="391">
          <cell r="A391" t="str">
            <v>Сыр "Пармезан" 40% кусок 180 гр  ОСТАНКИНО</v>
          </cell>
          <cell r="D391">
            <v>62</v>
          </cell>
          <cell r="F391">
            <v>62</v>
          </cell>
        </row>
        <row r="392">
          <cell r="A392" t="str">
            <v>Сыр Боккончини копченый 40% 100 гр.  ОСТАНКИНО</v>
          </cell>
          <cell r="D392">
            <v>107</v>
          </cell>
          <cell r="F392">
            <v>107</v>
          </cell>
        </row>
        <row r="393">
          <cell r="A393" t="str">
            <v>Сыр Папа Может Гауда  45% 200гр     Останкино</v>
          </cell>
          <cell r="D393">
            <v>505</v>
          </cell>
          <cell r="F393">
            <v>505</v>
          </cell>
        </row>
        <row r="394">
          <cell r="A394" t="str">
            <v>Сыр Папа Может Гауда  45% вес     Останкино</v>
          </cell>
          <cell r="D394">
            <v>36.5</v>
          </cell>
          <cell r="F394">
            <v>36.5</v>
          </cell>
        </row>
        <row r="395">
          <cell r="A395" t="str">
            <v>Сыр Папа Может Гауда 48%, нарез, 125г (9 шт)  Останкино</v>
          </cell>
          <cell r="D395">
            <v>1</v>
          </cell>
          <cell r="F395">
            <v>1</v>
          </cell>
        </row>
        <row r="396">
          <cell r="A396" t="str">
            <v>Сыр Папа Может Голландский  45% 200гр     Останкино</v>
          </cell>
          <cell r="D396">
            <v>332</v>
          </cell>
          <cell r="F396">
            <v>332</v>
          </cell>
        </row>
        <row r="397">
          <cell r="A397" t="str">
            <v>Сыр Папа Может Голландский  45% вес      Останкино</v>
          </cell>
          <cell r="D397">
            <v>68.5</v>
          </cell>
          <cell r="F397">
            <v>68.5</v>
          </cell>
        </row>
        <row r="398">
          <cell r="A398" t="str">
            <v>Сыр Папа Может Голландский 45%, нарез, 125г (9 шт)  Останкино</v>
          </cell>
          <cell r="D398">
            <v>4</v>
          </cell>
          <cell r="F398">
            <v>4</v>
          </cell>
        </row>
        <row r="399">
          <cell r="A399" t="str">
            <v>Сыр Папа Может Министерский 45% 200г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Папин завтрак 45%, нарезка 125г  Останкино</v>
          </cell>
          <cell r="D400">
            <v>1</v>
          </cell>
          <cell r="F400">
            <v>1</v>
          </cell>
        </row>
        <row r="401">
          <cell r="A401" t="str">
            <v>Сыр Папа Может Папин Завтрак 50% 200г  Останкино</v>
          </cell>
          <cell r="D401">
            <v>6</v>
          </cell>
          <cell r="F401">
            <v>6</v>
          </cell>
        </row>
        <row r="402">
          <cell r="A402" t="str">
            <v>Сыр Папа Может Российский  50% 200гр    Останкино</v>
          </cell>
          <cell r="D402">
            <v>342</v>
          </cell>
          <cell r="F402">
            <v>342</v>
          </cell>
        </row>
        <row r="403">
          <cell r="A403" t="str">
            <v>Сыр Папа Может Российский  50% вес    Останкино</v>
          </cell>
          <cell r="D403">
            <v>135.34</v>
          </cell>
          <cell r="F403">
            <v>135.34</v>
          </cell>
        </row>
        <row r="404">
          <cell r="A404" t="str">
            <v>Сыр Папа Может Российский 50%, нарезка 125г  Останкино</v>
          </cell>
          <cell r="D404">
            <v>61</v>
          </cell>
          <cell r="F404">
            <v>61</v>
          </cell>
        </row>
        <row r="405">
          <cell r="A405" t="str">
            <v>Сыр Папа Может Сливочный со вкусом.топл.молока 50% вес (=3,5кг)  Останкино</v>
          </cell>
          <cell r="D405">
            <v>120.5</v>
          </cell>
          <cell r="F405">
            <v>120.5</v>
          </cell>
        </row>
        <row r="406">
          <cell r="A406" t="str">
            <v>Сыр Папа Может Тильзитер   45% 200гр     Останкино</v>
          </cell>
          <cell r="D406">
            <v>537</v>
          </cell>
          <cell r="F406">
            <v>537</v>
          </cell>
        </row>
        <row r="407">
          <cell r="A407" t="str">
            <v>Сыр Папа Может Тильзитер   45% вес      Останкино</v>
          </cell>
          <cell r="D407">
            <v>81</v>
          </cell>
          <cell r="F407">
            <v>81</v>
          </cell>
        </row>
        <row r="408">
          <cell r="A408" t="str">
            <v>Сыр Папа Может Тильзитер 50%, нарезка 125г  Останкино</v>
          </cell>
          <cell r="D408">
            <v>4</v>
          </cell>
          <cell r="F408">
            <v>4</v>
          </cell>
        </row>
        <row r="409">
          <cell r="A409" t="str">
            <v>Сыр Папа Может Эдам 45% вес (=3,5кг)  Останкино</v>
          </cell>
          <cell r="D409">
            <v>7</v>
          </cell>
          <cell r="F409">
            <v>7</v>
          </cell>
        </row>
        <row r="410">
          <cell r="A410" t="str">
            <v>Сыр Плавл. Сливочный 55% 190гр  Останкино</v>
          </cell>
          <cell r="D410">
            <v>75</v>
          </cell>
          <cell r="F410">
            <v>75</v>
          </cell>
        </row>
        <row r="411">
          <cell r="A411" t="str">
            <v>Сыр рассольный жирный Чечил 45% 100 гр  ОСТАНКИНО</v>
          </cell>
          <cell r="D411">
            <v>131</v>
          </cell>
          <cell r="F411">
            <v>131</v>
          </cell>
        </row>
        <row r="412">
          <cell r="A412" t="str">
            <v>Сыр рассольный жирный Чечил копченый 45% 100 гр  ОСТАНКИНО</v>
          </cell>
          <cell r="D412">
            <v>159</v>
          </cell>
          <cell r="F412">
            <v>159</v>
          </cell>
        </row>
        <row r="413">
          <cell r="A413" t="str">
            <v>Сыр Скаморца свежий 40% 100 гр.  ОСТАНКИНО</v>
          </cell>
          <cell r="D413">
            <v>46</v>
          </cell>
          <cell r="F413">
            <v>46</v>
          </cell>
        </row>
        <row r="414">
          <cell r="A414" t="str">
            <v>Сыр Творож. с Зеленью 140 гр.  ОСТАНКИНО</v>
          </cell>
          <cell r="D414">
            <v>41</v>
          </cell>
          <cell r="F414">
            <v>41</v>
          </cell>
        </row>
        <row r="415">
          <cell r="A415" t="str">
            <v>Сыр Творож. Сливочный 140 гр  ОСТАНКИНО</v>
          </cell>
          <cell r="D415">
            <v>58</v>
          </cell>
          <cell r="F415">
            <v>58</v>
          </cell>
        </row>
        <row r="416">
          <cell r="A416" t="str">
            <v>Сыч/Прод Коровино Российский 50% 200г НОВАЯ СЗМЖ  ОСТАНКИНО</v>
          </cell>
          <cell r="D416">
            <v>162</v>
          </cell>
          <cell r="F416">
            <v>162</v>
          </cell>
        </row>
        <row r="417">
          <cell r="A417" t="str">
            <v>Сыч/Прод Коровино Российский Оригин 50% ВЕС (7,5 кг)  ОСТАНКИНО</v>
          </cell>
          <cell r="D417">
            <v>29</v>
          </cell>
          <cell r="F417">
            <v>29</v>
          </cell>
        </row>
        <row r="418">
          <cell r="A418" t="str">
            <v>Сыч/Прод Коровино Российский Оригин 50% ВЕС НОВАЯ (5 кг)  ОСТАНКИНО</v>
          </cell>
          <cell r="D418">
            <v>205</v>
          </cell>
          <cell r="F418">
            <v>205</v>
          </cell>
        </row>
        <row r="419">
          <cell r="A419" t="str">
            <v>Сыч/Прод Коровино Тильзитер 50% 200г НОВАЯ СЗМЖ  ОСТАНКИНО</v>
          </cell>
          <cell r="D419">
            <v>105</v>
          </cell>
          <cell r="F419">
            <v>105</v>
          </cell>
        </row>
        <row r="420">
          <cell r="A420" t="str">
            <v>Сыч/Прод Коровино Тильзитер Оригин 50% ВЕС НОВАЯ (5 кг брус) СЗМЖ  ОСТАНКИНО</v>
          </cell>
          <cell r="D420">
            <v>100</v>
          </cell>
          <cell r="F420">
            <v>100</v>
          </cell>
        </row>
        <row r="421">
          <cell r="A421" t="str">
            <v>Торо Неро с/в "Эликатессе" 140 гр.шт.  СПК</v>
          </cell>
          <cell r="D421">
            <v>71</v>
          </cell>
          <cell r="F421">
            <v>71</v>
          </cell>
        </row>
        <row r="422">
          <cell r="A422" t="str">
            <v>Уши свиные копченые к пиву 0,15кг нар. д/ф шт.  СПК</v>
          </cell>
          <cell r="D422">
            <v>72</v>
          </cell>
          <cell r="F422">
            <v>72</v>
          </cell>
        </row>
        <row r="423">
          <cell r="A423" t="str">
            <v>Фестивальная с/к 0,10 кг.шт. нарезка (лоток с ср.защ.атм.)  СПК</v>
          </cell>
          <cell r="D423">
            <v>384</v>
          </cell>
          <cell r="F423">
            <v>384</v>
          </cell>
        </row>
        <row r="424">
          <cell r="A424" t="str">
            <v>Фестивальная с/к 0,235 кг.шт.  СПК</v>
          </cell>
          <cell r="D424">
            <v>679</v>
          </cell>
          <cell r="F424">
            <v>679</v>
          </cell>
        </row>
        <row r="425">
          <cell r="A425" t="str">
            <v>Фестивальная с/к ВЕС   СПК</v>
          </cell>
          <cell r="D425">
            <v>61</v>
          </cell>
          <cell r="F425">
            <v>61</v>
          </cell>
        </row>
        <row r="426">
          <cell r="A426" t="str">
            <v>Фуэт с/в "Эликатессе" 160 гр.шт.  СПК</v>
          </cell>
          <cell r="D426">
            <v>136</v>
          </cell>
          <cell r="F426">
            <v>136</v>
          </cell>
        </row>
        <row r="427">
          <cell r="A427" t="str">
            <v>Хинкали Классические хинкали ВЕС,  ПОКОМ</v>
          </cell>
          <cell r="F427">
            <v>55</v>
          </cell>
        </row>
        <row r="428">
          <cell r="A428" t="str">
            <v>Хотстеры ТМ Горячая штучка ТС Хотстеры 0,25 кг зам  ПОКОМ</v>
          </cell>
          <cell r="D428">
            <v>746</v>
          </cell>
          <cell r="F428">
            <v>2485</v>
          </cell>
        </row>
        <row r="429">
          <cell r="A429" t="str">
            <v>Хрустящие крылышки острые к пиву ТМ Горячая штучка 0,3кг зам  ПОКОМ</v>
          </cell>
          <cell r="F429">
            <v>98</v>
          </cell>
        </row>
        <row r="430">
          <cell r="A430" t="str">
            <v>Хрустящие крылышки ТМ Горячая штучка 0,3 кг зам  ПОКОМ</v>
          </cell>
          <cell r="F430">
            <v>147</v>
          </cell>
        </row>
        <row r="431">
          <cell r="A431" t="str">
            <v>Хрустящие крылышки. В панировке куриные жареные.ВЕС  ПОКОМ</v>
          </cell>
          <cell r="F431">
            <v>45.9</v>
          </cell>
        </row>
        <row r="432">
          <cell r="A432" t="str">
            <v>Чебупай сочное яблоко ТМ Горячая штучка 0,2 кг зам.  ПОКОМ</v>
          </cell>
          <cell r="D432">
            <v>5</v>
          </cell>
          <cell r="F432">
            <v>173</v>
          </cell>
        </row>
        <row r="433">
          <cell r="A433" t="str">
            <v>Чебупай спелая вишня ТМ Горячая штучка 0,2 кг зам.  ПОКОМ</v>
          </cell>
          <cell r="D433">
            <v>4</v>
          </cell>
          <cell r="F433">
            <v>312</v>
          </cell>
        </row>
        <row r="434">
          <cell r="A434" t="str">
            <v>Чебупели Курочка гриль ТМ Горячая штучка, 0,3 кг зам  ПОКОМ</v>
          </cell>
          <cell r="F434">
            <v>142</v>
          </cell>
        </row>
        <row r="435">
          <cell r="A435" t="str">
            <v>Чебупицца курочка по-итальянски Горячая штучка 0,25 кг зам  ПОКОМ</v>
          </cell>
          <cell r="D435">
            <v>1167</v>
          </cell>
          <cell r="F435">
            <v>3658</v>
          </cell>
        </row>
        <row r="436">
          <cell r="A436" t="str">
            <v>Чебупицца Пепперони ТМ Горячая штучка ТС Чебупицца 0.25кг зам  ПОКОМ</v>
          </cell>
          <cell r="D436">
            <v>1444</v>
          </cell>
          <cell r="F436">
            <v>4337</v>
          </cell>
        </row>
        <row r="437">
          <cell r="A437" t="str">
            <v>Чебуреки с мясом, грибами и картофелем. ВЕС  ПОКОМ</v>
          </cell>
          <cell r="F437">
            <v>16.7</v>
          </cell>
        </row>
        <row r="438">
          <cell r="A438" t="str">
            <v>Чебуреки сочные, ВЕС, куриные жарен. зам  ПОКОМ</v>
          </cell>
          <cell r="F438">
            <v>722.702</v>
          </cell>
        </row>
        <row r="439">
          <cell r="A439" t="str">
            <v>Чоризо с/к "Эликатессе" 0,20 кг.шт.  СПК</v>
          </cell>
          <cell r="D439">
            <v>6</v>
          </cell>
          <cell r="F439">
            <v>6</v>
          </cell>
        </row>
        <row r="440">
          <cell r="A440" t="str">
            <v>ШЕЙКА С/К НАРЕЗ. 95ГР МГА МЯСН.ПРОД.КАТ.А ЧК  Клин</v>
          </cell>
          <cell r="D440">
            <v>15</v>
          </cell>
          <cell r="F440">
            <v>15</v>
          </cell>
        </row>
        <row r="441">
          <cell r="A441" t="str">
            <v>Шпикачки Русские (черева) (в ср.защ.атм.) "Высокий вкус"  СПК</v>
          </cell>
          <cell r="D441">
            <v>133</v>
          </cell>
          <cell r="F441">
            <v>133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206</v>
          </cell>
          <cell r="F442">
            <v>206</v>
          </cell>
        </row>
        <row r="443">
          <cell r="A443" t="str">
            <v>Юбилейная с/к 0,10 кг.шт. нарезка (лоток с ср.защ.атм.)  СПК</v>
          </cell>
          <cell r="D443">
            <v>209</v>
          </cell>
          <cell r="F443">
            <v>209</v>
          </cell>
        </row>
        <row r="444">
          <cell r="A444" t="str">
            <v>Юбилейная с/к 0,235 кг.шт.  СПК</v>
          </cell>
          <cell r="D444">
            <v>624</v>
          </cell>
          <cell r="F444">
            <v>624</v>
          </cell>
        </row>
        <row r="445">
          <cell r="A445" t="str">
            <v>Итого</v>
          </cell>
          <cell r="D445">
            <v>117518.97</v>
          </cell>
          <cell r="F445">
            <v>271867.14399999997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23291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84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273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30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150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60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72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12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120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820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40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600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1960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0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150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138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2240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60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180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24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3010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104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190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1710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1700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104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94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114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130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81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118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272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54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55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55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110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180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420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60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48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186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500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780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12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12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245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245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240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56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60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35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1020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680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400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72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430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580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360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108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78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108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108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18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232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80</v>
          </cell>
        </row>
        <row r="96">
          <cell r="A96" t="str">
            <v xml:space="preserve">сервелат Кремлевский вес </v>
          </cell>
          <cell r="B96" t="str">
            <v>кг</v>
          </cell>
          <cell r="C96">
            <v>0</v>
          </cell>
        </row>
        <row r="97">
          <cell r="A97" t="str">
            <v xml:space="preserve">  Сосиски Сочинки с сочным окороком МГС 0.4кг,   ПОКОМ</v>
          </cell>
          <cell r="B97" t="str">
            <v>шт</v>
          </cell>
          <cell r="C97">
            <v>0</v>
          </cell>
        </row>
        <row r="98">
          <cell r="A98" t="str">
            <v>Колбаса вареная Молочная Дугушка 0,6 кг</v>
          </cell>
          <cell r="B98" t="str">
            <v>шт</v>
          </cell>
          <cell r="C98">
            <v>90</v>
          </cell>
        </row>
        <row r="99">
          <cell r="A99" t="str">
            <v>Колбаса вареная Докторская Дугушка 0,6 кг</v>
          </cell>
          <cell r="B99" t="str">
            <v>шт</v>
          </cell>
          <cell r="C99">
            <v>90</v>
          </cell>
        </row>
        <row r="100">
          <cell r="A100" t="str">
            <v>Ветчина Дугушка 0,6 кг</v>
          </cell>
          <cell r="B100" t="str">
            <v>шт</v>
          </cell>
          <cell r="C10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20.10.2023 - 20.10.2023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19.393000000000001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181.96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74.192999999999998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284.935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34.887999999999998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092  Сосиски Баварские с сыром,  0.42кг,ПОКОМ</v>
          </cell>
          <cell r="D26">
            <v>1089</v>
          </cell>
        </row>
        <row r="27">
          <cell r="A27" t="str">
            <v xml:space="preserve"> 096  Сосиски Баварские,  0.42кг,ПОКОМ</v>
          </cell>
          <cell r="D27">
            <v>929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79.108999999999995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1048.4849999999999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37.749000000000002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167.16399999999999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80.778999999999996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2385.9009999999998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14.651999999999999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8.02</v>
          </cell>
        </row>
        <row r="40">
          <cell r="A40" t="str">
            <v xml:space="preserve"> 226  Колбаса Княжеская, с/к белков.обол в термоусад. пакете, ВЕС, ТМ Стародворье ПОКОМ</v>
          </cell>
          <cell r="D40">
            <v>0.77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124.02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709.00400000000002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1170.7280000000001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42.109000000000002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73.066999999999993</v>
          </cell>
        </row>
        <row r="46">
          <cell r="A46" t="str">
            <v xml:space="preserve"> 240  Колбаса Салями охотничья, ВЕС. ПОКОМ</v>
          </cell>
          <cell r="D46">
            <v>5.05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105.4</v>
          </cell>
        </row>
        <row r="48">
          <cell r="A48" t="str">
            <v xml:space="preserve"> 243  Колбаса Сервелат Зернистый, ВЕС.  ПОКОМ</v>
          </cell>
          <cell r="D48">
            <v>8.4550000000000001</v>
          </cell>
        </row>
        <row r="49">
          <cell r="A49" t="str">
            <v xml:space="preserve"> 247  Сардельки Нежные, ВЕС.  ПОКОМ</v>
          </cell>
          <cell r="D49">
            <v>23.49</v>
          </cell>
        </row>
        <row r="50">
          <cell r="A50" t="str">
            <v xml:space="preserve"> 248  Сардельки Сочные ТМ Особый рецепт,   ПОКОМ</v>
          </cell>
          <cell r="D50">
            <v>38.475000000000001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348.14299999999997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5.28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15.015000000000001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25.81</v>
          </cell>
        </row>
        <row r="55">
          <cell r="A55" t="str">
            <v xml:space="preserve"> 263  Шпикачки Стародворские, ВЕС.  ПОКОМ</v>
          </cell>
          <cell r="D55">
            <v>16.745999999999999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77.914000000000001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43.616999999999997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66.680999999999997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282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869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666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69.078000000000003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233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68.676000000000002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672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955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9.2490000000000006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19.484999999999999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144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336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41.932000000000002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3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294.59300000000002</v>
          </cell>
        </row>
        <row r="77">
          <cell r="A77" t="str">
            <v xml:space="preserve"> 316  Колбаса Нежная ТМ Зареченские ВЕС  ПОКОМ</v>
          </cell>
          <cell r="D77">
            <v>19.439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5.8680000000000003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399.38299999999998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1024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569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215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11.186999999999999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42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59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188.696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50</v>
          </cell>
        </row>
        <row r="89">
          <cell r="A89" t="str">
            <v xml:space="preserve"> 335  Колбаса Сливушка ТМ Вязанка. ВЕС.  ПОКОМ </v>
          </cell>
          <cell r="D89">
            <v>5.8019999999999996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668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419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59.18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59.066000000000003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104.65900000000001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88.82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9.6999999999999993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6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6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7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6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58.960999999999999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40</v>
          </cell>
        </row>
        <row r="103">
          <cell r="A103" t="str">
            <v xml:space="preserve"> 372  Ветчина Сочинка ТМ Стародворье. ВЕС ПОКОМ</v>
          </cell>
          <cell r="D103">
            <v>2.698</v>
          </cell>
        </row>
        <row r="104">
          <cell r="A104" t="str">
            <v xml:space="preserve"> 373 Колбаса вареная Сочинка ТМ Стародворье ВЕС ПОКОМ</v>
          </cell>
          <cell r="D104">
            <v>21.606999999999999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30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62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309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278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85</v>
          </cell>
        </row>
        <row r="111">
          <cell r="A111" t="str">
            <v>3215 ВЕТЧ.МЯСНАЯ Папа может п/о 0.4кг 8шт.    ОСТАНКИНО</v>
          </cell>
          <cell r="D111">
            <v>40</v>
          </cell>
        </row>
        <row r="112">
          <cell r="A112" t="str">
            <v>3678 СОЧНЫЕ сос п/о мгс 2*2     ОСТАНКИНО</v>
          </cell>
          <cell r="D112">
            <v>205.36099999999999</v>
          </cell>
        </row>
        <row r="113">
          <cell r="A113" t="str">
            <v>3717 СОЧНЫЕ сос п/о мгс 1*6 ОСТАНКИНО</v>
          </cell>
          <cell r="D113">
            <v>10.726000000000001</v>
          </cell>
        </row>
        <row r="114">
          <cell r="A114" t="str">
            <v>3812 СОЧНЫЕ сос п/о мгс 2*2  ОСТАНКИНО</v>
          </cell>
          <cell r="D114">
            <v>174.45599999999999</v>
          </cell>
        </row>
        <row r="115">
          <cell r="A115" t="str">
            <v>4063 МЯСНАЯ Папа может вар п/о_Л   ОСТАНКИНО</v>
          </cell>
          <cell r="D115">
            <v>401.38900000000001</v>
          </cell>
        </row>
        <row r="116">
          <cell r="A116" t="str">
            <v>4117 ЭКСТРА Папа может с/к в/у_Л   ОСТАНКИНО</v>
          </cell>
          <cell r="D116">
            <v>10.208</v>
          </cell>
        </row>
        <row r="117">
          <cell r="A117" t="str">
            <v>4574 Мясная со шпиком Папа может вар п/о ОСТАНКИНО</v>
          </cell>
          <cell r="D117">
            <v>16.353000000000002</v>
          </cell>
        </row>
        <row r="118">
          <cell r="A118" t="str">
            <v>4611 ВЕТЧ.ЛЮБИТЕЛЬСКАЯ п/о 0.4кг ОСТАНКИНО</v>
          </cell>
          <cell r="D118">
            <v>5</v>
          </cell>
        </row>
        <row r="119">
          <cell r="A119" t="str">
            <v>4614 ВЕТЧ.ЛЮБИТЕЛЬСКАЯ п/о _ ОСТАНКИНО</v>
          </cell>
          <cell r="D119">
            <v>39.267000000000003</v>
          </cell>
        </row>
        <row r="120">
          <cell r="A120" t="str">
            <v>4813 ФИЛЕЙНАЯ Папа может вар п/о_Л   ОСТАНКИНО</v>
          </cell>
          <cell r="D120">
            <v>73.454999999999998</v>
          </cell>
        </row>
        <row r="121">
          <cell r="A121" t="str">
            <v>4993 САЛЯМИ ИТАЛЬЯНСКАЯ с/к в/у 1/250*8_120c ОСТАНКИНО</v>
          </cell>
          <cell r="D121">
            <v>88</v>
          </cell>
        </row>
        <row r="122">
          <cell r="A122" t="str">
            <v>5246 ДОКТОРСКАЯ ПРЕМИУМ вар б/о мгс_30с ОСТАНКИНО</v>
          </cell>
          <cell r="D122">
            <v>1.4870000000000001</v>
          </cell>
        </row>
        <row r="123">
          <cell r="A123" t="str">
            <v>5247 РУССКАЯ ПРЕМИУМ вар б/о мгс_30с ОСТАНКИНО</v>
          </cell>
          <cell r="D123">
            <v>4.4059999999999997</v>
          </cell>
        </row>
        <row r="124">
          <cell r="A124" t="str">
            <v>5336 ОСОБАЯ вар п/о  ОСТАНКИНО</v>
          </cell>
          <cell r="D124">
            <v>50.006</v>
          </cell>
        </row>
        <row r="125">
          <cell r="A125" t="str">
            <v>5337 ОСОБАЯ СО ШПИКОМ вар п/о  ОСТАНКИНО</v>
          </cell>
          <cell r="D125">
            <v>4.0620000000000003</v>
          </cell>
        </row>
        <row r="126">
          <cell r="A126" t="str">
            <v>5341 СЕРВЕЛАТ ОХОТНИЧИЙ в/к в/у  ОСТАНКИНО</v>
          </cell>
          <cell r="D126">
            <v>83.527000000000001</v>
          </cell>
        </row>
        <row r="127">
          <cell r="A127" t="str">
            <v>5483 ЭКСТРА Папа может с/к в/у 1/250 8шт.   ОСТАНКИНО</v>
          </cell>
          <cell r="D127">
            <v>158</v>
          </cell>
        </row>
        <row r="128">
          <cell r="A128" t="str">
            <v>5544 Сервелат Финский в/к в/у_45с НОВАЯ ОСТАНКИНО</v>
          </cell>
          <cell r="D128">
            <v>192.673</v>
          </cell>
        </row>
        <row r="129">
          <cell r="A129" t="str">
            <v>5682 САЛЯМИ МЕЛКОЗЕРНЕНАЯ с/к в/у 1/120_60с   ОСТАНКИНО</v>
          </cell>
          <cell r="D129">
            <v>236</v>
          </cell>
        </row>
        <row r="130">
          <cell r="A130" t="str">
            <v>5706 АРОМАТНАЯ Папа может с/к в/у 1/250 8шт.  ОСТАНКИНО</v>
          </cell>
          <cell r="D130">
            <v>159</v>
          </cell>
        </row>
        <row r="131">
          <cell r="A131" t="str">
            <v>5708 ПОСОЛЬСКАЯ Папа может с/к в/у ОСТАНКИНО</v>
          </cell>
          <cell r="D131">
            <v>18.433</v>
          </cell>
        </row>
        <row r="132">
          <cell r="A132" t="str">
            <v>5818 МЯСНЫЕ Папа может сос п/о мгс 1*3_45с   ОСТАНКИНО</v>
          </cell>
          <cell r="D132">
            <v>3.1349999999999998</v>
          </cell>
        </row>
        <row r="133">
          <cell r="A133" t="str">
            <v>5820 СЛИВОЧНЫЕ Папа может сос п/о мгс 2*2_45с   ОСТАНКИНО</v>
          </cell>
          <cell r="D133">
            <v>20.593</v>
          </cell>
        </row>
        <row r="134">
          <cell r="A134" t="str">
            <v>5851 ЭКСТРА Папа может вар п/о   ОСТАНКИНО</v>
          </cell>
          <cell r="D134">
            <v>115.44499999999999</v>
          </cell>
        </row>
        <row r="135">
          <cell r="A135" t="str">
            <v>5931 ОХОТНИЧЬЯ Папа может с/к в/у 1/220 8шт.   ОСТАНКИНО</v>
          </cell>
          <cell r="D135">
            <v>116</v>
          </cell>
        </row>
        <row r="136">
          <cell r="A136" t="str">
            <v>5981 МОЛОЧНЫЕ ТРАДИЦ. сос п/о мгс 1*6_45с   ОСТАНКИНО</v>
          </cell>
          <cell r="D136">
            <v>50.624000000000002</v>
          </cell>
        </row>
        <row r="137">
          <cell r="A137" t="str">
            <v>5997 ОСОБАЯ Коровино вар п/о  ОСТАНКИНО</v>
          </cell>
          <cell r="D137">
            <v>14.925000000000001</v>
          </cell>
        </row>
        <row r="138">
          <cell r="A138" t="str">
            <v>6041 МОЛОЧНЫЕ К ЗАВТРАКУ сос п/о мгс 1*3  ОСТАНКИНО</v>
          </cell>
          <cell r="D138">
            <v>34.582999999999998</v>
          </cell>
        </row>
        <row r="139">
          <cell r="A139" t="str">
            <v>6042 МОЛОЧНЫЕ К ЗАВТРАКУ сос п/о в/у 0.4кг   ОСТАНКИНО</v>
          </cell>
          <cell r="D139">
            <v>280</v>
          </cell>
        </row>
        <row r="140">
          <cell r="A140" t="str">
            <v>6113 СОЧНЫЕ сос п/о мгс 1*6_Ашан  ОСТАНКИНО</v>
          </cell>
          <cell r="D140">
            <v>268.24200000000002</v>
          </cell>
        </row>
        <row r="141">
          <cell r="A141" t="str">
            <v>6123 МОЛОЧНЫЕ КЛАССИЧЕСКИЕ ПМ сос п/о мгс 2*4   ОСТАНКИНО</v>
          </cell>
          <cell r="D141">
            <v>155.97900000000001</v>
          </cell>
        </row>
        <row r="142">
          <cell r="A142" t="str">
            <v>6217 ШПИКАЧКИ ДОМАШНИЕ СН п/о мгс 0.4кг 8шт.  ОСТАНКИНО</v>
          </cell>
          <cell r="D142">
            <v>36</v>
          </cell>
        </row>
        <row r="143">
          <cell r="A143" t="str">
            <v>6227 МОЛОЧНЫЕ ТРАДИЦ. сос п/о мгс 0.6кг LTF  ОСТАНКИНО</v>
          </cell>
          <cell r="D143">
            <v>148</v>
          </cell>
        </row>
        <row r="144">
          <cell r="A144" t="str">
            <v>6241 ХОТ-ДОГ Папа может сос п/о мгс 0.38кг  ОСТАНКИНО</v>
          </cell>
          <cell r="D144">
            <v>58</v>
          </cell>
        </row>
        <row r="145">
          <cell r="A145" t="str">
            <v>6247 ДОМАШНЯЯ Папа может вар п/о 0,4кг 8шт.  ОСТАНКИНО</v>
          </cell>
          <cell r="D145">
            <v>92</v>
          </cell>
        </row>
        <row r="146">
          <cell r="A146" t="str">
            <v>6268 ГОВЯЖЬЯ Папа может вар п/о 0,4кг 8 шт.  ОСТАНКИНО</v>
          </cell>
          <cell r="D146">
            <v>164</v>
          </cell>
        </row>
        <row r="147">
          <cell r="A147" t="str">
            <v>6279 КОРЕЙКА ПО-ОСТ.к/в в/с с/н в/у 1/150_45с  ОСТАНКИНО</v>
          </cell>
          <cell r="D147">
            <v>39</v>
          </cell>
        </row>
        <row r="148">
          <cell r="A148" t="str">
            <v>6281 СВИНИНА ДЕЛИКАТ. к/в мл/к в/у 0.3кг 45с  ОСТАНКИНО</v>
          </cell>
          <cell r="D148">
            <v>174</v>
          </cell>
        </row>
        <row r="149">
          <cell r="A149" t="str">
            <v>6297 ФИЛЕЙНЫЕ сос ц/о в/у 1/270 12шт_45с  ОСТАНКИНО</v>
          </cell>
          <cell r="D149">
            <v>455</v>
          </cell>
        </row>
        <row r="150">
          <cell r="A150" t="str">
            <v>6302 БАЛЫКОВАЯ СН в/к в/у 0.35кг 8шт.  ОСТАНКИНО</v>
          </cell>
          <cell r="D150">
            <v>4</v>
          </cell>
        </row>
        <row r="151">
          <cell r="A151" t="str">
            <v>6303 МЯСНЫЕ Папа может сос п/о мгс 1.5*3  ОСТАНКИНО</v>
          </cell>
          <cell r="D151">
            <v>36.573</v>
          </cell>
        </row>
        <row r="152">
          <cell r="A152" t="str">
            <v>6325 ДОКТОРСКАЯ ПРЕМИУМ вар п/о 0.4кг 8шт.  ОСТАНКИНО</v>
          </cell>
          <cell r="D152">
            <v>103</v>
          </cell>
        </row>
        <row r="153">
          <cell r="A153" t="str">
            <v>6333 МЯСНАЯ Папа может вар п/о 0.4кг 8шт.  ОСТАНКИНО</v>
          </cell>
          <cell r="D153">
            <v>1167</v>
          </cell>
        </row>
        <row r="154">
          <cell r="A154" t="str">
            <v>6353 ЭКСТРА Папа может вар п/о 0.4кг 8шт.  ОСТАНКИНО</v>
          </cell>
          <cell r="D154">
            <v>463</v>
          </cell>
        </row>
        <row r="155">
          <cell r="A155" t="str">
            <v>6392 ФИЛЕЙНАЯ Папа может вар п/о 0.4кг. ОСТАНКИНО</v>
          </cell>
          <cell r="D155">
            <v>832</v>
          </cell>
        </row>
        <row r="156">
          <cell r="A156" t="str">
            <v>6415 БАЛЫКОВАЯ Коровино п/к в/у 0.84кг 6шт.  ОСТАНКИНО</v>
          </cell>
          <cell r="D156">
            <v>76</v>
          </cell>
        </row>
        <row r="157">
          <cell r="A157" t="str">
            <v>6427 КЛАССИЧЕСКАЯ ПМ вар п/о 0.35кг 8шт. ОСТАНКИНО</v>
          </cell>
          <cell r="D157">
            <v>234</v>
          </cell>
        </row>
        <row r="158">
          <cell r="A158" t="str">
            <v>6438 БОГАТЫРСКИЕ Папа Может сос п/о в/у 0,3кг  ОСТАНКИНО</v>
          </cell>
          <cell r="D158">
            <v>215</v>
          </cell>
        </row>
        <row r="159">
          <cell r="A159" t="str">
            <v>6448 СВИНИНА МАДЕРА с/к с/н в/у 1/100 10шт.   ОСТАНКИНО</v>
          </cell>
          <cell r="D159">
            <v>46</v>
          </cell>
        </row>
        <row r="160">
          <cell r="A160" t="str">
            <v>6450 БЕКОН с/к с/н в/у 1/100 10шт.  ОСТАНКИНО</v>
          </cell>
          <cell r="D160">
            <v>81</v>
          </cell>
        </row>
        <row r="161">
          <cell r="A161" t="str">
            <v>6453 ЭКСТРА Папа может с/к с/н в/у 1/100 14шт.   ОСТАНКИНО</v>
          </cell>
          <cell r="D161">
            <v>193</v>
          </cell>
        </row>
        <row r="162">
          <cell r="A162" t="str">
            <v>6454 АРОМАТНАЯ с/к с/н в/у 1/100 14шт.  ОСТАНКИНО</v>
          </cell>
          <cell r="D162">
            <v>155</v>
          </cell>
        </row>
        <row r="163">
          <cell r="A163" t="str">
            <v>6475 С СЫРОМ Папа может сос ц/о мгс 0.4кг6шт  ОСТАНКИНО</v>
          </cell>
          <cell r="D163">
            <v>58</v>
          </cell>
        </row>
        <row r="164">
          <cell r="A164" t="str">
            <v>6527 ШПИКАЧКИ СОЧНЫЕ ПМ сар б/о мгс 1*3 45с ОСТАНКИНО</v>
          </cell>
          <cell r="D164">
            <v>115.735</v>
          </cell>
        </row>
        <row r="165">
          <cell r="A165" t="str">
            <v>6534 СЕРВЕЛАТ ФИНСКИЙ СН в/к п/о 0.35кг 8шт  ОСТАНКИНО</v>
          </cell>
          <cell r="D165">
            <v>26</v>
          </cell>
        </row>
        <row r="166">
          <cell r="A166" t="str">
            <v>6535 СЕРВЕЛАТ ОРЕХОВЫЙ СН в/к п/о 0,35кг 8шт.  ОСТАНКИНО</v>
          </cell>
          <cell r="D166">
            <v>41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24.327999999999999</v>
          </cell>
        </row>
        <row r="169">
          <cell r="A169" t="str">
            <v>6565 СЕРВЕЛАТ С АРОМ.ТРАВАМИ в/к в/у 0,31кг  ОСТАНКИНО</v>
          </cell>
          <cell r="D169">
            <v>9</v>
          </cell>
        </row>
        <row r="170">
          <cell r="A170" t="str">
            <v>6566 СЕРВЕЛАТ С БЕЛ.ГРИБАМИ в/к в/у 0,31кг  ОСТАНКИНО</v>
          </cell>
          <cell r="D170">
            <v>5</v>
          </cell>
        </row>
        <row r="171">
          <cell r="A171" t="str">
            <v>6589 МОЛОЧНЫЕ ГОСТ СН сос п/о мгс 0.41кг 10шт  ОСТАНКИНО</v>
          </cell>
          <cell r="D171">
            <v>48</v>
          </cell>
        </row>
        <row r="172">
          <cell r="A172" t="str">
            <v>6590 СЛИВОЧНЫЕ СН сос п/о мгс 0.41кг 10шт.  ОСТАНКИНО</v>
          </cell>
          <cell r="D172">
            <v>83</v>
          </cell>
        </row>
        <row r="173">
          <cell r="A173" t="str">
            <v>6592 ДОКТОРСКАЯ СН вар п/о  ОСТАНКИНО</v>
          </cell>
          <cell r="D173">
            <v>9.5220000000000002</v>
          </cell>
        </row>
        <row r="174">
          <cell r="A174" t="str">
            <v>6593 ДОКТОРСКАЯ СН вар п/о 0.45кг 8шт.  ОСТАНКИНО</v>
          </cell>
          <cell r="D174">
            <v>30</v>
          </cell>
        </row>
        <row r="175">
          <cell r="A175" t="str">
            <v>6594 МОЛОЧНАЯ СН вар п/о  ОСТАНКИНО</v>
          </cell>
          <cell r="D175">
            <v>5.4489999999999998</v>
          </cell>
        </row>
        <row r="176">
          <cell r="A176" t="str">
            <v>6595 МОЛОЧНАЯ СН вар п/о 0.45кг 8шт.  ОСТАНКИНО</v>
          </cell>
          <cell r="D176">
            <v>38</v>
          </cell>
        </row>
        <row r="177">
          <cell r="A177" t="str">
            <v>6601 ГОВЯЖЬИ СН сос п/о мгс 1*6  ОСТАНКИНО</v>
          </cell>
          <cell r="D177">
            <v>20.291</v>
          </cell>
        </row>
        <row r="178">
          <cell r="A178" t="str">
            <v>6606 СЫТНЫЕ Папа может сар б/о мгс 1*3 45с  ОСТАНКИНО</v>
          </cell>
          <cell r="D178">
            <v>26.77</v>
          </cell>
        </row>
        <row r="179">
          <cell r="A179" t="str">
            <v>6636 БАЛЫКОВАЯ СН в/к п/о 0,35кг 8шт  ОСТАНКИНО</v>
          </cell>
          <cell r="D179">
            <v>15</v>
          </cell>
        </row>
        <row r="180">
          <cell r="A180" t="str">
            <v>6641 СЛИВОЧНЫЕ ПМ сос п/о мгс 0,41кг 10шт.  ОСТАНКИНО</v>
          </cell>
          <cell r="D180">
            <v>338</v>
          </cell>
        </row>
        <row r="181">
          <cell r="A181" t="str">
            <v>6642 СОЧНЫЙ ГРИЛЬ ПМ сос п/о мгс 0,41кг 8шт.  ОСТАНКИНО</v>
          </cell>
          <cell r="D181">
            <v>61</v>
          </cell>
        </row>
        <row r="182">
          <cell r="A182" t="str">
            <v>6644 СОЧНЫЕ ПМ сос п/о мгс 0,41кг 10шт.  ОСТАНКИНО</v>
          </cell>
          <cell r="D182">
            <v>1192</v>
          </cell>
        </row>
        <row r="183">
          <cell r="A183" t="str">
            <v>6645 ВЕТЧ.КЛАССИЧЕСКАЯ СН п/о 0.8кг 4шт.  ОСТАНКИНО</v>
          </cell>
          <cell r="D183">
            <v>5</v>
          </cell>
        </row>
        <row r="184">
          <cell r="A184" t="str">
            <v>6648 СОЧНЫЕ Папа может сар п/о мгс 1*3  ОСТАНКИНО</v>
          </cell>
          <cell r="D184">
            <v>3.0830000000000002</v>
          </cell>
        </row>
        <row r="185">
          <cell r="A185" t="str">
            <v>6650 СОЧНЫЕ С СЫРОМ ПМ сар п/о мгс 1*3  ОСТАНКИНО</v>
          </cell>
          <cell r="D185">
            <v>7.3079999999999998</v>
          </cell>
        </row>
        <row r="186">
          <cell r="A186" t="str">
            <v>6658 АРОМАТНАЯ С ЧЕСНОЧКОМ СН в/к мтс 0.330кг  ОСТАНКИНО</v>
          </cell>
          <cell r="D186">
            <v>3</v>
          </cell>
        </row>
        <row r="187">
          <cell r="A187" t="str">
            <v>6661 СОЧНЫЙ ГРИЛЬ ПМ сос п/о мгс 1.5*4_Маяк  ОСТАНКИНО</v>
          </cell>
          <cell r="D187">
            <v>10.909000000000001</v>
          </cell>
        </row>
        <row r="188">
          <cell r="A188" t="str">
            <v>6666 БОЯНСКАЯ Папа может п/к в/у 0,28кг 8 шт. ОСТАНКИНО</v>
          </cell>
          <cell r="D188">
            <v>280</v>
          </cell>
        </row>
        <row r="189">
          <cell r="A189" t="str">
            <v>6669 ВЕНСКАЯ САЛЯМИ п/к в/у 0.28кг 8шт  ОСТАНКИНО</v>
          </cell>
          <cell r="D189">
            <v>133</v>
          </cell>
        </row>
        <row r="190">
          <cell r="A190" t="str">
            <v>6683 СЕРВЕЛАТ ЗЕРНИСТЫЙ ПМ в/к в/у 0,35кг  ОСТАНКИНО</v>
          </cell>
          <cell r="D190">
            <v>511</v>
          </cell>
        </row>
        <row r="191">
          <cell r="A191" t="str">
            <v>6684 СЕРВЕЛАТ КАРЕЛЬСКИЙ ПМ в/к в/у 0.28кг  ОСТАНКИНО</v>
          </cell>
          <cell r="D191">
            <v>519</v>
          </cell>
        </row>
        <row r="192">
          <cell r="A192" t="str">
            <v>6689 СЕРВЕЛАТ ОХОТНИЧИЙ ПМ в/к в/у 0,35кг 8шт  ОСТАНКИНО</v>
          </cell>
          <cell r="D192">
            <v>902</v>
          </cell>
        </row>
        <row r="193">
          <cell r="A193" t="str">
            <v>6692 СЕРВЕЛАТ ПРИМА в/к в/у 0.28кг 8шт.  ОСТАНКИНО</v>
          </cell>
          <cell r="D193">
            <v>123</v>
          </cell>
        </row>
        <row r="194">
          <cell r="A194" t="str">
            <v>6697 СЕРВЕЛАТ ФИНСКИЙ ПМ в/к в/у 0,35кг 8шт.  ОСТАНКИНО</v>
          </cell>
          <cell r="D194">
            <v>1079</v>
          </cell>
        </row>
        <row r="195">
          <cell r="A195" t="str">
            <v>6713 СОЧНЫЙ ГРИЛЬ ПМ сос п/о мгс 0.41кг 8шт.  ОСТАНКИНО</v>
          </cell>
          <cell r="D195">
            <v>258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27</v>
          </cell>
        </row>
        <row r="197">
          <cell r="A197" t="str">
            <v>БОНУС МОЛОЧНЫЕ ТРАДИЦ. сос п/о мгс 0.6кг_UZ (6083)</v>
          </cell>
          <cell r="D197">
            <v>66</v>
          </cell>
        </row>
        <row r="198">
          <cell r="A198" t="str">
            <v>БОНУС МОЛОЧНЫЕ ТРАДИЦ. сос п/о мгс 1*6_UZ (6082)</v>
          </cell>
          <cell r="D198">
            <v>7.3179999999999996</v>
          </cell>
        </row>
        <row r="199">
          <cell r="A199" t="str">
            <v>БОНУС СОЧНЫЕ сос п/о мгс 0.41кг_UZ (6087)  ОСТАНКИНО</v>
          </cell>
          <cell r="D199">
            <v>91</v>
          </cell>
        </row>
        <row r="200">
          <cell r="A200" t="str">
            <v>БОНУС СОЧНЫЕ сос п/о мгс 1*6_UZ (6088)  ОСТАНКИНО</v>
          </cell>
          <cell r="D200">
            <v>11.611000000000001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160</v>
          </cell>
        </row>
        <row r="202">
          <cell r="A202" t="str">
            <v>БОНУС_283  Сосиски Сочинки, ВЕС, ТМ Стародворье ПОКОМ</v>
          </cell>
          <cell r="D202">
            <v>68.986999999999995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38.978000000000002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54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78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63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55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45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262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167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44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8.9600000000000009</v>
          </cell>
        </row>
        <row r="214">
          <cell r="A214" t="str">
            <v>Дельгаро с/в "Эликатессе" 140 гр.шт.  СПК</v>
          </cell>
          <cell r="D214">
            <v>30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0,47 кг шт.  СПК</v>
          </cell>
          <cell r="D216">
            <v>2</v>
          </cell>
        </row>
        <row r="217">
          <cell r="A217" t="str">
            <v>Докторская вареная термоус.пак. "Высокий вкус"  СПК</v>
          </cell>
          <cell r="D217">
            <v>36.978000000000002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134.44</v>
          </cell>
        </row>
        <row r="219">
          <cell r="A219" t="str">
            <v>Жар-боллы с курочкой и сыром, ВЕС  ПОКОМ</v>
          </cell>
          <cell r="D219">
            <v>67.400000000000006</v>
          </cell>
        </row>
        <row r="220">
          <cell r="A220" t="str">
            <v>Жар-ладушки с мясом, картофелем и грибами. ВЕС  ПОКОМ</v>
          </cell>
          <cell r="D220">
            <v>3.7</v>
          </cell>
        </row>
        <row r="221">
          <cell r="A221" t="str">
            <v>Жар-ладушки с мясом. ВЕС  ПОКОМ</v>
          </cell>
          <cell r="D221">
            <v>59.2</v>
          </cell>
        </row>
        <row r="222">
          <cell r="A222" t="str">
            <v>Жар-ладушки с яблоком и грушей, ВЕС  ПОКОМ</v>
          </cell>
          <cell r="D222">
            <v>7.4</v>
          </cell>
        </row>
        <row r="223">
          <cell r="A223" t="str">
            <v>Карбонад Юбилейный термоус.пак.  СПК</v>
          </cell>
          <cell r="D223">
            <v>3.2480000000000002</v>
          </cell>
        </row>
        <row r="224">
          <cell r="A224" t="str">
            <v>Классика с/к 235 гр.шт. "Высокий вкус"  СПК</v>
          </cell>
          <cell r="D224">
            <v>27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194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179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156</v>
          </cell>
        </row>
        <row r="230">
          <cell r="A230" t="str">
            <v>Ла Фаворте с/в "Эликатессе" 140 гр.шт.  СПК</v>
          </cell>
          <cell r="D230">
            <v>33</v>
          </cell>
        </row>
        <row r="231">
          <cell r="A231" t="str">
            <v>Ливерная Печеночная "Просто выгодно" 0,3 кг.шт.  СПК</v>
          </cell>
          <cell r="D231">
            <v>16</v>
          </cell>
        </row>
        <row r="232">
          <cell r="A232" t="str">
            <v>Любительская вареная термоус.пак. "Высокий вкус"  СПК</v>
          </cell>
          <cell r="D232">
            <v>42.527000000000001</v>
          </cell>
        </row>
        <row r="233">
          <cell r="A233" t="str">
            <v>Мини-сосиски в тесте "Фрайпики" 1,8кг ВЕС,  ПОКОМ</v>
          </cell>
          <cell r="D233">
            <v>21.6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280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364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343</v>
          </cell>
        </row>
        <row r="237">
          <cell r="A237" t="str">
            <v>Наггетсы хрустящие п/ф ВЕС ПОКОМ</v>
          </cell>
          <cell r="D237">
            <v>66</v>
          </cell>
        </row>
        <row r="238">
          <cell r="A238" t="str">
            <v>Оригинальная с перцем с/к  СПК</v>
          </cell>
          <cell r="D238">
            <v>123.864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43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384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161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280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687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153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318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21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5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126</v>
          </cell>
        </row>
        <row r="258">
          <cell r="A258" t="str">
            <v>Пельмени Сочные сфера 0,9 кг ТМ Стародворье ПОКОМ</v>
          </cell>
          <cell r="D258">
            <v>201</v>
          </cell>
        </row>
        <row r="259">
          <cell r="A259" t="str">
            <v>По-Австрийски с/к 260 гр.шт. "Высокий вкус"  СПК</v>
          </cell>
          <cell r="D259">
            <v>15</v>
          </cell>
        </row>
        <row r="260">
          <cell r="A260" t="str">
            <v>Праздничная с/к "Сибирский стандарт" 560 гр.шт.  СПК</v>
          </cell>
          <cell r="D260">
            <v>684</v>
          </cell>
        </row>
        <row r="261">
          <cell r="A261" t="str">
            <v>Салями Трюфель с/в "Эликатессе" 0,16 кг.шт.  СПК</v>
          </cell>
          <cell r="D261">
            <v>39</v>
          </cell>
        </row>
        <row r="262">
          <cell r="A262" t="str">
            <v>Салями Финская с/к 235 гр.шт. "Высокий вкус"  СПК</v>
          </cell>
          <cell r="D262">
            <v>22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2.218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19.739000000000001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2.6190000000000002</v>
          </cell>
        </row>
        <row r="266">
          <cell r="A266" t="str">
            <v>Семейная с чесночком вареная (СПК+СКМ)  СПК</v>
          </cell>
          <cell r="D266">
            <v>305.78500000000003</v>
          </cell>
        </row>
        <row r="267">
          <cell r="A267" t="str">
            <v>Семейная с чесночком Экстра вареная  СПК</v>
          </cell>
          <cell r="D267">
            <v>31.07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12</v>
          </cell>
        </row>
        <row r="270">
          <cell r="A270" t="str">
            <v>Сервелат Финский в/к 0,38 кг.шт. термофор.пак.  СПК</v>
          </cell>
          <cell r="D270">
            <v>7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33</v>
          </cell>
        </row>
        <row r="272">
          <cell r="A272" t="str">
            <v>Сибирская особая с/к 0,235 кг шт.  СПК</v>
          </cell>
          <cell r="D272">
            <v>51</v>
          </cell>
        </row>
        <row r="273">
          <cell r="A273" t="str">
            <v>Славянская п/к 0,38 кг шт.термофор.пак.  СПК</v>
          </cell>
          <cell r="D273">
            <v>2</v>
          </cell>
        </row>
        <row r="274">
          <cell r="A274" t="str">
            <v>Снеки  ЖАР-мени ВЕС. рубленые в тесте замор.  ПОКОМ</v>
          </cell>
          <cell r="D274">
            <v>86.5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252.929</v>
          </cell>
        </row>
        <row r="276">
          <cell r="A276" t="str">
            <v>Сосиски Мусульманские "Просто выгодно" (в ср.защ.атм.)  СПК</v>
          </cell>
          <cell r="D276">
            <v>10.012</v>
          </cell>
        </row>
        <row r="277">
          <cell r="A277" t="str">
            <v>Торо Неро с/в "Эликатессе" 140 гр.шт.  СПК</v>
          </cell>
          <cell r="D277">
            <v>18</v>
          </cell>
        </row>
        <row r="278">
          <cell r="A278" t="str">
            <v>Уши свиные копченые к пиву 0,15кг нар. д/ф шт.  СПК</v>
          </cell>
          <cell r="D278">
            <v>17</v>
          </cell>
        </row>
        <row r="279">
          <cell r="A279" t="str">
            <v>Фестивальная с/к 0,10 кг.шт. нарезка (лоток с ср.защ.атм.)  СПК</v>
          </cell>
          <cell r="D279">
            <v>37</v>
          </cell>
        </row>
        <row r="280">
          <cell r="A280" t="str">
            <v>Фестивальная с/к 0,235 кг.шт.  СПК</v>
          </cell>
          <cell r="D280">
            <v>153</v>
          </cell>
        </row>
        <row r="281">
          <cell r="A281" t="str">
            <v>Фестивальная с/к ВЕС   СПК</v>
          </cell>
          <cell r="D281">
            <v>10.571999999999999</v>
          </cell>
        </row>
        <row r="282">
          <cell r="A282" t="str">
            <v>Фуэт с/в "Эликатессе" 160 гр.шт.  СПК</v>
          </cell>
          <cell r="D282">
            <v>25</v>
          </cell>
        </row>
        <row r="283">
          <cell r="A283" t="str">
            <v>Хинкали Классические хинкали ВЕС,  ПОКОМ</v>
          </cell>
          <cell r="D283">
            <v>5</v>
          </cell>
        </row>
        <row r="284">
          <cell r="A284" t="str">
            <v>Хотстеры ТМ Горячая штучка ТС Хотстеры 0,25 кг зам  ПОКОМ</v>
          </cell>
          <cell r="D284">
            <v>318</v>
          </cell>
        </row>
        <row r="285">
          <cell r="A285" t="str">
            <v>Хрустящие крылышки ТМ Горячая штучка 0,3 кг зам  ПОКОМ</v>
          </cell>
          <cell r="D285">
            <v>39</v>
          </cell>
        </row>
        <row r="286">
          <cell r="A286" t="str">
            <v>Хрустящие крылышки. В панировке куриные жареные.ВЕС  ПОКОМ</v>
          </cell>
          <cell r="D286">
            <v>5.4</v>
          </cell>
        </row>
        <row r="287">
          <cell r="A287" t="str">
            <v>Чебупай сочное яблоко ТМ Горячая штучка 0,2 кг зам.  ПОКОМ</v>
          </cell>
          <cell r="D287">
            <v>40</v>
          </cell>
        </row>
        <row r="288">
          <cell r="A288" t="str">
            <v>Чебупай спелая вишня ТМ Горячая штучка 0,2 кг зам.  ПОКОМ</v>
          </cell>
          <cell r="D288">
            <v>68</v>
          </cell>
        </row>
        <row r="289">
          <cell r="A289" t="str">
            <v>Чебупели Курочка гриль ТМ Горячая штучка, 0,3 кг зам  ПОКОМ</v>
          </cell>
          <cell r="D289">
            <v>40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554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525</v>
          </cell>
        </row>
        <row r="292">
          <cell r="A292" t="str">
            <v>Чебуреки с мясом, грибами и картофелем. ВЕС  ПОКОМ</v>
          </cell>
          <cell r="D292">
            <v>5.4</v>
          </cell>
        </row>
        <row r="293">
          <cell r="A293" t="str">
            <v>Чебуреки сочные, ВЕС, куриные жарен. зам  ПОКОМ</v>
          </cell>
          <cell r="D293">
            <v>155</v>
          </cell>
        </row>
        <row r="294">
          <cell r="A294" t="str">
            <v>Шпикачки Русские (черева) (в ср.защ.атм.) "Высокий вкус"  СПК</v>
          </cell>
          <cell r="D294">
            <v>30.454000000000001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11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163</v>
          </cell>
        </row>
        <row r="298">
          <cell r="A298" t="str">
            <v>Итого</v>
          </cell>
          <cell r="D298">
            <v>46445.292999999998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4"/>
  <sheetViews>
    <sheetView tabSelected="1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U37" sqref="U37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5.1640625" style="5" customWidth="1"/>
    <col min="25" max="25" width="5.6640625" style="5" bestFit="1" customWidth="1"/>
    <col min="26" max="28" width="1.1640625" style="5" customWidth="1"/>
    <col min="29" max="32" width="6.6640625" style="5" bestFit="1" customWidth="1"/>
    <col min="33" max="33" width="10.33203125" style="5" customWidth="1"/>
    <col min="34" max="35" width="6.1640625" style="5" bestFit="1" customWidth="1"/>
    <col min="36" max="36" width="6.6640625" style="5" bestFit="1" customWidth="1"/>
    <col min="37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U2" s="18" t="s">
        <v>144</v>
      </c>
      <c r="W2" s="18" t="s">
        <v>145</v>
      </c>
      <c r="AH2" s="19" t="s">
        <v>146</v>
      </c>
      <c r="AI2" s="19" t="s">
        <v>147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1" t="s">
        <v>118</v>
      </c>
      <c r="H3" s="11" t="s">
        <v>119</v>
      </c>
      <c r="I3" s="11" t="s">
        <v>120</v>
      </c>
      <c r="J3" s="11" t="s">
        <v>121</v>
      </c>
      <c r="K3" s="11" t="s">
        <v>122</v>
      </c>
      <c r="L3" s="11" t="s">
        <v>123</v>
      </c>
      <c r="M3" s="11" t="s">
        <v>123</v>
      </c>
      <c r="N3" s="11" t="s">
        <v>123</v>
      </c>
      <c r="O3" s="11" t="s">
        <v>123</v>
      </c>
      <c r="P3" s="11" t="s">
        <v>123</v>
      </c>
      <c r="Q3" s="11" t="s">
        <v>123</v>
      </c>
      <c r="R3" s="12" t="s">
        <v>123</v>
      </c>
      <c r="S3" s="11" t="s">
        <v>124</v>
      </c>
      <c r="T3" s="12" t="s">
        <v>123</v>
      </c>
      <c r="U3" s="12" t="s">
        <v>123</v>
      </c>
      <c r="V3" s="11" t="s">
        <v>120</v>
      </c>
      <c r="W3" s="12" t="s">
        <v>123</v>
      </c>
      <c r="X3" s="11" t="s">
        <v>125</v>
      </c>
      <c r="Y3" s="12" t="s">
        <v>126</v>
      </c>
      <c r="Z3" s="11" t="s">
        <v>127</v>
      </c>
      <c r="AA3" s="11" t="s">
        <v>128</v>
      </c>
      <c r="AB3" s="11" t="s">
        <v>129</v>
      </c>
      <c r="AC3" s="11" t="s">
        <v>130</v>
      </c>
      <c r="AD3" s="11" t="s">
        <v>120</v>
      </c>
      <c r="AE3" s="11" t="s">
        <v>120</v>
      </c>
      <c r="AF3" s="11" t="s">
        <v>131</v>
      </c>
      <c r="AG3" s="11" t="s">
        <v>132</v>
      </c>
      <c r="AH3" s="12" t="s">
        <v>133</v>
      </c>
      <c r="AI3" s="12" t="s">
        <v>133</v>
      </c>
      <c r="AJ3" s="12" t="s">
        <v>133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5" t="s">
        <v>134</v>
      </c>
      <c r="M4" s="15" t="s">
        <v>135</v>
      </c>
      <c r="N4" s="15" t="s">
        <v>136</v>
      </c>
      <c r="O4" s="15" t="s">
        <v>137</v>
      </c>
      <c r="U4" s="15" t="s">
        <v>138</v>
      </c>
      <c r="W4" s="15" t="s">
        <v>139</v>
      </c>
      <c r="AD4" s="15" t="s">
        <v>140</v>
      </c>
      <c r="AE4" s="15" t="s">
        <v>141</v>
      </c>
      <c r="AF4" s="15" t="s">
        <v>142</v>
      </c>
      <c r="AH4" s="15" t="s">
        <v>138</v>
      </c>
      <c r="AI4" s="15" t="s">
        <v>139</v>
      </c>
      <c r="AJ4" s="15" t="s">
        <v>143</v>
      </c>
    </row>
    <row r="5" spans="1:38" ht="11.1" customHeight="1" x14ac:dyDescent="0.2">
      <c r="A5" s="6"/>
      <c r="B5" s="6"/>
      <c r="C5" s="3"/>
      <c r="D5" s="3"/>
      <c r="E5" s="10">
        <f>SUM(E6:E122)</f>
        <v>128085.57899999998</v>
      </c>
      <c r="F5" s="10">
        <f>SUM(F6:F122)</f>
        <v>78992.608999999997</v>
      </c>
      <c r="J5" s="10">
        <f>SUM(J6:J122)</f>
        <v>127366.29199999997</v>
      </c>
      <c r="K5" s="10">
        <f t="shared" ref="K5:W5" si="0">SUM(K6:K122)</f>
        <v>719.28700000000049</v>
      </c>
      <c r="L5" s="10">
        <f t="shared" si="0"/>
        <v>10900</v>
      </c>
      <c r="M5" s="10">
        <f t="shared" si="0"/>
        <v>30810</v>
      </c>
      <c r="N5" s="10">
        <f t="shared" si="0"/>
        <v>29060</v>
      </c>
      <c r="O5" s="10">
        <f t="shared" si="0"/>
        <v>23273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7270</v>
      </c>
      <c r="V5" s="10">
        <f t="shared" si="0"/>
        <v>22219.115800000003</v>
      </c>
      <c r="W5" s="10">
        <f t="shared" si="0"/>
        <v>0</v>
      </c>
      <c r="Z5" s="10">
        <f t="shared" ref="Z5:AF5" si="1">SUM(Z6:Z122)</f>
        <v>0</v>
      </c>
      <c r="AA5" s="10">
        <f t="shared" si="1"/>
        <v>0</v>
      </c>
      <c r="AB5" s="10">
        <f t="shared" si="1"/>
        <v>0</v>
      </c>
      <c r="AC5" s="10">
        <f t="shared" si="1"/>
        <v>16990</v>
      </c>
      <c r="AD5" s="10">
        <f t="shared" si="1"/>
        <v>22273.622599999988</v>
      </c>
      <c r="AE5" s="10">
        <f t="shared" si="1"/>
        <v>23249.057000000001</v>
      </c>
      <c r="AF5" s="10">
        <f t="shared" si="1"/>
        <v>22495.576000000001</v>
      </c>
      <c r="AH5" s="10">
        <f>SUM(AH6:AH122)</f>
        <v>4997</v>
      </c>
      <c r="AI5" s="10">
        <f>SUM(AI6:AI122)</f>
        <v>0</v>
      </c>
      <c r="AJ5" s="10">
        <f>SUM(AJ6:AJ122)</f>
        <v>17335.699999999997</v>
      </c>
    </row>
    <row r="6" spans="1:38" s="1" customFormat="1" ht="11.1" customHeight="1" outlineLevel="1" x14ac:dyDescent="0.2">
      <c r="A6" s="7" t="s">
        <v>9</v>
      </c>
      <c r="B6" s="7" t="s">
        <v>8</v>
      </c>
      <c r="C6" s="8">
        <v>-28.521999999999998</v>
      </c>
      <c r="D6" s="8">
        <v>144.78</v>
      </c>
      <c r="E6" s="8">
        <v>76.424999999999997</v>
      </c>
      <c r="F6" s="8">
        <v>37.183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4">
        <f>VLOOKUP(A:A,[2]TDSheet!$A:$F,6,0)</f>
        <v>75.600999999999999</v>
      </c>
      <c r="K6" s="14">
        <f>E6-J6</f>
        <v>0.82399999999999807</v>
      </c>
      <c r="L6" s="14">
        <f>VLOOKUP(A:A,[1]TDSheet!$A:$M,13,0)</f>
        <v>0</v>
      </c>
      <c r="M6" s="14">
        <f>VLOOKUP(A:A,[1]TDSheet!$A:$N,14,0)</f>
        <v>20</v>
      </c>
      <c r="N6" s="14">
        <f>VLOOKUP(A:A,[1]TDSheet!$A:$W,23,0)</f>
        <v>30</v>
      </c>
      <c r="O6" s="14">
        <f>VLOOKUP(A:A,[3]TDSheet!$A:$C,3,0)</f>
        <v>0</v>
      </c>
      <c r="P6" s="14"/>
      <c r="Q6" s="14"/>
      <c r="R6" s="14"/>
      <c r="S6" s="14"/>
      <c r="T6" s="14"/>
      <c r="U6" s="16">
        <v>20</v>
      </c>
      <c r="V6" s="14">
        <f>(E6-AC6)/5</f>
        <v>15.285</v>
      </c>
      <c r="W6" s="16"/>
      <c r="X6" s="17">
        <f>(F6+L6+M6+N6+U6+W6)/V6</f>
        <v>7.0122996401701005</v>
      </c>
      <c r="Y6" s="14">
        <f>F6/V6</f>
        <v>2.4326463853451097</v>
      </c>
      <c r="Z6" s="14"/>
      <c r="AA6" s="14"/>
      <c r="AB6" s="14"/>
      <c r="AC6" s="14">
        <f>VLOOKUP(A:A,[1]TDSheet!$A:$AC,29,0)</f>
        <v>0</v>
      </c>
      <c r="AD6" s="14">
        <f>VLOOKUP(A:A,[1]TDSheet!$A:$AD,30,0)</f>
        <v>5.7551999999999994</v>
      </c>
      <c r="AE6" s="14">
        <f>VLOOKUP(A:A,[1]TDSheet!$A:$AE,31,0)</f>
        <v>11.2096</v>
      </c>
      <c r="AF6" s="14">
        <f>VLOOKUP(A:A,[4]TDSheet!$A:$D,4,0)</f>
        <v>19.393000000000001</v>
      </c>
      <c r="AG6" s="14">
        <f>VLOOKUP(A:A,[1]TDSheet!$A:$AG,33,0)</f>
        <v>0</v>
      </c>
      <c r="AH6" s="14">
        <f>U6*H6</f>
        <v>20</v>
      </c>
      <c r="AI6" s="14">
        <f>W6*H6</f>
        <v>0</v>
      </c>
      <c r="AJ6" s="14">
        <f>O6*H6</f>
        <v>0</v>
      </c>
      <c r="AK6" s="14"/>
      <c r="AL6" s="14"/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539.61300000000006</v>
      </c>
      <c r="D7" s="8">
        <v>457.94</v>
      </c>
      <c r="E7" s="8">
        <v>596.77</v>
      </c>
      <c r="F7" s="8">
        <v>395.40899999999999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4">
        <f>VLOOKUP(A:A,[2]TDSheet!$A:$F,6,0)</f>
        <v>579.15899999999999</v>
      </c>
      <c r="K7" s="14">
        <f t="shared" ref="K7:K70" si="2">E7-J7</f>
        <v>17.61099999999999</v>
      </c>
      <c r="L7" s="14">
        <f>VLOOKUP(A:A,[1]TDSheet!$A:$M,13,0)</f>
        <v>0</v>
      </c>
      <c r="M7" s="14">
        <f>VLOOKUP(A:A,[1]TDSheet!$A:$N,14,0)</f>
        <v>230</v>
      </c>
      <c r="N7" s="14">
        <f>VLOOKUP(A:A,[1]TDSheet!$A:$W,23,0)</f>
        <v>120</v>
      </c>
      <c r="O7" s="14">
        <f>VLOOKUP(A:A,[3]TDSheet!$A:$C,3,0)</f>
        <v>80</v>
      </c>
      <c r="P7" s="14"/>
      <c r="Q7" s="14"/>
      <c r="R7" s="14"/>
      <c r="S7" s="14"/>
      <c r="T7" s="14"/>
      <c r="U7" s="16">
        <v>120</v>
      </c>
      <c r="V7" s="14">
        <f t="shared" ref="V7:V70" si="3">(E7-AC7)/5</f>
        <v>119.354</v>
      </c>
      <c r="W7" s="16"/>
      <c r="X7" s="17">
        <f t="shared" ref="X7:X70" si="4">(F7+L7+M7+N7+U7+W7)/V7</f>
        <v>7.2507750054459841</v>
      </c>
      <c r="Y7" s="14">
        <f t="shared" ref="Y7:Y70" si="5">F7/V7</f>
        <v>3.3129094961207834</v>
      </c>
      <c r="Z7" s="14"/>
      <c r="AA7" s="14"/>
      <c r="AB7" s="14"/>
      <c r="AC7" s="14">
        <f>VLOOKUP(A:A,[1]TDSheet!$A:$AC,29,0)</f>
        <v>0</v>
      </c>
      <c r="AD7" s="14">
        <f>VLOOKUP(A:A,[1]TDSheet!$A:$AD,30,0)</f>
        <v>141.3622</v>
      </c>
      <c r="AE7" s="14">
        <f>VLOOKUP(A:A,[1]TDSheet!$A:$AE,31,0)</f>
        <v>116.77159999999999</v>
      </c>
      <c r="AF7" s="14">
        <f>VLOOKUP(A:A,[4]TDSheet!$A:$D,4,0)</f>
        <v>181.96</v>
      </c>
      <c r="AG7" s="14" t="str">
        <f>VLOOKUP(A:A,[1]TDSheet!$A:$AG,33,0)</f>
        <v>оконч</v>
      </c>
      <c r="AH7" s="14">
        <f t="shared" ref="AH7:AH70" si="6">U7*H7</f>
        <v>120</v>
      </c>
      <c r="AI7" s="14">
        <f t="shared" ref="AI7:AI70" si="7">W7*H7</f>
        <v>0</v>
      </c>
      <c r="AJ7" s="14">
        <f t="shared" ref="AJ7:AJ70" si="8">O7*H7</f>
        <v>80</v>
      </c>
      <c r="AK7" s="14"/>
      <c r="AL7" s="14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14.653</v>
      </c>
      <c r="D8" s="8">
        <v>935.01199999999994</v>
      </c>
      <c r="E8" s="8">
        <v>440.73399999999998</v>
      </c>
      <c r="F8" s="8">
        <v>492.351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4">
        <f>VLOOKUP(A:A,[2]TDSheet!$A:$F,6,0)</f>
        <v>441.61700000000002</v>
      </c>
      <c r="K8" s="14">
        <f t="shared" si="2"/>
        <v>-0.8830000000000382</v>
      </c>
      <c r="L8" s="14">
        <f>VLOOKUP(A:A,[1]TDSheet!$A:$M,13,0)</f>
        <v>0</v>
      </c>
      <c r="M8" s="14">
        <f>VLOOKUP(A:A,[1]TDSheet!$A:$N,14,0)</f>
        <v>200</v>
      </c>
      <c r="N8" s="14">
        <f>VLOOKUP(A:A,[1]TDSheet!$A:$W,23,0)</f>
        <v>100</v>
      </c>
      <c r="O8" s="14">
        <f>VLOOKUP(A:A,[3]TDSheet!$A:$C,3,0)</f>
        <v>84</v>
      </c>
      <c r="P8" s="14"/>
      <c r="Q8" s="14"/>
      <c r="R8" s="14"/>
      <c r="S8" s="14"/>
      <c r="T8" s="14"/>
      <c r="U8" s="16"/>
      <c r="V8" s="14">
        <f t="shared" si="3"/>
        <v>88.146799999999999</v>
      </c>
      <c r="W8" s="16"/>
      <c r="X8" s="17">
        <f t="shared" si="4"/>
        <v>8.9889933610749342</v>
      </c>
      <c r="Y8" s="14">
        <f t="shared" si="5"/>
        <v>5.5855799643322275</v>
      </c>
      <c r="Z8" s="14"/>
      <c r="AA8" s="14"/>
      <c r="AB8" s="14"/>
      <c r="AC8" s="14">
        <f>VLOOKUP(A:A,[1]TDSheet!$A:$AC,29,0)</f>
        <v>0</v>
      </c>
      <c r="AD8" s="14">
        <f>VLOOKUP(A:A,[1]TDSheet!$A:$AD,30,0)</f>
        <v>29.094600000000003</v>
      </c>
      <c r="AE8" s="14">
        <f>VLOOKUP(A:A,[1]TDSheet!$A:$AE,31,0)</f>
        <v>84.451000000000008</v>
      </c>
      <c r="AF8" s="14">
        <f>VLOOKUP(A:A,[4]TDSheet!$A:$D,4,0)</f>
        <v>74.192999999999998</v>
      </c>
      <c r="AG8" s="14" t="e">
        <f>VLOOKUP(A:A,[1]TDSheet!$A:$AG,33,0)</f>
        <v>#N/A</v>
      </c>
      <c r="AH8" s="14">
        <f t="shared" si="6"/>
        <v>0</v>
      </c>
      <c r="AI8" s="14">
        <f t="shared" si="7"/>
        <v>0</v>
      </c>
      <c r="AJ8" s="14">
        <f t="shared" si="8"/>
        <v>84</v>
      </c>
      <c r="AK8" s="14"/>
      <c r="AL8" s="14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417.53699999999998</v>
      </c>
      <c r="D9" s="8">
        <v>2258.8519999999999</v>
      </c>
      <c r="E9" s="8">
        <v>1354.3240000000001</v>
      </c>
      <c r="F9" s="8">
        <v>1298.8050000000001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4">
        <f>VLOOKUP(A:A,[2]TDSheet!$A:$F,6,0)</f>
        <v>1233.806</v>
      </c>
      <c r="K9" s="14">
        <f t="shared" si="2"/>
        <v>120.51800000000003</v>
      </c>
      <c r="L9" s="14">
        <f>VLOOKUP(A:A,[1]TDSheet!$A:$M,13,0)</f>
        <v>0</v>
      </c>
      <c r="M9" s="14">
        <f>VLOOKUP(A:A,[1]TDSheet!$A:$N,14,0)</f>
        <v>600</v>
      </c>
      <c r="N9" s="14">
        <f>VLOOKUP(A:A,[1]TDSheet!$A:$W,23,0)</f>
        <v>220</v>
      </c>
      <c r="O9" s="14">
        <f>VLOOKUP(A:A,[3]TDSheet!$A:$C,3,0)</f>
        <v>273</v>
      </c>
      <c r="P9" s="14"/>
      <c r="Q9" s="14"/>
      <c r="R9" s="14"/>
      <c r="S9" s="14"/>
      <c r="T9" s="14"/>
      <c r="U9" s="16"/>
      <c r="V9" s="14">
        <f t="shared" si="3"/>
        <v>270.8648</v>
      </c>
      <c r="W9" s="16"/>
      <c r="X9" s="17">
        <f t="shared" si="4"/>
        <v>7.8223711608152859</v>
      </c>
      <c r="Y9" s="14">
        <f t="shared" si="5"/>
        <v>4.7950305835235882</v>
      </c>
      <c r="Z9" s="14"/>
      <c r="AA9" s="14"/>
      <c r="AB9" s="14"/>
      <c r="AC9" s="14">
        <f>VLOOKUP(A:A,[1]TDSheet!$A:$AC,29,0)</f>
        <v>0</v>
      </c>
      <c r="AD9" s="14">
        <f>VLOOKUP(A:A,[1]TDSheet!$A:$AD,30,0)</f>
        <v>315.95840000000004</v>
      </c>
      <c r="AE9" s="14">
        <f>VLOOKUP(A:A,[1]TDSheet!$A:$AE,31,0)</f>
        <v>342.488</v>
      </c>
      <c r="AF9" s="14">
        <f>VLOOKUP(A:A,[4]TDSheet!$A:$D,4,0)</f>
        <v>284.935</v>
      </c>
      <c r="AG9" s="14" t="str">
        <f>VLOOKUP(A:A,[1]TDSheet!$A:$AG,33,0)</f>
        <v>оконч</v>
      </c>
      <c r="AH9" s="14">
        <f t="shared" si="6"/>
        <v>0</v>
      </c>
      <c r="AI9" s="14">
        <f t="shared" si="7"/>
        <v>0</v>
      </c>
      <c r="AJ9" s="14">
        <f t="shared" si="8"/>
        <v>273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8</v>
      </c>
      <c r="C10" s="8">
        <v>138.50800000000001</v>
      </c>
      <c r="D10" s="8">
        <v>244.75700000000001</v>
      </c>
      <c r="E10" s="8">
        <v>185.40600000000001</v>
      </c>
      <c r="F10" s="8">
        <v>194.024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4">
        <f>VLOOKUP(A:A,[2]TDSheet!$A:$F,6,0)</f>
        <v>189.50700000000001</v>
      </c>
      <c r="K10" s="14">
        <f t="shared" si="2"/>
        <v>-4.1009999999999991</v>
      </c>
      <c r="L10" s="14">
        <f>VLOOKUP(A:A,[1]TDSheet!$A:$M,13,0)</f>
        <v>0</v>
      </c>
      <c r="M10" s="14">
        <f>VLOOKUP(A:A,[1]TDSheet!$A:$N,14,0)</f>
        <v>80</v>
      </c>
      <c r="N10" s="14">
        <f>VLOOKUP(A:A,[1]TDSheet!$A:$W,23,0)</f>
        <v>30</v>
      </c>
      <c r="O10" s="14">
        <f>VLOOKUP(A:A,[3]TDSheet!$A:$C,3,0)</f>
        <v>30</v>
      </c>
      <c r="P10" s="14"/>
      <c r="Q10" s="14"/>
      <c r="R10" s="14"/>
      <c r="S10" s="14"/>
      <c r="T10" s="14"/>
      <c r="U10" s="16"/>
      <c r="V10" s="14">
        <f t="shared" si="3"/>
        <v>37.081200000000003</v>
      </c>
      <c r="W10" s="16"/>
      <c r="X10" s="17">
        <f t="shared" si="4"/>
        <v>8.1988716654261449</v>
      </c>
      <c r="Y10" s="14">
        <f t="shared" si="5"/>
        <v>5.2324088756566667</v>
      </c>
      <c r="Z10" s="14"/>
      <c r="AA10" s="14"/>
      <c r="AB10" s="14"/>
      <c r="AC10" s="14">
        <f>VLOOKUP(A:A,[1]TDSheet!$A:$AC,29,0)</f>
        <v>0</v>
      </c>
      <c r="AD10" s="14">
        <f>VLOOKUP(A:A,[1]TDSheet!$A:$AD,30,0)</f>
        <v>41.129599999999996</v>
      </c>
      <c r="AE10" s="14">
        <f>VLOOKUP(A:A,[1]TDSheet!$A:$AE,31,0)</f>
        <v>44.645400000000009</v>
      </c>
      <c r="AF10" s="14">
        <f>VLOOKUP(A:A,[4]TDSheet!$A:$D,4,0)</f>
        <v>34.887999999999998</v>
      </c>
      <c r="AG10" s="14" t="e">
        <f>VLOOKUP(A:A,[1]TDSheet!$A:$AG,33,0)</f>
        <v>#N/A</v>
      </c>
      <c r="AH10" s="14">
        <f t="shared" si="6"/>
        <v>0</v>
      </c>
      <c r="AI10" s="14">
        <f t="shared" si="7"/>
        <v>0</v>
      </c>
      <c r="AJ10" s="14">
        <f t="shared" si="8"/>
        <v>30</v>
      </c>
      <c r="AK10" s="14"/>
      <c r="AL10" s="14"/>
    </row>
    <row r="11" spans="1:38" s="1" customFormat="1" ht="11.1" customHeight="1" outlineLevel="1" x14ac:dyDescent="0.2">
      <c r="A11" s="7" t="s">
        <v>15</v>
      </c>
      <c r="B11" s="7" t="s">
        <v>14</v>
      </c>
      <c r="C11" s="8">
        <v>81</v>
      </c>
      <c r="D11" s="8">
        <v>236</v>
      </c>
      <c r="E11" s="8">
        <v>173</v>
      </c>
      <c r="F11" s="8">
        <v>135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4">
        <f>VLOOKUP(A:A,[2]TDSheet!$A:$F,6,0)</f>
        <v>179</v>
      </c>
      <c r="K11" s="14">
        <f t="shared" si="2"/>
        <v>-6</v>
      </c>
      <c r="L11" s="14">
        <f>VLOOKUP(A:A,[1]TDSheet!$A:$M,13,0)</f>
        <v>0</v>
      </c>
      <c r="M11" s="14">
        <f>VLOOKUP(A:A,[1]TDSheet!$A:$N,14,0)</f>
        <v>90</v>
      </c>
      <c r="N11" s="14">
        <f>VLOOKUP(A:A,[1]TDSheet!$A:$W,23,0)</f>
        <v>30</v>
      </c>
      <c r="O11" s="14">
        <f>VLOOKUP(A:A,[3]TDSheet!$A:$C,3,0)</f>
        <v>0</v>
      </c>
      <c r="P11" s="14"/>
      <c r="Q11" s="14"/>
      <c r="R11" s="14"/>
      <c r="S11" s="14"/>
      <c r="T11" s="14"/>
      <c r="U11" s="16"/>
      <c r="V11" s="14">
        <f t="shared" si="3"/>
        <v>34.6</v>
      </c>
      <c r="W11" s="16"/>
      <c r="X11" s="17">
        <f t="shared" si="4"/>
        <v>7.3699421965317917</v>
      </c>
      <c r="Y11" s="14">
        <f t="shared" si="5"/>
        <v>3.9017341040462425</v>
      </c>
      <c r="Z11" s="14"/>
      <c r="AA11" s="14"/>
      <c r="AB11" s="14"/>
      <c r="AC11" s="14">
        <f>VLOOKUP(A:A,[1]TDSheet!$A:$AC,29,0)</f>
        <v>0</v>
      </c>
      <c r="AD11" s="14">
        <f>VLOOKUP(A:A,[1]TDSheet!$A:$AD,30,0)</f>
        <v>32.4</v>
      </c>
      <c r="AE11" s="14">
        <f>VLOOKUP(A:A,[1]TDSheet!$A:$AE,31,0)</f>
        <v>37.4</v>
      </c>
      <c r="AF11" s="14">
        <f>VLOOKUP(A:A,[4]TDSheet!$A:$D,4,0)</f>
        <v>34</v>
      </c>
      <c r="AG11" s="14">
        <f>VLOOKUP(A:A,[1]TDSheet!$A:$AG,33,0)</f>
        <v>0</v>
      </c>
      <c r="AH11" s="14">
        <f t="shared" si="6"/>
        <v>0</v>
      </c>
      <c r="AI11" s="14">
        <f t="shared" si="7"/>
        <v>0</v>
      </c>
      <c r="AJ11" s="14">
        <f t="shared" si="8"/>
        <v>0</v>
      </c>
      <c r="AK11" s="14"/>
      <c r="AL11" s="14"/>
    </row>
    <row r="12" spans="1:38" s="1" customFormat="1" ht="11.1" customHeight="1" outlineLevel="1" x14ac:dyDescent="0.2">
      <c r="A12" s="7" t="s">
        <v>16</v>
      </c>
      <c r="B12" s="7" t="s">
        <v>14</v>
      </c>
      <c r="C12" s="8">
        <v>176</v>
      </c>
      <c r="D12" s="8">
        <v>2485</v>
      </c>
      <c r="E12" s="8">
        <v>1940</v>
      </c>
      <c r="F12" s="8">
        <v>671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4">
        <f>VLOOKUP(A:A,[2]TDSheet!$A:$F,6,0)</f>
        <v>1977</v>
      </c>
      <c r="K12" s="14">
        <f t="shared" si="2"/>
        <v>-37</v>
      </c>
      <c r="L12" s="14">
        <f>VLOOKUP(A:A,[1]TDSheet!$A:$M,13,0)</f>
        <v>0</v>
      </c>
      <c r="M12" s="14">
        <f>VLOOKUP(A:A,[1]TDSheet!$A:$N,14,0)</f>
        <v>480</v>
      </c>
      <c r="N12" s="14">
        <f>VLOOKUP(A:A,[1]TDSheet!$A:$W,23,0)</f>
        <v>220</v>
      </c>
      <c r="O12" s="14">
        <f>VLOOKUP(A:A,[3]TDSheet!$A:$C,3,0)</f>
        <v>36</v>
      </c>
      <c r="P12" s="14"/>
      <c r="Q12" s="14"/>
      <c r="R12" s="14"/>
      <c r="S12" s="14"/>
      <c r="T12" s="14"/>
      <c r="U12" s="16"/>
      <c r="V12" s="14">
        <f t="shared" si="3"/>
        <v>188</v>
      </c>
      <c r="W12" s="16"/>
      <c r="X12" s="17">
        <f t="shared" si="4"/>
        <v>7.292553191489362</v>
      </c>
      <c r="Y12" s="14">
        <f t="shared" si="5"/>
        <v>3.5691489361702127</v>
      </c>
      <c r="Z12" s="14"/>
      <c r="AA12" s="14"/>
      <c r="AB12" s="14"/>
      <c r="AC12" s="14">
        <f>VLOOKUP(A:A,[1]TDSheet!$A:$AC,29,0)</f>
        <v>1000</v>
      </c>
      <c r="AD12" s="14">
        <f>VLOOKUP(A:A,[1]TDSheet!$A:$AD,30,0)</f>
        <v>205</v>
      </c>
      <c r="AE12" s="14">
        <f>VLOOKUP(A:A,[1]TDSheet!$A:$AE,31,0)</f>
        <v>208.8</v>
      </c>
      <c r="AF12" s="14">
        <f>VLOOKUP(A:A,[4]TDSheet!$A:$D,4,0)</f>
        <v>187</v>
      </c>
      <c r="AG12" s="14" t="str">
        <f>VLOOKUP(A:A,[1]TDSheet!$A:$AG,33,0)</f>
        <v>?????</v>
      </c>
      <c r="AH12" s="14">
        <f t="shared" si="6"/>
        <v>0</v>
      </c>
      <c r="AI12" s="14">
        <f t="shared" si="7"/>
        <v>0</v>
      </c>
      <c r="AJ12" s="14">
        <f t="shared" si="8"/>
        <v>14.4</v>
      </c>
      <c r="AK12" s="14"/>
      <c r="AL12" s="14"/>
    </row>
    <row r="13" spans="1:38" s="1" customFormat="1" ht="11.1" customHeight="1" outlineLevel="1" x14ac:dyDescent="0.2">
      <c r="A13" s="7" t="s">
        <v>17</v>
      </c>
      <c r="B13" s="7" t="s">
        <v>14</v>
      </c>
      <c r="C13" s="8">
        <v>1846</v>
      </c>
      <c r="D13" s="8">
        <v>17937</v>
      </c>
      <c r="E13" s="8">
        <v>4153</v>
      </c>
      <c r="F13" s="8">
        <v>2668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4">
        <f>VLOOKUP(A:A,[2]TDSheet!$A:$F,6,0)</f>
        <v>4124</v>
      </c>
      <c r="K13" s="14">
        <f t="shared" si="2"/>
        <v>29</v>
      </c>
      <c r="L13" s="14">
        <f>VLOOKUP(A:A,[1]TDSheet!$A:$M,13,0)</f>
        <v>0</v>
      </c>
      <c r="M13" s="14">
        <f>VLOOKUP(A:A,[1]TDSheet!$A:$N,14,0)</f>
        <v>1600</v>
      </c>
      <c r="N13" s="14">
        <f>VLOOKUP(A:A,[1]TDSheet!$A:$W,23,0)</f>
        <v>700</v>
      </c>
      <c r="O13" s="14">
        <f>VLOOKUP(A:A,[3]TDSheet!$A:$C,3,0)</f>
        <v>160</v>
      </c>
      <c r="P13" s="14"/>
      <c r="Q13" s="14"/>
      <c r="R13" s="14"/>
      <c r="S13" s="14"/>
      <c r="T13" s="14"/>
      <c r="U13" s="16"/>
      <c r="V13" s="14">
        <f t="shared" si="3"/>
        <v>710.6</v>
      </c>
      <c r="W13" s="16"/>
      <c r="X13" s="17">
        <f t="shared" si="4"/>
        <v>6.9912749788910773</v>
      </c>
      <c r="Y13" s="14">
        <f t="shared" si="5"/>
        <v>3.754573599774838</v>
      </c>
      <c r="Z13" s="14"/>
      <c r="AA13" s="14"/>
      <c r="AB13" s="14"/>
      <c r="AC13" s="14">
        <f>VLOOKUP(A:A,[1]TDSheet!$A:$AC,29,0)</f>
        <v>600</v>
      </c>
      <c r="AD13" s="14">
        <f>VLOOKUP(A:A,[1]TDSheet!$A:$AD,30,0)</f>
        <v>639</v>
      </c>
      <c r="AE13" s="14">
        <f>VLOOKUP(A:A,[1]TDSheet!$A:$AE,31,0)</f>
        <v>774.6</v>
      </c>
      <c r="AF13" s="14">
        <f>VLOOKUP(A:A,[4]TDSheet!$A:$D,4,0)</f>
        <v>879</v>
      </c>
      <c r="AG13" s="14" t="str">
        <f>VLOOKUP(A:A,[1]TDSheet!$A:$AG,33,0)</f>
        <v>октак</v>
      </c>
      <c r="AH13" s="14">
        <f t="shared" si="6"/>
        <v>0</v>
      </c>
      <c r="AI13" s="14">
        <f t="shared" si="7"/>
        <v>0</v>
      </c>
      <c r="AJ13" s="14">
        <f t="shared" si="8"/>
        <v>72</v>
      </c>
      <c r="AK13" s="14"/>
      <c r="AL13" s="14"/>
    </row>
    <row r="14" spans="1:38" s="1" customFormat="1" ht="11.1" customHeight="1" outlineLevel="1" x14ac:dyDescent="0.2">
      <c r="A14" s="7" t="s">
        <v>18</v>
      </c>
      <c r="B14" s="7" t="s">
        <v>14</v>
      </c>
      <c r="C14" s="8">
        <v>2860</v>
      </c>
      <c r="D14" s="8">
        <v>24007</v>
      </c>
      <c r="E14" s="8">
        <v>5888</v>
      </c>
      <c r="F14" s="8">
        <v>1357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4">
        <f>VLOOKUP(A:A,[2]TDSheet!$A:$F,6,0)</f>
        <v>5935</v>
      </c>
      <c r="K14" s="14">
        <f t="shared" si="2"/>
        <v>-47</v>
      </c>
      <c r="L14" s="14">
        <f>VLOOKUP(A:A,[1]TDSheet!$A:$M,13,0)</f>
        <v>0</v>
      </c>
      <c r="M14" s="14">
        <f>VLOOKUP(A:A,[1]TDSheet!$A:$N,14,0)</f>
        <v>2000</v>
      </c>
      <c r="N14" s="14">
        <f>VLOOKUP(A:A,[1]TDSheet!$A:$W,23,0)</f>
        <v>500</v>
      </c>
      <c r="O14" s="14">
        <f>VLOOKUP(A:A,[3]TDSheet!$A:$C,3,0)</f>
        <v>150</v>
      </c>
      <c r="P14" s="14"/>
      <c r="Q14" s="14"/>
      <c r="R14" s="14"/>
      <c r="S14" s="14"/>
      <c r="T14" s="14"/>
      <c r="U14" s="16"/>
      <c r="V14" s="14">
        <f t="shared" si="3"/>
        <v>559.6</v>
      </c>
      <c r="W14" s="16"/>
      <c r="X14" s="17">
        <f t="shared" si="4"/>
        <v>6.8924231593995708</v>
      </c>
      <c r="Y14" s="14">
        <f t="shared" si="5"/>
        <v>2.4249463902787705</v>
      </c>
      <c r="Z14" s="14"/>
      <c r="AA14" s="14"/>
      <c r="AB14" s="14"/>
      <c r="AC14" s="14">
        <f>VLOOKUP(A:A,[1]TDSheet!$A:$AC,29,0)</f>
        <v>3090</v>
      </c>
      <c r="AD14" s="14">
        <f>VLOOKUP(A:A,[1]TDSheet!$A:$AD,30,0)</f>
        <v>739.2</v>
      </c>
      <c r="AE14" s="14">
        <f>VLOOKUP(A:A,[1]TDSheet!$A:$AE,31,0)</f>
        <v>583.6</v>
      </c>
      <c r="AF14" s="14">
        <f>VLOOKUP(A:A,[4]TDSheet!$A:$D,4,0)</f>
        <v>573</v>
      </c>
      <c r="AG14" s="14" t="str">
        <f>VLOOKUP(A:A,[1]TDSheet!$A:$AG,33,0)</f>
        <v>оконч</v>
      </c>
      <c r="AH14" s="14">
        <f t="shared" si="6"/>
        <v>0</v>
      </c>
      <c r="AI14" s="14">
        <f t="shared" si="7"/>
        <v>0</v>
      </c>
      <c r="AJ14" s="14">
        <f t="shared" si="8"/>
        <v>67.5</v>
      </c>
      <c r="AK14" s="14"/>
      <c r="AL14" s="14"/>
    </row>
    <row r="15" spans="1:38" s="1" customFormat="1" ht="11.1" customHeight="1" outlineLevel="1" x14ac:dyDescent="0.2">
      <c r="A15" s="7" t="s">
        <v>19</v>
      </c>
      <c r="B15" s="7" t="s">
        <v>14</v>
      </c>
      <c r="C15" s="8">
        <v>147</v>
      </c>
      <c r="D15" s="8">
        <v>718</v>
      </c>
      <c r="E15" s="8">
        <v>207</v>
      </c>
      <c r="F15" s="8">
        <v>116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4">
        <f>VLOOKUP(A:A,[2]TDSheet!$A:$F,6,0)</f>
        <v>208</v>
      </c>
      <c r="K15" s="14">
        <f t="shared" si="2"/>
        <v>-1</v>
      </c>
      <c r="L15" s="14">
        <f>VLOOKUP(A:A,[1]TDSheet!$A:$M,13,0)</f>
        <v>0</v>
      </c>
      <c r="M15" s="14">
        <f>VLOOKUP(A:A,[1]TDSheet!$A:$N,14,0)</f>
        <v>180</v>
      </c>
      <c r="N15" s="14">
        <f>VLOOKUP(A:A,[1]TDSheet!$A:$W,23,0)</f>
        <v>50</v>
      </c>
      <c r="O15" s="14">
        <f>VLOOKUP(A:A,[3]TDSheet!$A:$C,3,0)</f>
        <v>120</v>
      </c>
      <c r="P15" s="14"/>
      <c r="Q15" s="14"/>
      <c r="R15" s="14"/>
      <c r="S15" s="14"/>
      <c r="T15" s="14"/>
      <c r="U15" s="16"/>
      <c r="V15" s="14">
        <f t="shared" si="3"/>
        <v>41.4</v>
      </c>
      <c r="W15" s="16"/>
      <c r="X15" s="17">
        <f t="shared" si="4"/>
        <v>8.3574879227053138</v>
      </c>
      <c r="Y15" s="14">
        <f t="shared" si="5"/>
        <v>2.8019323671497585</v>
      </c>
      <c r="Z15" s="14"/>
      <c r="AA15" s="14"/>
      <c r="AB15" s="14"/>
      <c r="AC15" s="14">
        <f>VLOOKUP(A:A,[1]TDSheet!$A:$AC,29,0)</f>
        <v>0</v>
      </c>
      <c r="AD15" s="14">
        <f>VLOOKUP(A:A,[1]TDSheet!$A:$AD,30,0)</f>
        <v>41.6</v>
      </c>
      <c r="AE15" s="14">
        <f>VLOOKUP(A:A,[1]TDSheet!$A:$AE,31,0)</f>
        <v>41.4</v>
      </c>
      <c r="AF15" s="14">
        <f>VLOOKUP(A:A,[4]TDSheet!$A:$D,4,0)</f>
        <v>28</v>
      </c>
      <c r="AG15" s="14" t="e">
        <f>VLOOKUP(A:A,[1]TDSheet!$A:$AG,33,0)</f>
        <v>#N/A</v>
      </c>
      <c r="AH15" s="14">
        <f t="shared" si="6"/>
        <v>0</v>
      </c>
      <c r="AI15" s="14">
        <f t="shared" si="7"/>
        <v>0</v>
      </c>
      <c r="AJ15" s="14">
        <f t="shared" si="8"/>
        <v>60</v>
      </c>
      <c r="AK15" s="14"/>
      <c r="AL15" s="14"/>
    </row>
    <row r="16" spans="1:38" s="1" customFormat="1" ht="11.1" customHeight="1" outlineLevel="1" x14ac:dyDescent="0.2">
      <c r="A16" s="7" t="s">
        <v>20</v>
      </c>
      <c r="B16" s="7" t="s">
        <v>14</v>
      </c>
      <c r="C16" s="8">
        <v>40</v>
      </c>
      <c r="D16" s="8">
        <v>99</v>
      </c>
      <c r="E16" s="8">
        <v>103</v>
      </c>
      <c r="F16" s="8">
        <v>29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4">
        <f>VLOOKUP(A:A,[2]TDSheet!$A:$F,6,0)</f>
        <v>170</v>
      </c>
      <c r="K16" s="14">
        <f t="shared" si="2"/>
        <v>-67</v>
      </c>
      <c r="L16" s="14">
        <f>VLOOKUP(A:A,[1]TDSheet!$A:$M,13,0)</f>
        <v>0</v>
      </c>
      <c r="M16" s="14">
        <f>VLOOKUP(A:A,[1]TDSheet!$A:$N,14,0)</f>
        <v>60</v>
      </c>
      <c r="N16" s="14">
        <f>VLOOKUP(A:A,[1]TDSheet!$A:$W,23,0)</f>
        <v>50</v>
      </c>
      <c r="O16" s="14">
        <f>VLOOKUP(A:A,[3]TDSheet!$A:$C,3,0)</f>
        <v>0</v>
      </c>
      <c r="P16" s="14"/>
      <c r="Q16" s="14"/>
      <c r="R16" s="14"/>
      <c r="S16" s="14"/>
      <c r="T16" s="14"/>
      <c r="U16" s="16"/>
      <c r="V16" s="14">
        <f t="shared" si="3"/>
        <v>20.6</v>
      </c>
      <c r="W16" s="16"/>
      <c r="X16" s="17">
        <f t="shared" si="4"/>
        <v>6.7475728155339798</v>
      </c>
      <c r="Y16" s="14">
        <f t="shared" si="5"/>
        <v>1.407766990291262</v>
      </c>
      <c r="Z16" s="14"/>
      <c r="AA16" s="14"/>
      <c r="AB16" s="14"/>
      <c r="AC16" s="14">
        <f>VLOOKUP(A:A,[1]TDSheet!$A:$AC,29,0)</f>
        <v>0</v>
      </c>
      <c r="AD16" s="14">
        <f>VLOOKUP(A:A,[1]TDSheet!$A:$AD,30,0)</f>
        <v>13.2</v>
      </c>
      <c r="AE16" s="14">
        <f>VLOOKUP(A:A,[1]TDSheet!$A:$AE,31,0)</f>
        <v>15</v>
      </c>
      <c r="AF16" s="14">
        <f>VLOOKUP(A:A,[4]TDSheet!$A:$D,4,0)</f>
        <v>23</v>
      </c>
      <c r="AG16" s="14">
        <f>VLOOKUP(A:A,[1]TDSheet!$A:$AG,33,0)</f>
        <v>0</v>
      </c>
      <c r="AH16" s="14">
        <f t="shared" si="6"/>
        <v>0</v>
      </c>
      <c r="AI16" s="14">
        <f t="shared" si="7"/>
        <v>0</v>
      </c>
      <c r="AJ16" s="14">
        <f t="shared" si="8"/>
        <v>0</v>
      </c>
      <c r="AK16" s="14"/>
      <c r="AL16" s="14"/>
    </row>
    <row r="17" spans="1:38" s="1" customFormat="1" ht="21.95" customHeight="1" outlineLevel="1" x14ac:dyDescent="0.2">
      <c r="A17" s="7" t="s">
        <v>21</v>
      </c>
      <c r="B17" s="7" t="s">
        <v>14</v>
      </c>
      <c r="C17" s="8">
        <v>209</v>
      </c>
      <c r="D17" s="8">
        <v>114</v>
      </c>
      <c r="E17" s="8">
        <v>145</v>
      </c>
      <c r="F17" s="8">
        <v>173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4">
        <f>VLOOKUP(A:A,[2]TDSheet!$A:$F,6,0)</f>
        <v>153</v>
      </c>
      <c r="K17" s="14">
        <f t="shared" si="2"/>
        <v>-8</v>
      </c>
      <c r="L17" s="14">
        <f>VLOOKUP(A:A,[1]TDSheet!$A:$M,13,0)</f>
        <v>0</v>
      </c>
      <c r="M17" s="14">
        <f>VLOOKUP(A:A,[1]TDSheet!$A:$N,14,0)</f>
        <v>100</v>
      </c>
      <c r="N17" s="14">
        <f>VLOOKUP(A:A,[1]TDSheet!$A:$W,23,0)</f>
        <v>100</v>
      </c>
      <c r="O17" s="14">
        <f>VLOOKUP(A:A,[3]TDSheet!$A:$C,3,0)</f>
        <v>0</v>
      </c>
      <c r="P17" s="14"/>
      <c r="Q17" s="14"/>
      <c r="R17" s="14"/>
      <c r="S17" s="14"/>
      <c r="T17" s="14"/>
      <c r="U17" s="16"/>
      <c r="V17" s="14">
        <f t="shared" si="3"/>
        <v>29</v>
      </c>
      <c r="W17" s="16"/>
      <c r="X17" s="17">
        <f t="shared" si="4"/>
        <v>12.862068965517242</v>
      </c>
      <c r="Y17" s="14">
        <f t="shared" si="5"/>
        <v>5.9655172413793105</v>
      </c>
      <c r="Z17" s="14"/>
      <c r="AA17" s="14"/>
      <c r="AB17" s="14"/>
      <c r="AC17" s="14">
        <f>VLOOKUP(A:A,[1]TDSheet!$A:$AC,29,0)</f>
        <v>0</v>
      </c>
      <c r="AD17" s="14">
        <f>VLOOKUP(A:A,[1]TDSheet!$A:$AD,30,0)</f>
        <v>29.6</v>
      </c>
      <c r="AE17" s="14">
        <f>VLOOKUP(A:A,[1]TDSheet!$A:$AE,31,0)</f>
        <v>25.8</v>
      </c>
      <c r="AF17" s="14">
        <f>VLOOKUP(A:A,[4]TDSheet!$A:$D,4,0)</f>
        <v>18</v>
      </c>
      <c r="AG17" s="14" t="e">
        <f>VLOOKUP(A:A,[1]TDSheet!$A:$AG,33,0)</f>
        <v>#N/A</v>
      </c>
      <c r="AH17" s="14">
        <f t="shared" si="6"/>
        <v>0</v>
      </c>
      <c r="AI17" s="14">
        <f t="shared" si="7"/>
        <v>0</v>
      </c>
      <c r="AJ17" s="14">
        <f t="shared" si="8"/>
        <v>0</v>
      </c>
      <c r="AK17" s="14"/>
      <c r="AL17" s="14"/>
    </row>
    <row r="18" spans="1:38" s="1" customFormat="1" ht="11.1" customHeight="1" outlineLevel="1" x14ac:dyDescent="0.2">
      <c r="A18" s="7" t="s">
        <v>22</v>
      </c>
      <c r="B18" s="7" t="s">
        <v>14</v>
      </c>
      <c r="C18" s="8">
        <v>134</v>
      </c>
      <c r="D18" s="8">
        <v>493</v>
      </c>
      <c r="E18" s="8">
        <v>288</v>
      </c>
      <c r="F18" s="8">
        <v>338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4">
        <f>VLOOKUP(A:A,[2]TDSheet!$A:$F,6,0)</f>
        <v>352</v>
      </c>
      <c r="K18" s="14">
        <f t="shared" si="2"/>
        <v>-64</v>
      </c>
      <c r="L18" s="14">
        <f>VLOOKUP(A:A,[1]TDSheet!$A:$M,13,0)</f>
        <v>0</v>
      </c>
      <c r="M18" s="14">
        <f>VLOOKUP(A:A,[1]TDSheet!$A:$N,14,0)</f>
        <v>50</v>
      </c>
      <c r="N18" s="14">
        <f>VLOOKUP(A:A,[1]TDSheet!$A:$W,23,0)</f>
        <v>40</v>
      </c>
      <c r="O18" s="14">
        <f>VLOOKUP(A:A,[3]TDSheet!$A:$C,3,0)</f>
        <v>60</v>
      </c>
      <c r="P18" s="14"/>
      <c r="Q18" s="14"/>
      <c r="R18" s="14"/>
      <c r="S18" s="14"/>
      <c r="T18" s="14"/>
      <c r="U18" s="16"/>
      <c r="V18" s="14">
        <f t="shared" si="3"/>
        <v>57.6</v>
      </c>
      <c r="W18" s="16"/>
      <c r="X18" s="17">
        <f t="shared" si="4"/>
        <v>7.4305555555555554</v>
      </c>
      <c r="Y18" s="14">
        <f t="shared" si="5"/>
        <v>5.8680555555555554</v>
      </c>
      <c r="Z18" s="14"/>
      <c r="AA18" s="14"/>
      <c r="AB18" s="14"/>
      <c r="AC18" s="14">
        <f>VLOOKUP(A:A,[1]TDSheet!$A:$AC,29,0)</f>
        <v>0</v>
      </c>
      <c r="AD18" s="14">
        <f>VLOOKUP(A:A,[1]TDSheet!$A:$AD,30,0)</f>
        <v>63.2</v>
      </c>
      <c r="AE18" s="14">
        <f>VLOOKUP(A:A,[1]TDSheet!$A:$AE,31,0)</f>
        <v>77.400000000000006</v>
      </c>
      <c r="AF18" s="14">
        <f>VLOOKUP(A:A,[4]TDSheet!$A:$D,4,0)</f>
        <v>127</v>
      </c>
      <c r="AG18" s="14" t="str">
        <f>VLOOKUP(A:A,[1]TDSheet!$A:$AG,33,0)</f>
        <v>продокт</v>
      </c>
      <c r="AH18" s="14">
        <f t="shared" si="6"/>
        <v>0</v>
      </c>
      <c r="AI18" s="14">
        <f t="shared" si="7"/>
        <v>0</v>
      </c>
      <c r="AJ18" s="14">
        <f t="shared" si="8"/>
        <v>27</v>
      </c>
      <c r="AK18" s="14"/>
      <c r="AL18" s="14"/>
    </row>
    <row r="19" spans="1:38" s="1" customFormat="1" ht="11.1" customHeight="1" outlineLevel="1" x14ac:dyDescent="0.2">
      <c r="A19" s="7" t="s">
        <v>23</v>
      </c>
      <c r="B19" s="7" t="s">
        <v>14</v>
      </c>
      <c r="C19" s="8">
        <v>390</v>
      </c>
      <c r="D19" s="8">
        <v>1097</v>
      </c>
      <c r="E19" s="9">
        <v>585</v>
      </c>
      <c r="F19" s="21">
        <v>524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4">
        <f>VLOOKUP(A:A,[2]TDSheet!$A:$F,6,0)</f>
        <v>333</v>
      </c>
      <c r="K19" s="14">
        <f t="shared" si="2"/>
        <v>252</v>
      </c>
      <c r="L19" s="14">
        <f>VLOOKUP(A:A,[1]TDSheet!$A:$M,13,0)</f>
        <v>0</v>
      </c>
      <c r="M19" s="14">
        <f>VLOOKUP(A:A,[1]TDSheet!$A:$N,14,0)</f>
        <v>200</v>
      </c>
      <c r="N19" s="14">
        <f>VLOOKUP(A:A,[1]TDSheet!$A:$W,23,0)</f>
        <v>120</v>
      </c>
      <c r="O19" s="14">
        <f>VLOOKUP(A:A,[3]TDSheet!$A:$C,3,0)</f>
        <v>12</v>
      </c>
      <c r="P19" s="14"/>
      <c r="Q19" s="14"/>
      <c r="R19" s="14"/>
      <c r="S19" s="14"/>
      <c r="T19" s="14"/>
      <c r="U19" s="16"/>
      <c r="V19" s="14">
        <f t="shared" si="3"/>
        <v>117</v>
      </c>
      <c r="W19" s="16"/>
      <c r="X19" s="17">
        <f t="shared" si="4"/>
        <v>7.2136752136752138</v>
      </c>
      <c r="Y19" s="14">
        <f t="shared" si="5"/>
        <v>4.4786324786324787</v>
      </c>
      <c r="Z19" s="14"/>
      <c r="AA19" s="14"/>
      <c r="AB19" s="14"/>
      <c r="AC19" s="14">
        <f>VLOOKUP(A:A,[1]TDSheet!$A:$AC,29,0)</f>
        <v>0</v>
      </c>
      <c r="AD19" s="14">
        <f>VLOOKUP(A:A,[1]TDSheet!$A:$AD,30,0)</f>
        <v>101.4</v>
      </c>
      <c r="AE19" s="14">
        <f>VLOOKUP(A:A,[1]TDSheet!$A:$AE,31,0)</f>
        <v>135</v>
      </c>
      <c r="AF19" s="14">
        <f>VLOOKUP(A:A,[4]TDSheet!$A:$D,4,0)</f>
        <v>60</v>
      </c>
      <c r="AG19" s="14" t="e">
        <f>VLOOKUP(A:A,[1]TDSheet!$A:$AG,33,0)</f>
        <v>#N/A</v>
      </c>
      <c r="AH19" s="14">
        <f t="shared" si="6"/>
        <v>0</v>
      </c>
      <c r="AI19" s="14">
        <f t="shared" si="7"/>
        <v>0</v>
      </c>
      <c r="AJ19" s="14">
        <f t="shared" si="8"/>
        <v>6</v>
      </c>
      <c r="AK19" s="14"/>
      <c r="AL19" s="14"/>
    </row>
    <row r="20" spans="1:38" s="1" customFormat="1" ht="11.1" customHeight="1" outlineLevel="1" x14ac:dyDescent="0.2">
      <c r="A20" s="7" t="s">
        <v>24</v>
      </c>
      <c r="B20" s="7" t="s">
        <v>14</v>
      </c>
      <c r="C20" s="8">
        <v>35</v>
      </c>
      <c r="D20" s="8">
        <v>294</v>
      </c>
      <c r="E20" s="8">
        <v>208</v>
      </c>
      <c r="F20" s="8">
        <v>95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4">
        <f>VLOOKUP(A:A,[2]TDSheet!$A:$F,6,0)</f>
        <v>385</v>
      </c>
      <c r="K20" s="14">
        <f t="shared" si="2"/>
        <v>-177</v>
      </c>
      <c r="L20" s="14">
        <f>VLOOKUP(A:A,[1]TDSheet!$A:$M,13,0)</f>
        <v>0</v>
      </c>
      <c r="M20" s="14">
        <f>VLOOKUP(A:A,[1]TDSheet!$A:$N,14,0)</f>
        <v>120</v>
      </c>
      <c r="N20" s="14">
        <f>VLOOKUP(A:A,[1]TDSheet!$A:$W,23,0)</f>
        <v>110</v>
      </c>
      <c r="O20" s="14">
        <f>VLOOKUP(A:A,[3]TDSheet!$A:$C,3,0)</f>
        <v>72</v>
      </c>
      <c r="P20" s="14"/>
      <c r="Q20" s="14"/>
      <c r="R20" s="14"/>
      <c r="S20" s="14"/>
      <c r="T20" s="14"/>
      <c r="U20" s="16"/>
      <c r="V20" s="14">
        <f t="shared" si="3"/>
        <v>41.6</v>
      </c>
      <c r="W20" s="16"/>
      <c r="X20" s="17">
        <f t="shared" si="4"/>
        <v>7.8125</v>
      </c>
      <c r="Y20" s="14">
        <f t="shared" si="5"/>
        <v>2.2836538461538463</v>
      </c>
      <c r="Z20" s="14"/>
      <c r="AA20" s="14"/>
      <c r="AB20" s="14"/>
      <c r="AC20" s="14">
        <f>VLOOKUP(A:A,[1]TDSheet!$A:$AC,29,0)</f>
        <v>0</v>
      </c>
      <c r="AD20" s="14">
        <f>VLOOKUP(A:A,[1]TDSheet!$A:$AD,30,0)</f>
        <v>11</v>
      </c>
      <c r="AE20" s="14">
        <f>VLOOKUP(A:A,[1]TDSheet!$A:$AE,31,0)</f>
        <v>38.4</v>
      </c>
      <c r="AF20" s="14">
        <f>VLOOKUP(A:A,[4]TDSheet!$A:$D,4,0)</f>
        <v>58</v>
      </c>
      <c r="AG20" s="14">
        <f>VLOOKUP(A:A,[1]TDSheet!$A:$AG,33,0)</f>
        <v>0</v>
      </c>
      <c r="AH20" s="14">
        <f t="shared" si="6"/>
        <v>0</v>
      </c>
      <c r="AI20" s="14">
        <f t="shared" si="7"/>
        <v>0</v>
      </c>
      <c r="AJ20" s="14">
        <f t="shared" si="8"/>
        <v>21.599999999999998</v>
      </c>
      <c r="AK20" s="14"/>
      <c r="AL20" s="14"/>
    </row>
    <row r="21" spans="1:38" s="1" customFormat="1" ht="11.1" customHeight="1" outlineLevel="1" x14ac:dyDescent="0.2">
      <c r="A21" s="7" t="s">
        <v>25</v>
      </c>
      <c r="B21" s="7" t="s">
        <v>14</v>
      </c>
      <c r="C21" s="8">
        <v>9</v>
      </c>
      <c r="D21" s="8">
        <v>284</v>
      </c>
      <c r="E21" s="8">
        <v>119</v>
      </c>
      <c r="F21" s="8">
        <v>65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4">
        <f>VLOOKUP(A:A,[2]TDSheet!$A:$F,6,0)</f>
        <v>123</v>
      </c>
      <c r="K21" s="14">
        <f t="shared" si="2"/>
        <v>-4</v>
      </c>
      <c r="L21" s="14">
        <f>VLOOKUP(A:A,[1]TDSheet!$A:$M,13,0)</f>
        <v>0</v>
      </c>
      <c r="M21" s="14">
        <f>VLOOKUP(A:A,[1]TDSheet!$A:$N,14,0)</f>
        <v>70</v>
      </c>
      <c r="N21" s="14">
        <f>VLOOKUP(A:A,[1]TDSheet!$A:$W,23,0)</f>
        <v>30</v>
      </c>
      <c r="O21" s="14">
        <f>VLOOKUP(A:A,[3]TDSheet!$A:$C,3,0)</f>
        <v>12</v>
      </c>
      <c r="P21" s="14"/>
      <c r="Q21" s="14"/>
      <c r="R21" s="14"/>
      <c r="S21" s="14"/>
      <c r="T21" s="14"/>
      <c r="U21" s="16"/>
      <c r="V21" s="14">
        <f t="shared" si="3"/>
        <v>23.8</v>
      </c>
      <c r="W21" s="16"/>
      <c r="X21" s="17">
        <f t="shared" si="4"/>
        <v>6.9327731092436968</v>
      </c>
      <c r="Y21" s="14">
        <f t="shared" si="5"/>
        <v>2.73109243697479</v>
      </c>
      <c r="Z21" s="14"/>
      <c r="AA21" s="14"/>
      <c r="AB21" s="14"/>
      <c r="AC21" s="14">
        <f>VLOOKUP(A:A,[1]TDSheet!$A:$AC,29,0)</f>
        <v>0</v>
      </c>
      <c r="AD21" s="14">
        <f>VLOOKUP(A:A,[1]TDSheet!$A:$AD,30,0)</f>
        <v>9.6</v>
      </c>
      <c r="AE21" s="14">
        <f>VLOOKUP(A:A,[1]TDSheet!$A:$AE,31,0)</f>
        <v>23.8</v>
      </c>
      <c r="AF21" s="14">
        <f>VLOOKUP(A:A,[4]TDSheet!$A:$D,4,0)</f>
        <v>23</v>
      </c>
      <c r="AG21" s="14">
        <f>VLOOKUP(A:A,[1]TDSheet!$A:$AG,33,0)</f>
        <v>0</v>
      </c>
      <c r="AH21" s="14">
        <f t="shared" si="6"/>
        <v>0</v>
      </c>
      <c r="AI21" s="14">
        <f t="shared" si="7"/>
        <v>0</v>
      </c>
      <c r="AJ21" s="14">
        <f t="shared" si="8"/>
        <v>6</v>
      </c>
      <c r="AK21" s="14"/>
      <c r="AL21" s="14"/>
    </row>
    <row r="22" spans="1:38" s="1" customFormat="1" ht="11.1" customHeight="1" outlineLevel="1" x14ac:dyDescent="0.2">
      <c r="A22" s="7" t="s">
        <v>26</v>
      </c>
      <c r="B22" s="7" t="s">
        <v>14</v>
      </c>
      <c r="C22" s="8">
        <v>4</v>
      </c>
      <c r="D22" s="8">
        <v>86</v>
      </c>
      <c r="E22" s="8">
        <v>53</v>
      </c>
      <c r="F22" s="8">
        <v>31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4">
        <f>VLOOKUP(A:A,[2]TDSheet!$A:$F,6,0)</f>
        <v>84</v>
      </c>
      <c r="K22" s="14">
        <f t="shared" si="2"/>
        <v>-31</v>
      </c>
      <c r="L22" s="14">
        <f>VLOOKUP(A:A,[1]TDSheet!$A:$M,13,0)</f>
        <v>0</v>
      </c>
      <c r="M22" s="14">
        <f>VLOOKUP(A:A,[1]TDSheet!$A:$N,14,0)</f>
        <v>20</v>
      </c>
      <c r="N22" s="14">
        <f>VLOOKUP(A:A,[1]TDSheet!$A:$W,23,0)</f>
        <v>0</v>
      </c>
      <c r="O22" s="14">
        <f>VLOOKUP(A:A,[3]TDSheet!$A:$C,3,0)</f>
        <v>0</v>
      </c>
      <c r="P22" s="14"/>
      <c r="Q22" s="14"/>
      <c r="R22" s="14"/>
      <c r="S22" s="14"/>
      <c r="T22" s="14"/>
      <c r="U22" s="16">
        <v>20</v>
      </c>
      <c r="V22" s="14">
        <f t="shared" si="3"/>
        <v>10.6</v>
      </c>
      <c r="W22" s="16"/>
      <c r="X22" s="17">
        <f t="shared" si="4"/>
        <v>6.6981132075471699</v>
      </c>
      <c r="Y22" s="14">
        <f t="shared" si="5"/>
        <v>2.9245283018867925</v>
      </c>
      <c r="Z22" s="14"/>
      <c r="AA22" s="14"/>
      <c r="AB22" s="14"/>
      <c r="AC22" s="14">
        <f>VLOOKUP(A:A,[1]TDSheet!$A:$AC,29,0)</f>
        <v>0</v>
      </c>
      <c r="AD22" s="14">
        <f>VLOOKUP(A:A,[1]TDSheet!$A:$AD,30,0)</f>
        <v>5.6</v>
      </c>
      <c r="AE22" s="14">
        <f>VLOOKUP(A:A,[1]TDSheet!$A:$AE,31,0)</f>
        <v>11</v>
      </c>
      <c r="AF22" s="14">
        <f>VLOOKUP(A:A,[4]TDSheet!$A:$D,4,0)</f>
        <v>9</v>
      </c>
      <c r="AG22" s="14" t="e">
        <f>VLOOKUP(A:A,[1]TDSheet!$A:$AG,33,0)</f>
        <v>#N/A</v>
      </c>
      <c r="AH22" s="14">
        <f t="shared" si="6"/>
        <v>7</v>
      </c>
      <c r="AI22" s="14">
        <f t="shared" si="7"/>
        <v>0</v>
      </c>
      <c r="AJ22" s="14">
        <f t="shared" si="8"/>
        <v>0</v>
      </c>
      <c r="AK22" s="14"/>
      <c r="AL22" s="14"/>
    </row>
    <row r="23" spans="1:38" s="1" customFormat="1" ht="11.1" customHeight="1" outlineLevel="1" x14ac:dyDescent="0.2">
      <c r="A23" s="7" t="s">
        <v>27</v>
      </c>
      <c r="B23" s="7" t="s">
        <v>14</v>
      </c>
      <c r="C23" s="8">
        <v>2268</v>
      </c>
      <c r="D23" s="8">
        <v>42</v>
      </c>
      <c r="E23" s="8">
        <v>1035</v>
      </c>
      <c r="F23" s="8">
        <v>1245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4">
        <f>VLOOKUP(A:A,[2]TDSheet!$A:$F,6,0)</f>
        <v>1058</v>
      </c>
      <c r="K23" s="14">
        <f t="shared" si="2"/>
        <v>-23</v>
      </c>
      <c r="L23" s="14">
        <f>VLOOKUP(A:A,[1]TDSheet!$A:$M,13,0)</f>
        <v>0</v>
      </c>
      <c r="M23" s="14">
        <f>VLOOKUP(A:A,[1]TDSheet!$A:$N,14,0)</f>
        <v>500</v>
      </c>
      <c r="N23" s="14">
        <f>VLOOKUP(A:A,[1]TDSheet!$A:$W,23,0)</f>
        <v>1000</v>
      </c>
      <c r="O23" s="14">
        <f>VLOOKUP(A:A,[3]TDSheet!$A:$C,3,0)</f>
        <v>120</v>
      </c>
      <c r="P23" s="14"/>
      <c r="Q23" s="14"/>
      <c r="R23" s="14"/>
      <c r="S23" s="14"/>
      <c r="T23" s="14"/>
      <c r="U23" s="16"/>
      <c r="V23" s="14">
        <f t="shared" si="3"/>
        <v>207</v>
      </c>
      <c r="W23" s="16"/>
      <c r="X23" s="17">
        <f t="shared" si="4"/>
        <v>13.260869565217391</v>
      </c>
      <c r="Y23" s="14">
        <f t="shared" si="5"/>
        <v>6.0144927536231885</v>
      </c>
      <c r="Z23" s="14"/>
      <c r="AA23" s="14"/>
      <c r="AB23" s="14"/>
      <c r="AC23" s="14">
        <f>VLOOKUP(A:A,[1]TDSheet!$A:$AC,29,0)</f>
        <v>0</v>
      </c>
      <c r="AD23" s="14">
        <f>VLOOKUP(A:A,[1]TDSheet!$A:$AD,30,0)</f>
        <v>246</v>
      </c>
      <c r="AE23" s="14">
        <f>VLOOKUP(A:A,[1]TDSheet!$A:$AE,31,0)</f>
        <v>219</v>
      </c>
      <c r="AF23" s="14">
        <f>VLOOKUP(A:A,[4]TDSheet!$A:$D,4,0)</f>
        <v>213</v>
      </c>
      <c r="AG23" s="14">
        <f>VLOOKUP(A:A,[1]TDSheet!$A:$AG,33,0)</f>
        <v>0</v>
      </c>
      <c r="AH23" s="14">
        <f t="shared" si="6"/>
        <v>0</v>
      </c>
      <c r="AI23" s="14">
        <f t="shared" si="7"/>
        <v>0</v>
      </c>
      <c r="AJ23" s="14">
        <f t="shared" si="8"/>
        <v>20.400000000000002</v>
      </c>
      <c r="AK23" s="14"/>
      <c r="AL23" s="14"/>
    </row>
    <row r="24" spans="1:38" s="1" customFormat="1" ht="11.1" customHeight="1" outlineLevel="1" x14ac:dyDescent="0.2">
      <c r="A24" s="7" t="s">
        <v>28</v>
      </c>
      <c r="B24" s="7" t="s">
        <v>14</v>
      </c>
      <c r="C24" s="8">
        <v>113</v>
      </c>
      <c r="D24" s="8">
        <v>341</v>
      </c>
      <c r="E24" s="8">
        <v>247</v>
      </c>
      <c r="F24" s="8">
        <v>175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4">
        <f>VLOOKUP(A:A,[2]TDSheet!$A:$F,6,0)</f>
        <v>293</v>
      </c>
      <c r="K24" s="14">
        <f t="shared" si="2"/>
        <v>-46</v>
      </c>
      <c r="L24" s="14">
        <f>VLOOKUP(A:A,[1]TDSheet!$A:$M,13,0)</f>
        <v>0</v>
      </c>
      <c r="M24" s="14">
        <f>VLOOKUP(A:A,[1]TDSheet!$A:$N,14,0)</f>
        <v>130</v>
      </c>
      <c r="N24" s="14">
        <f>VLOOKUP(A:A,[1]TDSheet!$A:$W,23,0)</f>
        <v>40</v>
      </c>
      <c r="O24" s="14">
        <f>VLOOKUP(A:A,[3]TDSheet!$A:$C,3,0)</f>
        <v>40</v>
      </c>
      <c r="P24" s="14"/>
      <c r="Q24" s="14"/>
      <c r="R24" s="14"/>
      <c r="S24" s="14"/>
      <c r="T24" s="14"/>
      <c r="U24" s="16"/>
      <c r="V24" s="14">
        <f t="shared" si="3"/>
        <v>49.4</v>
      </c>
      <c r="W24" s="16"/>
      <c r="X24" s="17">
        <f t="shared" si="4"/>
        <v>6.9838056680161946</v>
      </c>
      <c r="Y24" s="14">
        <f t="shared" si="5"/>
        <v>3.5425101214574899</v>
      </c>
      <c r="Z24" s="14"/>
      <c r="AA24" s="14"/>
      <c r="AB24" s="14"/>
      <c r="AC24" s="14">
        <f>VLOOKUP(A:A,[1]TDSheet!$A:$AC,29,0)</f>
        <v>0</v>
      </c>
      <c r="AD24" s="14">
        <f>VLOOKUP(A:A,[1]TDSheet!$A:$AD,30,0)</f>
        <v>47.6</v>
      </c>
      <c r="AE24" s="14">
        <f>VLOOKUP(A:A,[1]TDSheet!$A:$AE,31,0)</f>
        <v>54.4</v>
      </c>
      <c r="AF24" s="14">
        <f>VLOOKUP(A:A,[4]TDSheet!$A:$D,4,0)</f>
        <v>70</v>
      </c>
      <c r="AG24" s="14" t="e">
        <f>VLOOKUP(A:A,[1]TDSheet!$A:$AG,33,0)</f>
        <v>#N/A</v>
      </c>
      <c r="AH24" s="14">
        <f t="shared" si="6"/>
        <v>0</v>
      </c>
      <c r="AI24" s="14">
        <f t="shared" si="7"/>
        <v>0</v>
      </c>
      <c r="AJ24" s="14">
        <f t="shared" si="8"/>
        <v>15.2</v>
      </c>
      <c r="AK24" s="14"/>
      <c r="AL24" s="14"/>
    </row>
    <row r="25" spans="1:38" s="1" customFormat="1" ht="11.1" customHeight="1" outlineLevel="1" x14ac:dyDescent="0.2">
      <c r="A25" s="7" t="s">
        <v>29</v>
      </c>
      <c r="B25" s="7" t="s">
        <v>14</v>
      </c>
      <c r="C25" s="8">
        <v>557</v>
      </c>
      <c r="D25" s="8">
        <v>7452</v>
      </c>
      <c r="E25" s="8">
        <v>5448</v>
      </c>
      <c r="F25" s="8">
        <v>2427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4">
        <f>VLOOKUP(A:A,[2]TDSheet!$A:$F,6,0)</f>
        <v>5493</v>
      </c>
      <c r="K25" s="14">
        <f t="shared" si="2"/>
        <v>-45</v>
      </c>
      <c r="L25" s="14">
        <f>VLOOKUP(A:A,[1]TDSheet!$A:$M,13,0)</f>
        <v>0</v>
      </c>
      <c r="M25" s="14">
        <f>VLOOKUP(A:A,[1]TDSheet!$A:$N,14,0)</f>
        <v>1500</v>
      </c>
      <c r="N25" s="14">
        <f>VLOOKUP(A:A,[1]TDSheet!$A:$W,23,0)</f>
        <v>1200</v>
      </c>
      <c r="O25" s="14">
        <f>VLOOKUP(A:A,[3]TDSheet!$A:$C,3,0)</f>
        <v>600</v>
      </c>
      <c r="P25" s="14"/>
      <c r="Q25" s="14"/>
      <c r="R25" s="14"/>
      <c r="S25" s="14"/>
      <c r="T25" s="14"/>
      <c r="U25" s="16">
        <v>800</v>
      </c>
      <c r="V25" s="14">
        <f t="shared" si="3"/>
        <v>849.6</v>
      </c>
      <c r="W25" s="16"/>
      <c r="X25" s="17">
        <f t="shared" si="4"/>
        <v>6.9762241054613936</v>
      </c>
      <c r="Y25" s="14">
        <f t="shared" si="5"/>
        <v>2.856638418079096</v>
      </c>
      <c r="Z25" s="14"/>
      <c r="AA25" s="14"/>
      <c r="AB25" s="14"/>
      <c r="AC25" s="14">
        <f>VLOOKUP(A:A,[1]TDSheet!$A:$AC,29,0)</f>
        <v>1200</v>
      </c>
      <c r="AD25" s="14">
        <f>VLOOKUP(A:A,[1]TDSheet!$A:$AD,30,0)</f>
        <v>733.4</v>
      </c>
      <c r="AE25" s="14">
        <f>VLOOKUP(A:A,[1]TDSheet!$A:$AE,31,0)</f>
        <v>854.8</v>
      </c>
      <c r="AF25" s="14">
        <f>VLOOKUP(A:A,[4]TDSheet!$A:$D,4,0)</f>
        <v>1089</v>
      </c>
      <c r="AG25" s="14" t="str">
        <f>VLOOKUP(A:A,[1]TDSheet!$A:$AG,33,0)</f>
        <v>октак</v>
      </c>
      <c r="AH25" s="14">
        <f t="shared" si="6"/>
        <v>336</v>
      </c>
      <c r="AI25" s="14">
        <f t="shared" si="7"/>
        <v>0</v>
      </c>
      <c r="AJ25" s="14">
        <f t="shared" si="8"/>
        <v>252</v>
      </c>
      <c r="AK25" s="14"/>
      <c r="AL25" s="14"/>
    </row>
    <row r="26" spans="1:38" s="1" customFormat="1" ht="11.1" customHeight="1" outlineLevel="1" x14ac:dyDescent="0.2">
      <c r="A26" s="7" t="s">
        <v>30</v>
      </c>
      <c r="B26" s="7" t="s">
        <v>14</v>
      </c>
      <c r="C26" s="8">
        <v>1666</v>
      </c>
      <c r="D26" s="8">
        <v>18787</v>
      </c>
      <c r="E26" s="8">
        <v>11648</v>
      </c>
      <c r="F26" s="8">
        <v>5053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4">
        <f>VLOOKUP(A:A,[2]TDSheet!$A:$F,6,0)</f>
        <v>12022</v>
      </c>
      <c r="K26" s="14">
        <f t="shared" si="2"/>
        <v>-374</v>
      </c>
      <c r="L26" s="14">
        <f>VLOOKUP(A:A,[1]TDSheet!$A:$M,13,0)</f>
        <v>0</v>
      </c>
      <c r="M26" s="14">
        <f>VLOOKUP(A:A,[1]TDSheet!$A:$N,14,0)</f>
        <v>500</v>
      </c>
      <c r="N26" s="14">
        <f>VLOOKUP(A:A,[1]TDSheet!$A:$W,23,0)</f>
        <v>1700</v>
      </c>
      <c r="O26" s="14">
        <f>VLOOKUP(A:A,[3]TDSheet!$A:$C,3,0)</f>
        <v>1960</v>
      </c>
      <c r="P26" s="14"/>
      <c r="Q26" s="14"/>
      <c r="R26" s="14"/>
      <c r="S26" s="14"/>
      <c r="T26" s="14"/>
      <c r="U26" s="16"/>
      <c r="V26" s="14">
        <f t="shared" si="3"/>
        <v>1009.6</v>
      </c>
      <c r="W26" s="16"/>
      <c r="X26" s="17">
        <f t="shared" si="4"/>
        <v>7.1840332805071316</v>
      </c>
      <c r="Y26" s="14">
        <f t="shared" si="5"/>
        <v>5.0049524564183834</v>
      </c>
      <c r="Z26" s="14"/>
      <c r="AA26" s="14"/>
      <c r="AB26" s="14"/>
      <c r="AC26" s="14">
        <f>VLOOKUP(A:A,[1]TDSheet!$A:$AC,29,0)</f>
        <v>6600</v>
      </c>
      <c r="AD26" s="14">
        <f>VLOOKUP(A:A,[1]TDSheet!$A:$AD,30,0)</f>
        <v>1352.4</v>
      </c>
      <c r="AE26" s="14">
        <f>VLOOKUP(A:A,[1]TDSheet!$A:$AE,31,0)</f>
        <v>1299.8</v>
      </c>
      <c r="AF26" s="14">
        <f>VLOOKUP(A:A,[4]TDSheet!$A:$D,4,0)</f>
        <v>929</v>
      </c>
      <c r="AG26" s="14" t="str">
        <f>VLOOKUP(A:A,[1]TDSheet!$A:$AG,33,0)</f>
        <v>оконч</v>
      </c>
      <c r="AH26" s="14">
        <f t="shared" si="6"/>
        <v>0</v>
      </c>
      <c r="AI26" s="14">
        <f t="shared" si="7"/>
        <v>0</v>
      </c>
      <c r="AJ26" s="14">
        <f t="shared" si="8"/>
        <v>823.19999999999993</v>
      </c>
      <c r="AK26" s="14"/>
      <c r="AL26" s="14"/>
    </row>
    <row r="27" spans="1:38" s="1" customFormat="1" ht="21.95" customHeight="1" outlineLevel="1" x14ac:dyDescent="0.2">
      <c r="A27" s="7" t="s">
        <v>31</v>
      </c>
      <c r="B27" s="7" t="s">
        <v>14</v>
      </c>
      <c r="C27" s="8">
        <v>1029</v>
      </c>
      <c r="D27" s="8">
        <v>442</v>
      </c>
      <c r="E27" s="8">
        <v>963</v>
      </c>
      <c r="F27" s="8">
        <v>475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4">
        <f>VLOOKUP(A:A,[2]TDSheet!$A:$F,6,0)</f>
        <v>952</v>
      </c>
      <c r="K27" s="14">
        <f t="shared" si="2"/>
        <v>11</v>
      </c>
      <c r="L27" s="14">
        <f>VLOOKUP(A:A,[1]TDSheet!$A:$M,13,0)</f>
        <v>0</v>
      </c>
      <c r="M27" s="14">
        <f>VLOOKUP(A:A,[1]TDSheet!$A:$N,14,0)</f>
        <v>500</v>
      </c>
      <c r="N27" s="14">
        <f>VLOOKUP(A:A,[1]TDSheet!$A:$W,23,0)</f>
        <v>150</v>
      </c>
      <c r="O27" s="14">
        <f>VLOOKUP(A:A,[3]TDSheet!$A:$C,3,0)</f>
        <v>0</v>
      </c>
      <c r="P27" s="14"/>
      <c r="Q27" s="14"/>
      <c r="R27" s="14"/>
      <c r="S27" s="14"/>
      <c r="T27" s="14"/>
      <c r="U27" s="16">
        <v>200</v>
      </c>
      <c r="V27" s="14">
        <f t="shared" si="3"/>
        <v>192.6</v>
      </c>
      <c r="W27" s="16"/>
      <c r="X27" s="17">
        <f t="shared" si="4"/>
        <v>6.8795430944963654</v>
      </c>
      <c r="Y27" s="14">
        <f t="shared" si="5"/>
        <v>2.4662512980269988</v>
      </c>
      <c r="Z27" s="14"/>
      <c r="AA27" s="14"/>
      <c r="AB27" s="14"/>
      <c r="AC27" s="14">
        <f>VLOOKUP(A:A,[1]TDSheet!$A:$AC,29,0)</f>
        <v>0</v>
      </c>
      <c r="AD27" s="14">
        <f>VLOOKUP(A:A,[1]TDSheet!$A:$AD,30,0)</f>
        <v>238</v>
      </c>
      <c r="AE27" s="14">
        <f>VLOOKUP(A:A,[1]TDSheet!$A:$AE,31,0)</f>
        <v>183.4</v>
      </c>
      <c r="AF27" s="14">
        <f>VLOOKUP(A:A,[4]TDSheet!$A:$D,4,0)</f>
        <v>206</v>
      </c>
      <c r="AG27" s="14" t="str">
        <f>VLOOKUP(A:A,[1]TDSheet!$A:$AG,33,0)</f>
        <v>продокт</v>
      </c>
      <c r="AH27" s="14">
        <f t="shared" si="6"/>
        <v>70</v>
      </c>
      <c r="AI27" s="14">
        <f t="shared" si="7"/>
        <v>0</v>
      </c>
      <c r="AJ27" s="14">
        <f t="shared" si="8"/>
        <v>0</v>
      </c>
      <c r="AK27" s="14"/>
      <c r="AL27" s="14"/>
    </row>
    <row r="28" spans="1:38" s="1" customFormat="1" ht="21.95" customHeight="1" outlineLevel="1" x14ac:dyDescent="0.2">
      <c r="A28" s="7" t="s">
        <v>32</v>
      </c>
      <c r="B28" s="7" t="s">
        <v>14</v>
      </c>
      <c r="C28" s="8">
        <v>250</v>
      </c>
      <c r="D28" s="8">
        <v>328</v>
      </c>
      <c r="E28" s="8">
        <v>324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4">
        <f>VLOOKUP(A:A,[2]TDSheet!$A:$F,6,0)</f>
        <v>428</v>
      </c>
      <c r="K28" s="14">
        <f t="shared" si="2"/>
        <v>-104</v>
      </c>
      <c r="L28" s="14">
        <f>VLOOKUP(A:A,[1]TDSheet!$A:$M,13,0)</f>
        <v>0</v>
      </c>
      <c r="M28" s="14">
        <f>VLOOKUP(A:A,[1]TDSheet!$A:$N,14,0)</f>
        <v>100</v>
      </c>
      <c r="N28" s="14">
        <f>VLOOKUP(A:A,[1]TDSheet!$A:$W,23,0)</f>
        <v>150</v>
      </c>
      <c r="O28" s="14">
        <f>VLOOKUP(A:A,[3]TDSheet!$A:$C,3,0)</f>
        <v>0</v>
      </c>
      <c r="P28" s="14"/>
      <c r="Q28" s="14"/>
      <c r="R28" s="14"/>
      <c r="S28" s="14"/>
      <c r="T28" s="14"/>
      <c r="U28" s="16">
        <v>70</v>
      </c>
      <c r="V28" s="14">
        <f t="shared" si="3"/>
        <v>64.8</v>
      </c>
      <c r="W28" s="16"/>
      <c r="X28" s="17">
        <f t="shared" si="4"/>
        <v>8.6111111111111107</v>
      </c>
      <c r="Y28" s="14">
        <f t="shared" si="5"/>
        <v>3.6728395061728398</v>
      </c>
      <c r="Z28" s="14"/>
      <c r="AA28" s="14"/>
      <c r="AB28" s="14"/>
      <c r="AC28" s="14">
        <f>VLOOKUP(A:A,[1]TDSheet!$A:$AC,29,0)</f>
        <v>0</v>
      </c>
      <c r="AD28" s="14">
        <f>VLOOKUP(A:A,[1]TDSheet!$A:$AD,30,0)</f>
        <v>68</v>
      </c>
      <c r="AE28" s="14">
        <f>VLOOKUP(A:A,[1]TDSheet!$A:$AE,31,0)</f>
        <v>68</v>
      </c>
      <c r="AF28" s="14">
        <f>VLOOKUP(A:A,[4]TDSheet!$A:$D,4,0)</f>
        <v>67</v>
      </c>
      <c r="AG28" s="14">
        <f>VLOOKUP(A:A,[1]TDSheet!$A:$AG,33,0)</f>
        <v>0</v>
      </c>
      <c r="AH28" s="14">
        <f t="shared" si="6"/>
        <v>24.5</v>
      </c>
      <c r="AI28" s="14">
        <f t="shared" si="7"/>
        <v>0</v>
      </c>
      <c r="AJ28" s="14">
        <f t="shared" si="8"/>
        <v>0</v>
      </c>
      <c r="AK28" s="14"/>
      <c r="AL28" s="14"/>
    </row>
    <row r="29" spans="1:38" s="1" customFormat="1" ht="21.95" customHeight="1" outlineLevel="1" x14ac:dyDescent="0.2">
      <c r="A29" s="7" t="s">
        <v>33</v>
      </c>
      <c r="B29" s="7" t="s">
        <v>14</v>
      </c>
      <c r="C29" s="8">
        <v>121</v>
      </c>
      <c r="D29" s="8">
        <v>842</v>
      </c>
      <c r="E29" s="8">
        <v>806</v>
      </c>
      <c r="F29" s="8">
        <v>115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4">
        <f>VLOOKUP(A:A,[2]TDSheet!$A:$F,6,0)</f>
        <v>985</v>
      </c>
      <c r="K29" s="14">
        <f t="shared" si="2"/>
        <v>-179</v>
      </c>
      <c r="L29" s="14">
        <f>VLOOKUP(A:A,[1]TDSheet!$A:$M,13,0)</f>
        <v>0</v>
      </c>
      <c r="M29" s="14">
        <f>VLOOKUP(A:A,[1]TDSheet!$A:$N,14,0)</f>
        <v>400</v>
      </c>
      <c r="N29" s="14">
        <f>VLOOKUP(A:A,[1]TDSheet!$A:$W,23,0)</f>
        <v>500</v>
      </c>
      <c r="O29" s="14">
        <f>VLOOKUP(A:A,[3]TDSheet!$A:$C,3,0)</f>
        <v>90</v>
      </c>
      <c r="P29" s="14"/>
      <c r="Q29" s="14"/>
      <c r="R29" s="14"/>
      <c r="S29" s="14"/>
      <c r="T29" s="14"/>
      <c r="U29" s="16">
        <v>250</v>
      </c>
      <c r="V29" s="14">
        <f t="shared" si="3"/>
        <v>161.19999999999999</v>
      </c>
      <c r="W29" s="16"/>
      <c r="X29" s="17">
        <f t="shared" si="4"/>
        <v>7.8473945409429282</v>
      </c>
      <c r="Y29" s="14">
        <f t="shared" si="5"/>
        <v>0.71339950372208438</v>
      </c>
      <c r="Z29" s="14"/>
      <c r="AA29" s="14"/>
      <c r="AB29" s="14"/>
      <c r="AC29" s="14">
        <f>VLOOKUP(A:A,[1]TDSheet!$A:$AC,29,0)</f>
        <v>0</v>
      </c>
      <c r="AD29" s="14">
        <f>VLOOKUP(A:A,[1]TDSheet!$A:$AD,30,0)</f>
        <v>86</v>
      </c>
      <c r="AE29" s="14">
        <f>VLOOKUP(A:A,[1]TDSheet!$A:$AE,31,0)</f>
        <v>117</v>
      </c>
      <c r="AF29" s="14">
        <f>VLOOKUP(A:A,[4]TDSheet!$A:$D,4,0)</f>
        <v>201</v>
      </c>
      <c r="AG29" s="14">
        <f>VLOOKUP(A:A,[1]TDSheet!$A:$AG,33,0)</f>
        <v>0</v>
      </c>
      <c r="AH29" s="14">
        <f t="shared" si="6"/>
        <v>87.5</v>
      </c>
      <c r="AI29" s="14">
        <f t="shared" si="7"/>
        <v>0</v>
      </c>
      <c r="AJ29" s="14">
        <f t="shared" si="8"/>
        <v>31.499999999999996</v>
      </c>
      <c r="AK29" s="14"/>
      <c r="AL29" s="14"/>
    </row>
    <row r="30" spans="1:38" s="1" customFormat="1" ht="21.95" customHeight="1" outlineLevel="1" x14ac:dyDescent="0.2">
      <c r="A30" s="7" t="s">
        <v>34</v>
      </c>
      <c r="B30" s="7" t="s">
        <v>14</v>
      </c>
      <c r="C30" s="8">
        <v>1027</v>
      </c>
      <c r="D30" s="8">
        <v>946</v>
      </c>
      <c r="E30" s="8">
        <v>1161</v>
      </c>
      <c r="F30" s="8">
        <v>781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4">
        <f>VLOOKUP(A:A,[2]TDSheet!$A:$F,6,0)</f>
        <v>1166</v>
      </c>
      <c r="K30" s="14">
        <f t="shared" si="2"/>
        <v>-5</v>
      </c>
      <c r="L30" s="14">
        <f>VLOOKUP(A:A,[1]TDSheet!$A:$M,13,0)</f>
        <v>0</v>
      </c>
      <c r="M30" s="14">
        <f>VLOOKUP(A:A,[1]TDSheet!$A:$N,14,0)</f>
        <v>500</v>
      </c>
      <c r="N30" s="14">
        <f>VLOOKUP(A:A,[1]TDSheet!$A:$W,23,0)</f>
        <v>300</v>
      </c>
      <c r="O30" s="14">
        <f>VLOOKUP(A:A,[3]TDSheet!$A:$C,3,0)</f>
        <v>150</v>
      </c>
      <c r="P30" s="14"/>
      <c r="Q30" s="14"/>
      <c r="R30" s="14"/>
      <c r="S30" s="14"/>
      <c r="T30" s="14"/>
      <c r="U30" s="16"/>
      <c r="V30" s="14">
        <f t="shared" si="3"/>
        <v>232.2</v>
      </c>
      <c r="W30" s="16"/>
      <c r="X30" s="17">
        <f t="shared" si="4"/>
        <v>6.8087855297157622</v>
      </c>
      <c r="Y30" s="14">
        <f t="shared" si="5"/>
        <v>3.3634797588285963</v>
      </c>
      <c r="Z30" s="14"/>
      <c r="AA30" s="14"/>
      <c r="AB30" s="14"/>
      <c r="AC30" s="14">
        <f>VLOOKUP(A:A,[1]TDSheet!$A:$AC,29,0)</f>
        <v>0</v>
      </c>
      <c r="AD30" s="14">
        <f>VLOOKUP(A:A,[1]TDSheet!$A:$AD,30,0)</f>
        <v>291.8</v>
      </c>
      <c r="AE30" s="14">
        <f>VLOOKUP(A:A,[1]TDSheet!$A:$AE,31,0)</f>
        <v>246.2</v>
      </c>
      <c r="AF30" s="14">
        <f>VLOOKUP(A:A,[4]TDSheet!$A:$D,4,0)</f>
        <v>222</v>
      </c>
      <c r="AG30" s="14" t="str">
        <f>VLOOKUP(A:A,[1]TDSheet!$A:$AG,33,0)</f>
        <v>продокт</v>
      </c>
      <c r="AH30" s="14">
        <f t="shared" si="6"/>
        <v>0</v>
      </c>
      <c r="AI30" s="14">
        <f t="shared" si="7"/>
        <v>0</v>
      </c>
      <c r="AJ30" s="14">
        <f t="shared" si="8"/>
        <v>52.5</v>
      </c>
      <c r="AK30" s="14"/>
      <c r="AL30" s="14"/>
    </row>
    <row r="31" spans="1:38" s="1" customFormat="1" ht="11.1" customHeight="1" outlineLevel="1" x14ac:dyDescent="0.2">
      <c r="A31" s="7" t="s">
        <v>35</v>
      </c>
      <c r="B31" s="7" t="s">
        <v>8</v>
      </c>
      <c r="C31" s="8">
        <v>210.834</v>
      </c>
      <c r="D31" s="8">
        <v>744.02099999999996</v>
      </c>
      <c r="E31" s="8">
        <v>500.31700000000001</v>
      </c>
      <c r="F31" s="8">
        <v>422.24200000000002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4">
        <f>VLOOKUP(A:A,[2]TDSheet!$A:$F,6,0)</f>
        <v>486.71300000000002</v>
      </c>
      <c r="K31" s="14">
        <f t="shared" si="2"/>
        <v>13.603999999999985</v>
      </c>
      <c r="L31" s="14">
        <f>VLOOKUP(A:A,[1]TDSheet!$A:$M,13,0)</f>
        <v>0</v>
      </c>
      <c r="M31" s="14">
        <f>VLOOKUP(A:A,[1]TDSheet!$A:$N,14,0)</f>
        <v>250</v>
      </c>
      <c r="N31" s="14">
        <f>VLOOKUP(A:A,[1]TDSheet!$A:$W,23,0)</f>
        <v>130</v>
      </c>
      <c r="O31" s="14">
        <f>VLOOKUP(A:A,[3]TDSheet!$A:$C,3,0)</f>
        <v>138</v>
      </c>
      <c r="P31" s="14"/>
      <c r="Q31" s="14"/>
      <c r="R31" s="14"/>
      <c r="S31" s="14"/>
      <c r="T31" s="14"/>
      <c r="U31" s="16"/>
      <c r="V31" s="14">
        <f t="shared" si="3"/>
        <v>100.0634</v>
      </c>
      <c r="W31" s="16"/>
      <c r="X31" s="17">
        <f t="shared" si="4"/>
        <v>8.0173370083367139</v>
      </c>
      <c r="Y31" s="14">
        <f t="shared" si="5"/>
        <v>4.2197446818716937</v>
      </c>
      <c r="Z31" s="14"/>
      <c r="AA31" s="14"/>
      <c r="AB31" s="14"/>
      <c r="AC31" s="14">
        <f>VLOOKUP(A:A,[1]TDSheet!$A:$AC,29,0)</f>
        <v>0</v>
      </c>
      <c r="AD31" s="14">
        <f>VLOOKUP(A:A,[1]TDSheet!$A:$AD,30,0)</f>
        <v>94.994399999999999</v>
      </c>
      <c r="AE31" s="14">
        <f>VLOOKUP(A:A,[1]TDSheet!$A:$AE,31,0)</f>
        <v>106.65339999999999</v>
      </c>
      <c r="AF31" s="14">
        <f>VLOOKUP(A:A,[4]TDSheet!$A:$D,4,0)</f>
        <v>79.108999999999995</v>
      </c>
      <c r="AG31" s="14" t="e">
        <f>VLOOKUP(A:A,[1]TDSheet!$A:$AG,33,0)</f>
        <v>#N/A</v>
      </c>
      <c r="AH31" s="14">
        <f t="shared" si="6"/>
        <v>0</v>
      </c>
      <c r="AI31" s="14">
        <f t="shared" si="7"/>
        <v>0</v>
      </c>
      <c r="AJ31" s="14">
        <f t="shared" si="8"/>
        <v>138</v>
      </c>
      <c r="AK31" s="14"/>
      <c r="AL31" s="14"/>
    </row>
    <row r="32" spans="1:38" s="1" customFormat="1" ht="11.1" customHeight="1" outlineLevel="1" x14ac:dyDescent="0.2">
      <c r="A32" s="7" t="s">
        <v>36</v>
      </c>
      <c r="B32" s="7" t="s">
        <v>8</v>
      </c>
      <c r="C32" s="8">
        <v>3666.924</v>
      </c>
      <c r="D32" s="8">
        <v>5613.308</v>
      </c>
      <c r="E32" s="8">
        <v>5527.9409999999998</v>
      </c>
      <c r="F32" s="8">
        <v>3625.645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4">
        <f>VLOOKUP(A:A,[2]TDSheet!$A:$F,6,0)</f>
        <v>5593.13</v>
      </c>
      <c r="K32" s="14">
        <f t="shared" si="2"/>
        <v>-65.189000000000306</v>
      </c>
      <c r="L32" s="14">
        <f>VLOOKUP(A:A,[1]TDSheet!$A:$M,13,0)</f>
        <v>2300</v>
      </c>
      <c r="M32" s="14">
        <f>VLOOKUP(A:A,[1]TDSheet!$A:$N,14,0)</f>
        <v>0</v>
      </c>
      <c r="N32" s="14">
        <f>VLOOKUP(A:A,[1]TDSheet!$A:$W,23,0)</f>
        <v>1300</v>
      </c>
      <c r="O32" s="14">
        <f>VLOOKUP(A:A,[3]TDSheet!$A:$C,3,0)</f>
        <v>2240</v>
      </c>
      <c r="P32" s="14"/>
      <c r="Q32" s="14"/>
      <c r="R32" s="14"/>
      <c r="S32" s="14"/>
      <c r="T32" s="14"/>
      <c r="U32" s="16">
        <v>1000</v>
      </c>
      <c r="V32" s="14">
        <f t="shared" si="3"/>
        <v>1105.5881999999999</v>
      </c>
      <c r="W32" s="16"/>
      <c r="X32" s="17">
        <f t="shared" si="4"/>
        <v>7.4400622220823278</v>
      </c>
      <c r="Y32" s="14">
        <f t="shared" si="5"/>
        <v>3.2793810570698931</v>
      </c>
      <c r="Z32" s="14"/>
      <c r="AA32" s="14"/>
      <c r="AB32" s="14"/>
      <c r="AC32" s="14">
        <f>VLOOKUP(A:A,[1]TDSheet!$A:$AC,29,0)</f>
        <v>0</v>
      </c>
      <c r="AD32" s="14">
        <f>VLOOKUP(A:A,[1]TDSheet!$A:$AD,30,0)</f>
        <v>1072.3800000000001</v>
      </c>
      <c r="AE32" s="14">
        <f>VLOOKUP(A:A,[1]TDSheet!$A:$AE,31,0)</f>
        <v>1129.7944</v>
      </c>
      <c r="AF32" s="14">
        <f>VLOOKUP(A:A,[4]TDSheet!$A:$D,4,0)</f>
        <v>1048.4849999999999</v>
      </c>
      <c r="AG32" s="14" t="str">
        <f>VLOOKUP(A:A,[1]TDSheet!$A:$AG,33,0)</f>
        <v>октак</v>
      </c>
      <c r="AH32" s="14">
        <f t="shared" si="6"/>
        <v>1000</v>
      </c>
      <c r="AI32" s="14">
        <f t="shared" si="7"/>
        <v>0</v>
      </c>
      <c r="AJ32" s="14">
        <f t="shared" si="8"/>
        <v>2240</v>
      </c>
      <c r="AK32" s="14"/>
      <c r="AL32" s="14"/>
    </row>
    <row r="33" spans="1:38" s="1" customFormat="1" ht="11.1" customHeight="1" outlineLevel="1" x14ac:dyDescent="0.2">
      <c r="A33" s="7" t="s">
        <v>37</v>
      </c>
      <c r="B33" s="7" t="s">
        <v>8</v>
      </c>
      <c r="C33" s="8">
        <v>217.43600000000001</v>
      </c>
      <c r="D33" s="8">
        <v>685.72</v>
      </c>
      <c r="E33" s="8">
        <v>280.88</v>
      </c>
      <c r="F33" s="8">
        <v>610.87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4">
        <f>VLOOKUP(A:A,[2]TDSheet!$A:$F,6,0)</f>
        <v>271.29700000000003</v>
      </c>
      <c r="K33" s="14">
        <f t="shared" si="2"/>
        <v>9.58299999999997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VLOOKUP(A:A,[1]TDSheet!$A:$W,23,0)</f>
        <v>0</v>
      </c>
      <c r="O33" s="14">
        <f>VLOOKUP(A:A,[3]TDSheet!$A:$C,3,0)</f>
        <v>60</v>
      </c>
      <c r="P33" s="14"/>
      <c r="Q33" s="14"/>
      <c r="R33" s="14"/>
      <c r="S33" s="14"/>
      <c r="T33" s="14"/>
      <c r="U33" s="16"/>
      <c r="V33" s="14">
        <f t="shared" si="3"/>
        <v>56.176000000000002</v>
      </c>
      <c r="W33" s="16"/>
      <c r="X33" s="17">
        <f t="shared" si="4"/>
        <v>10.874216747365423</v>
      </c>
      <c r="Y33" s="14">
        <f t="shared" si="5"/>
        <v>10.874216747365423</v>
      </c>
      <c r="Z33" s="14"/>
      <c r="AA33" s="14"/>
      <c r="AB33" s="14"/>
      <c r="AC33" s="14">
        <f>VLOOKUP(A:A,[1]TDSheet!$A:$AC,29,0)</f>
        <v>0</v>
      </c>
      <c r="AD33" s="14">
        <f>VLOOKUP(A:A,[1]TDSheet!$A:$AD,30,0)</f>
        <v>71.237399999999994</v>
      </c>
      <c r="AE33" s="14">
        <f>VLOOKUP(A:A,[1]TDSheet!$A:$AE,31,0)</f>
        <v>69.469200000000001</v>
      </c>
      <c r="AF33" s="14">
        <f>VLOOKUP(A:A,[4]TDSheet!$A:$D,4,0)</f>
        <v>37.749000000000002</v>
      </c>
      <c r="AG33" s="20" t="s">
        <v>148</v>
      </c>
      <c r="AH33" s="14">
        <f t="shared" si="6"/>
        <v>0</v>
      </c>
      <c r="AI33" s="14">
        <f t="shared" si="7"/>
        <v>0</v>
      </c>
      <c r="AJ33" s="14">
        <f t="shared" si="8"/>
        <v>60</v>
      </c>
      <c r="AK33" s="14"/>
      <c r="AL33" s="14"/>
    </row>
    <row r="34" spans="1:38" s="1" customFormat="1" ht="11.1" customHeight="1" outlineLevel="1" x14ac:dyDescent="0.2">
      <c r="A34" s="7" t="s">
        <v>38</v>
      </c>
      <c r="B34" s="7" t="s">
        <v>8</v>
      </c>
      <c r="C34" s="8">
        <v>280.52699999999999</v>
      </c>
      <c r="D34" s="8">
        <v>582.60500000000002</v>
      </c>
      <c r="E34" s="8">
        <v>739.18799999999999</v>
      </c>
      <c r="F34" s="8">
        <v>104.66200000000001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4">
        <f>VLOOKUP(A:A,[2]TDSheet!$A:$F,6,0)</f>
        <v>715.25300000000004</v>
      </c>
      <c r="K34" s="14">
        <f t="shared" si="2"/>
        <v>23.934999999999945</v>
      </c>
      <c r="L34" s="14">
        <f>VLOOKUP(A:A,[1]TDSheet!$A:$M,13,0)</f>
        <v>0</v>
      </c>
      <c r="M34" s="14">
        <f>VLOOKUP(A:A,[1]TDSheet!$A:$N,14,0)</f>
        <v>500</v>
      </c>
      <c r="N34" s="14">
        <f>VLOOKUP(A:A,[1]TDSheet!$A:$W,23,0)</f>
        <v>270</v>
      </c>
      <c r="O34" s="14">
        <f>VLOOKUP(A:A,[3]TDSheet!$A:$C,3,0)</f>
        <v>180</v>
      </c>
      <c r="P34" s="14"/>
      <c r="Q34" s="14"/>
      <c r="R34" s="14"/>
      <c r="S34" s="14"/>
      <c r="T34" s="14"/>
      <c r="U34" s="16">
        <v>150</v>
      </c>
      <c r="V34" s="14">
        <f t="shared" si="3"/>
        <v>147.83760000000001</v>
      </c>
      <c r="W34" s="16"/>
      <c r="X34" s="17">
        <f t="shared" si="4"/>
        <v>6.9309972564489684</v>
      </c>
      <c r="Y34" s="14">
        <f t="shared" si="5"/>
        <v>0.70795251005157012</v>
      </c>
      <c r="Z34" s="14"/>
      <c r="AA34" s="14"/>
      <c r="AB34" s="14"/>
      <c r="AC34" s="14">
        <f>VLOOKUP(A:A,[1]TDSheet!$A:$AC,29,0)</f>
        <v>0</v>
      </c>
      <c r="AD34" s="14">
        <f>VLOOKUP(A:A,[1]TDSheet!$A:$AD,30,0)</f>
        <v>132.80040000000002</v>
      </c>
      <c r="AE34" s="14">
        <f>VLOOKUP(A:A,[1]TDSheet!$A:$AE,31,0)</f>
        <v>147.80019999999999</v>
      </c>
      <c r="AF34" s="14">
        <f>VLOOKUP(A:A,[4]TDSheet!$A:$D,4,0)</f>
        <v>167.16399999999999</v>
      </c>
      <c r="AG34" s="14">
        <f>VLOOKUP(A:A,[1]TDSheet!$A:$AG,33,0)</f>
        <v>0</v>
      </c>
      <c r="AH34" s="14">
        <f t="shared" si="6"/>
        <v>150</v>
      </c>
      <c r="AI34" s="14">
        <f t="shared" si="7"/>
        <v>0</v>
      </c>
      <c r="AJ34" s="14">
        <f t="shared" si="8"/>
        <v>180</v>
      </c>
      <c r="AK34" s="14"/>
      <c r="AL34" s="14"/>
    </row>
    <row r="35" spans="1:38" s="1" customFormat="1" ht="21.95" customHeight="1" outlineLevel="1" x14ac:dyDescent="0.2">
      <c r="A35" s="7" t="s">
        <v>39</v>
      </c>
      <c r="B35" s="7" t="s">
        <v>8</v>
      </c>
      <c r="C35" s="8">
        <v>183.63200000000001</v>
      </c>
      <c r="D35" s="8">
        <v>320.63600000000002</v>
      </c>
      <c r="E35" s="8">
        <v>296.35399999999998</v>
      </c>
      <c r="F35" s="8">
        <v>192.63300000000001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4">
        <f>VLOOKUP(A:A,[2]TDSheet!$A:$F,6,0)</f>
        <v>310.25799999999998</v>
      </c>
      <c r="K35" s="14">
        <f t="shared" si="2"/>
        <v>-13.903999999999996</v>
      </c>
      <c r="L35" s="14">
        <f>VLOOKUP(A:A,[1]TDSheet!$A:$M,13,0)</f>
        <v>0</v>
      </c>
      <c r="M35" s="14">
        <f>VLOOKUP(A:A,[1]TDSheet!$A:$N,14,0)</f>
        <v>50</v>
      </c>
      <c r="N35" s="14">
        <f>VLOOKUP(A:A,[1]TDSheet!$A:$W,23,0)</f>
        <v>100</v>
      </c>
      <c r="O35" s="14">
        <f>VLOOKUP(A:A,[3]TDSheet!$A:$C,3,0)</f>
        <v>24</v>
      </c>
      <c r="P35" s="14"/>
      <c r="Q35" s="14"/>
      <c r="R35" s="14"/>
      <c r="S35" s="14"/>
      <c r="T35" s="14"/>
      <c r="U35" s="16">
        <v>70</v>
      </c>
      <c r="V35" s="14">
        <f t="shared" si="3"/>
        <v>59.270799999999994</v>
      </c>
      <c r="W35" s="16"/>
      <c r="X35" s="17">
        <f t="shared" si="4"/>
        <v>6.9618260593749381</v>
      </c>
      <c r="Y35" s="14">
        <f t="shared" si="5"/>
        <v>3.2500489279712781</v>
      </c>
      <c r="Z35" s="14"/>
      <c r="AA35" s="14"/>
      <c r="AB35" s="14"/>
      <c r="AC35" s="14">
        <f>VLOOKUP(A:A,[1]TDSheet!$A:$AC,29,0)</f>
        <v>0</v>
      </c>
      <c r="AD35" s="14">
        <f>VLOOKUP(A:A,[1]TDSheet!$A:$AD,30,0)</f>
        <v>50.993000000000002</v>
      </c>
      <c r="AE35" s="14">
        <f>VLOOKUP(A:A,[1]TDSheet!$A:$AE,31,0)</f>
        <v>53.817600000000006</v>
      </c>
      <c r="AF35" s="14">
        <f>VLOOKUP(A:A,[4]TDSheet!$A:$D,4,0)</f>
        <v>80.778999999999996</v>
      </c>
      <c r="AG35" s="14">
        <f>VLOOKUP(A:A,[1]TDSheet!$A:$AG,33,0)</f>
        <v>0</v>
      </c>
      <c r="AH35" s="14">
        <f t="shared" si="6"/>
        <v>70</v>
      </c>
      <c r="AI35" s="14">
        <f t="shared" si="7"/>
        <v>0</v>
      </c>
      <c r="AJ35" s="14">
        <f t="shared" si="8"/>
        <v>24</v>
      </c>
      <c r="AK35" s="14"/>
      <c r="AL35" s="14"/>
    </row>
    <row r="36" spans="1:38" s="1" customFormat="1" ht="11.1" customHeight="1" outlineLevel="1" x14ac:dyDescent="0.2">
      <c r="A36" s="7" t="s">
        <v>40</v>
      </c>
      <c r="B36" s="7" t="s">
        <v>8</v>
      </c>
      <c r="C36" s="8">
        <v>2409.6039999999998</v>
      </c>
      <c r="D36" s="8">
        <v>16806.026999999998</v>
      </c>
      <c r="E36" s="8">
        <v>11528.761</v>
      </c>
      <c r="F36" s="8">
        <v>7447.3639999999996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4">
        <f>VLOOKUP(A:A,[2]TDSheet!$A:$F,6,0)</f>
        <v>11171.84</v>
      </c>
      <c r="K36" s="14">
        <f t="shared" si="2"/>
        <v>356.92100000000028</v>
      </c>
      <c r="L36" s="14">
        <f>VLOOKUP(A:A,[1]TDSheet!$A:$M,13,0)</f>
        <v>5300</v>
      </c>
      <c r="M36" s="14">
        <f>VLOOKUP(A:A,[1]TDSheet!$A:$N,14,0)</f>
        <v>0</v>
      </c>
      <c r="N36" s="14">
        <f>VLOOKUP(A:A,[1]TDSheet!$A:$W,23,0)</f>
        <v>1900</v>
      </c>
      <c r="O36" s="14">
        <f>VLOOKUP(A:A,[3]TDSheet!$A:$C,3,0)</f>
        <v>3010</v>
      </c>
      <c r="P36" s="14"/>
      <c r="Q36" s="14"/>
      <c r="R36" s="14"/>
      <c r="S36" s="14"/>
      <c r="T36" s="14"/>
      <c r="U36" s="16">
        <v>1200</v>
      </c>
      <c r="V36" s="14">
        <f t="shared" si="3"/>
        <v>2305.7521999999999</v>
      </c>
      <c r="W36" s="16"/>
      <c r="X36" s="17">
        <f t="shared" si="4"/>
        <v>6.8729692635661372</v>
      </c>
      <c r="Y36" s="14">
        <f t="shared" si="5"/>
        <v>3.229906492120012</v>
      </c>
      <c r="Z36" s="14"/>
      <c r="AA36" s="14"/>
      <c r="AB36" s="14"/>
      <c r="AC36" s="14">
        <f>VLOOKUP(A:A,[1]TDSheet!$A:$AC,29,0)</f>
        <v>0</v>
      </c>
      <c r="AD36" s="14">
        <f>VLOOKUP(A:A,[1]TDSheet!$A:$AD,30,0)</f>
        <v>2080.5526</v>
      </c>
      <c r="AE36" s="14">
        <f>VLOOKUP(A:A,[1]TDSheet!$A:$AE,31,0)</f>
        <v>2396.58</v>
      </c>
      <c r="AF36" s="14">
        <f>VLOOKUP(A:A,[4]TDSheet!$A:$D,4,0)</f>
        <v>2385.9009999999998</v>
      </c>
      <c r="AG36" s="14" t="str">
        <f>VLOOKUP(A:A,[1]TDSheet!$A:$AG,33,0)</f>
        <v>октак</v>
      </c>
      <c r="AH36" s="14">
        <f t="shared" si="6"/>
        <v>1200</v>
      </c>
      <c r="AI36" s="14">
        <f t="shared" si="7"/>
        <v>0</v>
      </c>
      <c r="AJ36" s="14">
        <f t="shared" si="8"/>
        <v>3010</v>
      </c>
      <c r="AK36" s="14"/>
      <c r="AL36" s="14"/>
    </row>
    <row r="37" spans="1:38" s="1" customFormat="1" ht="11.1" customHeight="1" outlineLevel="1" x14ac:dyDescent="0.2">
      <c r="A37" s="7" t="s">
        <v>41</v>
      </c>
      <c r="B37" s="7" t="s">
        <v>8</v>
      </c>
      <c r="C37" s="8">
        <v>37.805</v>
      </c>
      <c r="D37" s="8">
        <v>257.31799999999998</v>
      </c>
      <c r="E37" s="8">
        <v>170.60599999999999</v>
      </c>
      <c r="F37" s="8">
        <v>112.46599999999999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4">
        <f>VLOOKUP(A:A,[2]TDSheet!$A:$F,6,0)</f>
        <v>187.11799999999999</v>
      </c>
      <c r="K37" s="14">
        <f t="shared" si="2"/>
        <v>-16.512</v>
      </c>
      <c r="L37" s="14">
        <f>VLOOKUP(A:A,[1]TDSheet!$A:$M,13,0)</f>
        <v>0</v>
      </c>
      <c r="M37" s="14">
        <f>VLOOKUP(A:A,[1]TDSheet!$A:$N,14,0)</f>
        <v>70</v>
      </c>
      <c r="N37" s="14">
        <f>VLOOKUP(A:A,[1]TDSheet!$A:$W,23,0)</f>
        <v>70</v>
      </c>
      <c r="O37" s="14">
        <f>VLOOKUP(A:A,[3]TDSheet!$A:$C,3,0)</f>
        <v>104</v>
      </c>
      <c r="P37" s="14"/>
      <c r="Q37" s="14"/>
      <c r="R37" s="14"/>
      <c r="S37" s="14"/>
      <c r="T37" s="14"/>
      <c r="U37" s="16"/>
      <c r="V37" s="14">
        <f t="shared" si="3"/>
        <v>34.121200000000002</v>
      </c>
      <c r="W37" s="16"/>
      <c r="X37" s="17">
        <f t="shared" si="4"/>
        <v>7.3990949907975097</v>
      </c>
      <c r="Y37" s="14">
        <f t="shared" si="5"/>
        <v>3.2960739950529288</v>
      </c>
      <c r="Z37" s="14"/>
      <c r="AA37" s="14"/>
      <c r="AB37" s="14"/>
      <c r="AC37" s="14">
        <f>VLOOKUP(A:A,[1]TDSheet!$A:$AC,29,0)</f>
        <v>0</v>
      </c>
      <c r="AD37" s="14">
        <f>VLOOKUP(A:A,[1]TDSheet!$A:$AD,30,0)</f>
        <v>31.740400000000001</v>
      </c>
      <c r="AE37" s="14">
        <f>VLOOKUP(A:A,[1]TDSheet!$A:$AE,31,0)</f>
        <v>27.211199999999998</v>
      </c>
      <c r="AF37" s="14">
        <f>VLOOKUP(A:A,[4]TDSheet!$A:$D,4,0)</f>
        <v>14.651999999999999</v>
      </c>
      <c r="AG37" s="14">
        <f>VLOOKUP(A:A,[1]TDSheet!$A:$AG,33,0)</f>
        <v>0</v>
      </c>
      <c r="AH37" s="14">
        <f t="shared" si="6"/>
        <v>0</v>
      </c>
      <c r="AI37" s="14">
        <f t="shared" si="7"/>
        <v>0</v>
      </c>
      <c r="AJ37" s="14">
        <f t="shared" si="8"/>
        <v>104</v>
      </c>
      <c r="AK37" s="14"/>
      <c r="AL37" s="14"/>
    </row>
    <row r="38" spans="1:38" s="1" customFormat="1" ht="11.1" customHeight="1" outlineLevel="1" x14ac:dyDescent="0.2">
      <c r="A38" s="7" t="s">
        <v>42</v>
      </c>
      <c r="B38" s="7" t="s">
        <v>8</v>
      </c>
      <c r="C38" s="8">
        <v>39.444000000000003</v>
      </c>
      <c r="D38" s="8">
        <v>127.54900000000001</v>
      </c>
      <c r="E38" s="8">
        <v>80.094999999999999</v>
      </c>
      <c r="F38" s="8">
        <v>86.897999999999996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4">
        <f>VLOOKUP(A:A,[2]TDSheet!$A:$F,6,0)</f>
        <v>79.561000000000007</v>
      </c>
      <c r="K38" s="14">
        <f t="shared" si="2"/>
        <v>0.53399999999999181</v>
      </c>
      <c r="L38" s="14">
        <f>VLOOKUP(A:A,[1]TDSheet!$A:$M,13,0)</f>
        <v>0</v>
      </c>
      <c r="M38" s="14">
        <f>VLOOKUP(A:A,[1]TDSheet!$A:$N,14,0)</f>
        <v>60</v>
      </c>
      <c r="N38" s="14">
        <f>VLOOKUP(A:A,[1]TDSheet!$A:$W,23,0)</f>
        <v>0</v>
      </c>
      <c r="O38" s="14">
        <f>VLOOKUP(A:A,[3]TDSheet!$A:$C,3,0)</f>
        <v>0</v>
      </c>
      <c r="P38" s="14"/>
      <c r="Q38" s="14"/>
      <c r="R38" s="14"/>
      <c r="S38" s="14"/>
      <c r="T38" s="14"/>
      <c r="U38" s="16"/>
      <c r="V38" s="14">
        <f t="shared" si="3"/>
        <v>16.018999999999998</v>
      </c>
      <c r="W38" s="16"/>
      <c r="X38" s="17">
        <f t="shared" si="4"/>
        <v>9.1702353455271872</v>
      </c>
      <c r="Y38" s="14">
        <f t="shared" si="5"/>
        <v>5.424683188713403</v>
      </c>
      <c r="Z38" s="14"/>
      <c r="AA38" s="14"/>
      <c r="AB38" s="14"/>
      <c r="AC38" s="14">
        <f>VLOOKUP(A:A,[1]TDSheet!$A:$AC,29,0)</f>
        <v>0</v>
      </c>
      <c r="AD38" s="14">
        <f>VLOOKUP(A:A,[1]TDSheet!$A:$AD,30,0)</f>
        <v>15.292399999999997</v>
      </c>
      <c r="AE38" s="14">
        <f>VLOOKUP(A:A,[1]TDSheet!$A:$AE,31,0)</f>
        <v>20.885200000000001</v>
      </c>
      <c r="AF38" s="14">
        <f>VLOOKUP(A:A,[4]TDSheet!$A:$D,4,0)</f>
        <v>8.02</v>
      </c>
      <c r="AG38" s="14">
        <f>VLOOKUP(A:A,[1]TDSheet!$A:$AG,33,0)</f>
        <v>0</v>
      </c>
      <c r="AH38" s="14">
        <f t="shared" si="6"/>
        <v>0</v>
      </c>
      <c r="AI38" s="14">
        <f t="shared" si="7"/>
        <v>0</v>
      </c>
      <c r="AJ38" s="14">
        <f t="shared" si="8"/>
        <v>0</v>
      </c>
      <c r="AK38" s="14"/>
      <c r="AL38" s="14"/>
    </row>
    <row r="39" spans="1:38" s="1" customFormat="1" ht="11.1" customHeight="1" outlineLevel="1" x14ac:dyDescent="0.2">
      <c r="A39" s="7" t="s">
        <v>43</v>
      </c>
      <c r="B39" s="7" t="s">
        <v>8</v>
      </c>
      <c r="C39" s="8">
        <v>-56.454999999999998</v>
      </c>
      <c r="D39" s="8">
        <v>1258.6410000000001</v>
      </c>
      <c r="E39" s="8">
        <v>508.44400000000002</v>
      </c>
      <c r="F39" s="8">
        <v>225.518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4">
        <f>VLOOKUP(A:A,[2]TDSheet!$A:$F,6,0)</f>
        <v>517.16</v>
      </c>
      <c r="K39" s="14">
        <f t="shared" si="2"/>
        <v>-8.7159999999999513</v>
      </c>
      <c r="L39" s="14">
        <f>VLOOKUP(A:A,[1]TDSheet!$A:$M,13,0)</f>
        <v>0</v>
      </c>
      <c r="M39" s="14">
        <f>VLOOKUP(A:A,[1]TDSheet!$A:$N,14,0)</f>
        <v>200</v>
      </c>
      <c r="N39" s="14">
        <f>VLOOKUP(A:A,[1]TDSheet!$A:$W,23,0)</f>
        <v>200</v>
      </c>
      <c r="O39" s="14">
        <f>VLOOKUP(A:A,[3]TDSheet!$A:$C,3,0)</f>
        <v>190</v>
      </c>
      <c r="P39" s="14"/>
      <c r="Q39" s="14"/>
      <c r="R39" s="14"/>
      <c r="S39" s="14"/>
      <c r="T39" s="14"/>
      <c r="U39" s="16">
        <v>100</v>
      </c>
      <c r="V39" s="14">
        <f t="shared" si="3"/>
        <v>101.6888</v>
      </c>
      <c r="W39" s="16"/>
      <c r="X39" s="17">
        <f t="shared" si="4"/>
        <v>7.1346893659872084</v>
      </c>
      <c r="Y39" s="14">
        <f t="shared" si="5"/>
        <v>2.2177270259851625</v>
      </c>
      <c r="Z39" s="14"/>
      <c r="AA39" s="14"/>
      <c r="AB39" s="14"/>
      <c r="AC39" s="14">
        <f>VLOOKUP(A:A,[1]TDSheet!$A:$AC,29,0)</f>
        <v>0</v>
      </c>
      <c r="AD39" s="14">
        <f>VLOOKUP(A:A,[1]TDSheet!$A:$AD,30,0)</f>
        <v>128.05840000000001</v>
      </c>
      <c r="AE39" s="14">
        <f>VLOOKUP(A:A,[1]TDSheet!$A:$AE,31,0)</f>
        <v>96.563800000000001</v>
      </c>
      <c r="AF39" s="14">
        <f>VLOOKUP(A:A,[4]TDSheet!$A:$D,4,0)</f>
        <v>124.02</v>
      </c>
      <c r="AG39" s="14">
        <f>VLOOKUP(A:A,[1]TDSheet!$A:$AG,33,0)</f>
        <v>0</v>
      </c>
      <c r="AH39" s="14">
        <f t="shared" si="6"/>
        <v>100</v>
      </c>
      <c r="AI39" s="14">
        <f t="shared" si="7"/>
        <v>0</v>
      </c>
      <c r="AJ39" s="14">
        <f t="shared" si="8"/>
        <v>190</v>
      </c>
      <c r="AK39" s="14"/>
      <c r="AL39" s="14"/>
    </row>
    <row r="40" spans="1:38" s="1" customFormat="1" ht="11.1" customHeight="1" outlineLevel="1" x14ac:dyDescent="0.2">
      <c r="A40" s="7" t="s">
        <v>44</v>
      </c>
      <c r="B40" s="7" t="s">
        <v>8</v>
      </c>
      <c r="C40" s="8">
        <v>4262.9620000000004</v>
      </c>
      <c r="D40" s="8">
        <v>1469.155</v>
      </c>
      <c r="E40" s="8">
        <v>3416.0070000000001</v>
      </c>
      <c r="F40" s="8">
        <v>2233.6019999999999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4">
        <f>VLOOKUP(A:A,[2]TDSheet!$A:$F,6,0)</f>
        <v>3340.8150000000001</v>
      </c>
      <c r="K40" s="14">
        <f t="shared" si="2"/>
        <v>75.192000000000007</v>
      </c>
      <c r="L40" s="14">
        <f>VLOOKUP(A:A,[1]TDSheet!$A:$M,13,0)</f>
        <v>1500</v>
      </c>
      <c r="M40" s="14">
        <f>VLOOKUP(A:A,[1]TDSheet!$A:$N,14,0)</f>
        <v>0</v>
      </c>
      <c r="N40" s="14">
        <f>VLOOKUP(A:A,[1]TDSheet!$A:$W,23,0)</f>
        <v>800</v>
      </c>
      <c r="O40" s="14">
        <f>VLOOKUP(A:A,[3]TDSheet!$A:$C,3,0)</f>
        <v>1710</v>
      </c>
      <c r="P40" s="14"/>
      <c r="Q40" s="14"/>
      <c r="R40" s="14"/>
      <c r="S40" s="14"/>
      <c r="T40" s="14"/>
      <c r="U40" s="16">
        <v>300</v>
      </c>
      <c r="V40" s="14">
        <f t="shared" si="3"/>
        <v>683.20140000000004</v>
      </c>
      <c r="W40" s="16"/>
      <c r="X40" s="17">
        <f t="shared" si="4"/>
        <v>7.0749298815839659</v>
      </c>
      <c r="Y40" s="14">
        <f t="shared" si="5"/>
        <v>3.2693170710715753</v>
      </c>
      <c r="Z40" s="14"/>
      <c r="AA40" s="14"/>
      <c r="AB40" s="14"/>
      <c r="AC40" s="14">
        <f>VLOOKUP(A:A,[1]TDSheet!$A:$AC,29,0)</f>
        <v>0</v>
      </c>
      <c r="AD40" s="14">
        <f>VLOOKUP(A:A,[1]TDSheet!$A:$AD,30,0)</f>
        <v>915.17179999999985</v>
      </c>
      <c r="AE40" s="14">
        <f>VLOOKUP(A:A,[1]TDSheet!$A:$AE,31,0)</f>
        <v>704.76179999999999</v>
      </c>
      <c r="AF40" s="14">
        <f>VLOOKUP(A:A,[4]TDSheet!$A:$D,4,0)</f>
        <v>709.00400000000002</v>
      </c>
      <c r="AG40" s="14" t="str">
        <f>VLOOKUP(A:A,[1]TDSheet!$A:$AG,33,0)</f>
        <v>оконч</v>
      </c>
      <c r="AH40" s="14">
        <f t="shared" si="6"/>
        <v>300</v>
      </c>
      <c r="AI40" s="14">
        <f t="shared" si="7"/>
        <v>0</v>
      </c>
      <c r="AJ40" s="14">
        <f t="shared" si="8"/>
        <v>1710</v>
      </c>
      <c r="AK40" s="14"/>
      <c r="AL40" s="14"/>
    </row>
    <row r="41" spans="1:38" s="1" customFormat="1" ht="11.1" customHeight="1" outlineLevel="1" x14ac:dyDescent="0.2">
      <c r="A41" s="7" t="s">
        <v>45</v>
      </c>
      <c r="B41" s="7" t="s">
        <v>8</v>
      </c>
      <c r="C41" s="8">
        <v>3020.009</v>
      </c>
      <c r="D41" s="8">
        <v>6423.5290000000005</v>
      </c>
      <c r="E41" s="8">
        <v>5531.2070000000003</v>
      </c>
      <c r="F41" s="8">
        <v>3810.5540000000001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4">
        <f>VLOOKUP(A:A,[2]TDSheet!$A:$F,6,0)</f>
        <v>5341.01</v>
      </c>
      <c r="K41" s="14">
        <f t="shared" si="2"/>
        <v>190.19700000000012</v>
      </c>
      <c r="L41" s="14">
        <f>VLOOKUP(A:A,[1]TDSheet!$A:$M,13,0)</f>
        <v>1800</v>
      </c>
      <c r="M41" s="14">
        <f>VLOOKUP(A:A,[1]TDSheet!$A:$N,14,0)</f>
        <v>0</v>
      </c>
      <c r="N41" s="14">
        <f>VLOOKUP(A:A,[1]TDSheet!$A:$W,23,0)</f>
        <v>1600</v>
      </c>
      <c r="O41" s="14">
        <f>VLOOKUP(A:A,[3]TDSheet!$A:$C,3,0)</f>
        <v>1700</v>
      </c>
      <c r="P41" s="14"/>
      <c r="Q41" s="14"/>
      <c r="R41" s="14"/>
      <c r="S41" s="14"/>
      <c r="T41" s="14"/>
      <c r="U41" s="16">
        <v>600</v>
      </c>
      <c r="V41" s="14">
        <f t="shared" si="3"/>
        <v>1106.2414000000001</v>
      </c>
      <c r="W41" s="16"/>
      <c r="X41" s="17">
        <f t="shared" si="4"/>
        <v>7.0604426845713775</v>
      </c>
      <c r="Y41" s="14">
        <f t="shared" si="5"/>
        <v>3.4445953658939175</v>
      </c>
      <c r="Z41" s="14"/>
      <c r="AA41" s="14"/>
      <c r="AB41" s="14"/>
      <c r="AC41" s="14">
        <f>VLOOKUP(A:A,[1]TDSheet!$A:$AC,29,0)</f>
        <v>0</v>
      </c>
      <c r="AD41" s="14">
        <f>VLOOKUP(A:A,[1]TDSheet!$A:$AD,30,0)</f>
        <v>1025.8027999999999</v>
      </c>
      <c r="AE41" s="14">
        <f>VLOOKUP(A:A,[1]TDSheet!$A:$AE,31,0)</f>
        <v>1174.9094</v>
      </c>
      <c r="AF41" s="14">
        <f>VLOOKUP(A:A,[4]TDSheet!$A:$D,4,0)</f>
        <v>1170.7280000000001</v>
      </c>
      <c r="AG41" s="14" t="str">
        <f>VLOOKUP(A:A,[1]TDSheet!$A:$AG,33,0)</f>
        <v>октак</v>
      </c>
      <c r="AH41" s="14">
        <f t="shared" si="6"/>
        <v>600</v>
      </c>
      <c r="AI41" s="14">
        <f t="shared" si="7"/>
        <v>0</v>
      </c>
      <c r="AJ41" s="14">
        <f t="shared" si="8"/>
        <v>1700</v>
      </c>
      <c r="AK41" s="14"/>
      <c r="AL41" s="14"/>
    </row>
    <row r="42" spans="1:38" s="1" customFormat="1" ht="11.1" customHeight="1" outlineLevel="1" x14ac:dyDescent="0.2">
      <c r="A42" s="7" t="s">
        <v>46</v>
      </c>
      <c r="B42" s="7" t="s">
        <v>8</v>
      </c>
      <c r="C42" s="8">
        <v>247.405</v>
      </c>
      <c r="D42" s="8">
        <v>641.21299999999997</v>
      </c>
      <c r="E42" s="8">
        <v>337.74200000000002</v>
      </c>
      <c r="F42" s="8">
        <v>182.56700000000001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4">
        <f>VLOOKUP(A:A,[2]TDSheet!$A:$F,6,0)</f>
        <v>328.97300000000001</v>
      </c>
      <c r="K42" s="14">
        <f t="shared" si="2"/>
        <v>8.7690000000000055</v>
      </c>
      <c r="L42" s="14">
        <f>VLOOKUP(A:A,[1]TDSheet!$A:$M,13,0)</f>
        <v>0</v>
      </c>
      <c r="M42" s="14">
        <f>VLOOKUP(A:A,[1]TDSheet!$A:$N,14,0)</f>
        <v>200</v>
      </c>
      <c r="N42" s="14">
        <f>VLOOKUP(A:A,[1]TDSheet!$A:$W,23,0)</f>
        <v>100</v>
      </c>
      <c r="O42" s="14">
        <f>VLOOKUP(A:A,[3]TDSheet!$A:$C,3,0)</f>
        <v>104</v>
      </c>
      <c r="P42" s="14"/>
      <c r="Q42" s="14"/>
      <c r="R42" s="14"/>
      <c r="S42" s="14"/>
      <c r="T42" s="14"/>
      <c r="U42" s="16"/>
      <c r="V42" s="14">
        <f t="shared" si="3"/>
        <v>67.548400000000001</v>
      </c>
      <c r="W42" s="16"/>
      <c r="X42" s="17">
        <f t="shared" si="4"/>
        <v>7.1440182150872555</v>
      </c>
      <c r="Y42" s="14">
        <f t="shared" si="5"/>
        <v>2.7027583184797863</v>
      </c>
      <c r="Z42" s="14"/>
      <c r="AA42" s="14"/>
      <c r="AB42" s="14"/>
      <c r="AC42" s="14">
        <f>VLOOKUP(A:A,[1]TDSheet!$A:$AC,29,0)</f>
        <v>0</v>
      </c>
      <c r="AD42" s="14">
        <f>VLOOKUP(A:A,[1]TDSheet!$A:$AD,30,0)</f>
        <v>65.154200000000003</v>
      </c>
      <c r="AE42" s="14">
        <f>VLOOKUP(A:A,[1]TDSheet!$A:$AE,31,0)</f>
        <v>59.9876</v>
      </c>
      <c r="AF42" s="14">
        <f>VLOOKUP(A:A,[4]TDSheet!$A:$D,4,0)</f>
        <v>42.109000000000002</v>
      </c>
      <c r="AG42" s="14">
        <f>VLOOKUP(A:A,[1]TDSheet!$A:$AG,33,0)</f>
        <v>0</v>
      </c>
      <c r="AH42" s="14">
        <f t="shared" si="6"/>
        <v>0</v>
      </c>
      <c r="AI42" s="14">
        <f t="shared" si="7"/>
        <v>0</v>
      </c>
      <c r="AJ42" s="14">
        <f t="shared" si="8"/>
        <v>104</v>
      </c>
      <c r="AK42" s="14"/>
      <c r="AL42" s="14"/>
    </row>
    <row r="43" spans="1:38" s="1" customFormat="1" ht="21.95" customHeight="1" outlineLevel="1" x14ac:dyDescent="0.2">
      <c r="A43" s="7" t="s">
        <v>47</v>
      </c>
      <c r="B43" s="7" t="s">
        <v>8</v>
      </c>
      <c r="C43" s="8">
        <v>43.454999999999998</v>
      </c>
      <c r="D43" s="8">
        <v>724.04200000000003</v>
      </c>
      <c r="E43" s="8">
        <v>352.90699999999998</v>
      </c>
      <c r="F43" s="8">
        <v>201.50800000000001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4">
        <f>VLOOKUP(A:A,[2]TDSheet!$A:$F,6,0)</f>
        <v>388.96699999999998</v>
      </c>
      <c r="K43" s="14">
        <f t="shared" si="2"/>
        <v>-36.06</v>
      </c>
      <c r="L43" s="14">
        <f>VLOOKUP(A:A,[1]TDSheet!$A:$M,13,0)</f>
        <v>0</v>
      </c>
      <c r="M43" s="14">
        <f>VLOOKUP(A:A,[1]TDSheet!$A:$N,14,0)</f>
        <v>120</v>
      </c>
      <c r="N43" s="14">
        <f>VLOOKUP(A:A,[1]TDSheet!$A:$W,23,0)</f>
        <v>130</v>
      </c>
      <c r="O43" s="14">
        <f>VLOOKUP(A:A,[3]TDSheet!$A:$C,3,0)</f>
        <v>94</v>
      </c>
      <c r="P43" s="14"/>
      <c r="Q43" s="14"/>
      <c r="R43" s="14"/>
      <c r="S43" s="14"/>
      <c r="T43" s="14"/>
      <c r="U43" s="16">
        <v>50</v>
      </c>
      <c r="V43" s="14">
        <f t="shared" si="3"/>
        <v>70.581400000000002</v>
      </c>
      <c r="W43" s="16"/>
      <c r="X43" s="17">
        <f t="shared" si="4"/>
        <v>7.105384704752244</v>
      </c>
      <c r="Y43" s="14">
        <f t="shared" si="5"/>
        <v>2.8549731232307662</v>
      </c>
      <c r="Z43" s="14"/>
      <c r="AA43" s="14"/>
      <c r="AB43" s="14"/>
      <c r="AC43" s="14">
        <f>VLOOKUP(A:A,[1]TDSheet!$A:$AC,29,0)</f>
        <v>0</v>
      </c>
      <c r="AD43" s="14">
        <f>VLOOKUP(A:A,[1]TDSheet!$A:$AD,30,0)</f>
        <v>42.845800000000004</v>
      </c>
      <c r="AE43" s="14">
        <f>VLOOKUP(A:A,[1]TDSheet!$A:$AE,31,0)</f>
        <v>63.518600000000006</v>
      </c>
      <c r="AF43" s="14">
        <f>VLOOKUP(A:A,[4]TDSheet!$A:$D,4,0)</f>
        <v>73.066999999999993</v>
      </c>
      <c r="AG43" s="14">
        <f>VLOOKUP(A:A,[1]TDSheet!$A:$AG,33,0)</f>
        <v>0</v>
      </c>
      <c r="AH43" s="14">
        <f t="shared" si="6"/>
        <v>50</v>
      </c>
      <c r="AI43" s="14">
        <f t="shared" si="7"/>
        <v>0</v>
      </c>
      <c r="AJ43" s="14">
        <f t="shared" si="8"/>
        <v>94</v>
      </c>
      <c r="AK43" s="14"/>
      <c r="AL43" s="14"/>
    </row>
    <row r="44" spans="1:38" s="1" customFormat="1" ht="11.1" customHeight="1" outlineLevel="1" x14ac:dyDescent="0.2">
      <c r="A44" s="7" t="s">
        <v>48</v>
      </c>
      <c r="B44" s="7" t="s">
        <v>8</v>
      </c>
      <c r="C44" s="8">
        <v>39.591999999999999</v>
      </c>
      <c r="D44" s="8">
        <v>0.71399999999999997</v>
      </c>
      <c r="E44" s="8">
        <v>20.077000000000002</v>
      </c>
      <c r="F44" s="8">
        <v>19.515000000000001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4">
        <f>VLOOKUP(A:A,[2]TDSheet!$A:$F,6,0)</f>
        <v>20.669</v>
      </c>
      <c r="K44" s="14">
        <f t="shared" si="2"/>
        <v>-0.59199999999999875</v>
      </c>
      <c r="L44" s="14">
        <f>VLOOKUP(A:A,[1]TDSheet!$A:$M,13,0)</f>
        <v>0</v>
      </c>
      <c r="M44" s="14">
        <f>VLOOKUP(A:A,[1]TDSheet!$A:$N,14,0)</f>
        <v>30</v>
      </c>
      <c r="N44" s="14">
        <f>VLOOKUP(A:A,[1]TDSheet!$A:$W,23,0)</f>
        <v>0</v>
      </c>
      <c r="O44" s="14">
        <f>VLOOKUP(A:A,[3]TDSheet!$A:$C,3,0)</f>
        <v>0</v>
      </c>
      <c r="P44" s="14"/>
      <c r="Q44" s="14"/>
      <c r="R44" s="14"/>
      <c r="S44" s="14"/>
      <c r="T44" s="14"/>
      <c r="U44" s="16"/>
      <c r="V44" s="14">
        <f t="shared" si="3"/>
        <v>4.0154000000000005</v>
      </c>
      <c r="W44" s="16"/>
      <c r="X44" s="17">
        <f t="shared" si="4"/>
        <v>12.33127459281765</v>
      </c>
      <c r="Y44" s="14">
        <f t="shared" si="5"/>
        <v>4.8600388504258598</v>
      </c>
      <c r="Z44" s="14"/>
      <c r="AA44" s="14"/>
      <c r="AB44" s="14"/>
      <c r="AC44" s="14">
        <f>VLOOKUP(A:A,[1]TDSheet!$A:$AC,29,0)</f>
        <v>0</v>
      </c>
      <c r="AD44" s="14">
        <f>VLOOKUP(A:A,[1]TDSheet!$A:$AD,30,0)</f>
        <v>4.7804000000000002</v>
      </c>
      <c r="AE44" s="14">
        <f>VLOOKUP(A:A,[1]TDSheet!$A:$AE,31,0)</f>
        <v>2.6277999999999997</v>
      </c>
      <c r="AF44" s="14">
        <f>VLOOKUP(A:A,[4]TDSheet!$A:$D,4,0)</f>
        <v>5.05</v>
      </c>
      <c r="AG44" s="14" t="e">
        <f>VLOOKUP(A:A,[1]TDSheet!$A:$AG,33,0)</f>
        <v>#N/A</v>
      </c>
      <c r="AH44" s="14">
        <f t="shared" si="6"/>
        <v>0</v>
      </c>
      <c r="AI44" s="14">
        <f t="shared" si="7"/>
        <v>0</v>
      </c>
      <c r="AJ44" s="14">
        <f t="shared" si="8"/>
        <v>0</v>
      </c>
      <c r="AK44" s="14"/>
      <c r="AL44" s="14"/>
    </row>
    <row r="45" spans="1:38" s="1" customFormat="1" ht="11.1" customHeight="1" outlineLevel="1" x14ac:dyDescent="0.2">
      <c r="A45" s="7" t="s">
        <v>49</v>
      </c>
      <c r="B45" s="7" t="s">
        <v>8</v>
      </c>
      <c r="C45" s="8">
        <v>452.66699999999997</v>
      </c>
      <c r="D45" s="8">
        <v>1211.8409999999999</v>
      </c>
      <c r="E45" s="8">
        <v>567.33100000000002</v>
      </c>
      <c r="F45" s="8">
        <v>403.80599999999998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4">
        <f>VLOOKUP(A:A,[2]TDSheet!$A:$F,6,0)</f>
        <v>546.29300000000001</v>
      </c>
      <c r="K45" s="14">
        <f t="shared" si="2"/>
        <v>21.038000000000011</v>
      </c>
      <c r="L45" s="14">
        <f>VLOOKUP(A:A,[1]TDSheet!$A:$M,13,0)</f>
        <v>0</v>
      </c>
      <c r="M45" s="14">
        <f>VLOOKUP(A:A,[1]TDSheet!$A:$N,14,0)</f>
        <v>200</v>
      </c>
      <c r="N45" s="14">
        <f>VLOOKUP(A:A,[1]TDSheet!$A:$W,23,0)</f>
        <v>130</v>
      </c>
      <c r="O45" s="14">
        <f>VLOOKUP(A:A,[3]TDSheet!$A:$C,3,0)</f>
        <v>114</v>
      </c>
      <c r="P45" s="14"/>
      <c r="Q45" s="14"/>
      <c r="R45" s="14"/>
      <c r="S45" s="14"/>
      <c r="T45" s="14"/>
      <c r="U45" s="16"/>
      <c r="V45" s="14">
        <f t="shared" si="3"/>
        <v>113.4662</v>
      </c>
      <c r="W45" s="16"/>
      <c r="X45" s="17">
        <f t="shared" si="4"/>
        <v>6.4671770095411674</v>
      </c>
      <c r="Y45" s="14">
        <f t="shared" si="5"/>
        <v>3.5588219222993276</v>
      </c>
      <c r="Z45" s="14"/>
      <c r="AA45" s="14"/>
      <c r="AB45" s="14"/>
      <c r="AC45" s="14">
        <f>VLOOKUP(A:A,[1]TDSheet!$A:$AC,29,0)</f>
        <v>0</v>
      </c>
      <c r="AD45" s="14">
        <f>VLOOKUP(A:A,[1]TDSheet!$A:$AD,30,0)</f>
        <v>130.87719999999999</v>
      </c>
      <c r="AE45" s="14">
        <f>VLOOKUP(A:A,[1]TDSheet!$A:$AE,31,0)</f>
        <v>121.029</v>
      </c>
      <c r="AF45" s="14">
        <f>VLOOKUP(A:A,[4]TDSheet!$A:$D,4,0)</f>
        <v>105.4</v>
      </c>
      <c r="AG45" s="14">
        <f>VLOOKUP(A:A,[1]TDSheet!$A:$AG,33,0)</f>
        <v>0</v>
      </c>
      <c r="AH45" s="14">
        <f t="shared" si="6"/>
        <v>0</v>
      </c>
      <c r="AI45" s="14">
        <f t="shared" si="7"/>
        <v>0</v>
      </c>
      <c r="AJ45" s="14">
        <f t="shared" si="8"/>
        <v>114</v>
      </c>
      <c r="AK45" s="14"/>
      <c r="AL45" s="14"/>
    </row>
    <row r="46" spans="1:38" s="1" customFormat="1" ht="11.1" customHeight="1" outlineLevel="1" x14ac:dyDescent="0.2">
      <c r="A46" s="7" t="s">
        <v>50</v>
      </c>
      <c r="B46" s="7" t="s">
        <v>8</v>
      </c>
      <c r="C46" s="8">
        <v>-71.793000000000006</v>
      </c>
      <c r="D46" s="8">
        <v>102.22</v>
      </c>
      <c r="E46" s="8">
        <v>37.280999999999999</v>
      </c>
      <c r="F46" s="8">
        <v>-7.5679999999999996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4">
        <f>VLOOKUP(A:A,[2]TDSheet!$A:$F,6,0)</f>
        <v>45.453000000000003</v>
      </c>
      <c r="K46" s="14">
        <f t="shared" si="2"/>
        <v>-8.1720000000000041</v>
      </c>
      <c r="L46" s="14">
        <f>VLOOKUP(A:A,[1]TDSheet!$A:$M,13,0)</f>
        <v>0</v>
      </c>
      <c r="M46" s="14">
        <f>VLOOKUP(A:A,[1]TDSheet!$A:$N,14,0)</f>
        <v>40</v>
      </c>
      <c r="N46" s="14">
        <f>VLOOKUP(A:A,[1]TDSheet!$A:$W,23,0)</f>
        <v>10</v>
      </c>
      <c r="O46" s="14">
        <f>VLOOKUP(A:A,[3]TDSheet!$A:$C,3,0)</f>
        <v>130</v>
      </c>
      <c r="P46" s="14"/>
      <c r="Q46" s="14"/>
      <c r="R46" s="14"/>
      <c r="S46" s="14"/>
      <c r="T46" s="14"/>
      <c r="U46" s="16">
        <v>10</v>
      </c>
      <c r="V46" s="14">
        <f t="shared" si="3"/>
        <v>7.4561999999999999</v>
      </c>
      <c r="W46" s="16"/>
      <c r="X46" s="17">
        <f t="shared" si="4"/>
        <v>7.0320002145865192</v>
      </c>
      <c r="Y46" s="14">
        <f t="shared" si="5"/>
        <v>-1.0149942329873125</v>
      </c>
      <c r="Z46" s="14"/>
      <c r="AA46" s="14"/>
      <c r="AB46" s="14"/>
      <c r="AC46" s="14">
        <f>VLOOKUP(A:A,[1]TDSheet!$A:$AC,29,0)</f>
        <v>0</v>
      </c>
      <c r="AD46" s="14">
        <f>VLOOKUP(A:A,[1]TDSheet!$A:$AD,30,0)</f>
        <v>2.5336000000000012</v>
      </c>
      <c r="AE46" s="14">
        <f>VLOOKUP(A:A,[1]TDSheet!$A:$AE,31,0)</f>
        <v>3.1258000000000008</v>
      </c>
      <c r="AF46" s="14">
        <f>VLOOKUP(A:A,[4]TDSheet!$A:$D,4,0)</f>
        <v>8.4550000000000001</v>
      </c>
      <c r="AG46" s="14" t="str">
        <f>VLOOKUP(A:A,[1]TDSheet!$A:$AG,33,0)</f>
        <v>???</v>
      </c>
      <c r="AH46" s="14">
        <f t="shared" si="6"/>
        <v>10</v>
      </c>
      <c r="AI46" s="14">
        <f t="shared" si="7"/>
        <v>0</v>
      </c>
      <c r="AJ46" s="14">
        <f t="shared" si="8"/>
        <v>130</v>
      </c>
      <c r="AK46" s="14"/>
      <c r="AL46" s="14"/>
    </row>
    <row r="47" spans="1:38" s="1" customFormat="1" ht="11.1" customHeight="1" outlineLevel="1" x14ac:dyDescent="0.2">
      <c r="A47" s="7" t="s">
        <v>51</v>
      </c>
      <c r="B47" s="7" t="s">
        <v>8</v>
      </c>
      <c r="C47" s="8">
        <v>129.517</v>
      </c>
      <c r="D47" s="8">
        <v>118.71899999999999</v>
      </c>
      <c r="E47" s="8">
        <v>142.97900000000001</v>
      </c>
      <c r="F47" s="8">
        <v>97.393000000000001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4">
        <f>VLOOKUP(A:A,[2]TDSheet!$A:$F,6,0)</f>
        <v>150.30600000000001</v>
      </c>
      <c r="K47" s="14">
        <f t="shared" si="2"/>
        <v>-7.3269999999999982</v>
      </c>
      <c r="L47" s="14">
        <f>VLOOKUP(A:A,[1]TDSheet!$A:$M,13,0)</f>
        <v>0</v>
      </c>
      <c r="M47" s="14">
        <f>VLOOKUP(A:A,[1]TDSheet!$A:$N,14,0)</f>
        <v>70</v>
      </c>
      <c r="N47" s="14">
        <f>VLOOKUP(A:A,[1]TDSheet!$A:$W,23,0)</f>
        <v>0</v>
      </c>
      <c r="O47" s="14">
        <f>VLOOKUP(A:A,[3]TDSheet!$A:$C,3,0)</f>
        <v>81</v>
      </c>
      <c r="P47" s="14"/>
      <c r="Q47" s="14"/>
      <c r="R47" s="14"/>
      <c r="S47" s="14"/>
      <c r="T47" s="14"/>
      <c r="U47" s="16"/>
      <c r="V47" s="14">
        <f t="shared" si="3"/>
        <v>28.595800000000004</v>
      </c>
      <c r="W47" s="16"/>
      <c r="X47" s="17">
        <f t="shared" si="4"/>
        <v>5.8537617412347256</v>
      </c>
      <c r="Y47" s="14">
        <f t="shared" si="5"/>
        <v>3.4058498101119739</v>
      </c>
      <c r="Z47" s="14"/>
      <c r="AA47" s="14"/>
      <c r="AB47" s="14"/>
      <c r="AC47" s="14">
        <f>VLOOKUP(A:A,[1]TDSheet!$A:$AC,29,0)</f>
        <v>0</v>
      </c>
      <c r="AD47" s="14">
        <f>VLOOKUP(A:A,[1]TDSheet!$A:$AD,30,0)</f>
        <v>32.902000000000001</v>
      </c>
      <c r="AE47" s="14">
        <f>VLOOKUP(A:A,[1]TDSheet!$A:$AE,31,0)</f>
        <v>28.263199999999994</v>
      </c>
      <c r="AF47" s="14">
        <f>VLOOKUP(A:A,[4]TDSheet!$A:$D,4,0)</f>
        <v>23.49</v>
      </c>
      <c r="AG47" s="14">
        <f>VLOOKUP(A:A,[1]TDSheet!$A:$AG,33,0)</f>
        <v>0</v>
      </c>
      <c r="AH47" s="14">
        <f t="shared" si="6"/>
        <v>0</v>
      </c>
      <c r="AI47" s="14">
        <f t="shared" si="7"/>
        <v>0</v>
      </c>
      <c r="AJ47" s="14">
        <f t="shared" si="8"/>
        <v>81</v>
      </c>
      <c r="AK47" s="14"/>
      <c r="AL47" s="14"/>
    </row>
    <row r="48" spans="1:38" s="1" customFormat="1" ht="11.1" customHeight="1" outlineLevel="1" x14ac:dyDescent="0.2">
      <c r="A48" s="7" t="s">
        <v>52</v>
      </c>
      <c r="B48" s="7" t="s">
        <v>8</v>
      </c>
      <c r="C48" s="8">
        <v>94.751999999999995</v>
      </c>
      <c r="D48" s="8">
        <v>243.40199999999999</v>
      </c>
      <c r="E48" s="8">
        <v>213.80199999999999</v>
      </c>
      <c r="F48" s="8">
        <v>112.789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4">
        <f>VLOOKUP(A:A,[2]TDSheet!$A:$F,6,0)</f>
        <v>227.977</v>
      </c>
      <c r="K48" s="14">
        <f t="shared" si="2"/>
        <v>-14.175000000000011</v>
      </c>
      <c r="L48" s="14">
        <f>VLOOKUP(A:A,[1]TDSheet!$A:$M,13,0)</f>
        <v>0</v>
      </c>
      <c r="M48" s="14">
        <f>VLOOKUP(A:A,[1]TDSheet!$A:$N,14,0)</f>
        <v>90</v>
      </c>
      <c r="N48" s="14">
        <f>VLOOKUP(A:A,[1]TDSheet!$A:$W,23,0)</f>
        <v>30</v>
      </c>
      <c r="O48" s="14">
        <f>VLOOKUP(A:A,[3]TDSheet!$A:$C,3,0)</f>
        <v>118</v>
      </c>
      <c r="P48" s="14"/>
      <c r="Q48" s="14"/>
      <c r="R48" s="14"/>
      <c r="S48" s="14"/>
      <c r="T48" s="14"/>
      <c r="U48" s="16"/>
      <c r="V48" s="14">
        <f t="shared" si="3"/>
        <v>42.760399999999997</v>
      </c>
      <c r="W48" s="16"/>
      <c r="X48" s="17">
        <f t="shared" si="4"/>
        <v>5.4440323289772783</v>
      </c>
      <c r="Y48" s="14">
        <f t="shared" si="5"/>
        <v>2.6376974958138839</v>
      </c>
      <c r="Z48" s="14"/>
      <c r="AA48" s="14"/>
      <c r="AB48" s="14"/>
      <c r="AC48" s="14">
        <f>VLOOKUP(A:A,[1]TDSheet!$A:$AC,29,0)</f>
        <v>0</v>
      </c>
      <c r="AD48" s="14">
        <f>VLOOKUP(A:A,[1]TDSheet!$A:$AD,30,0)</f>
        <v>45.2684</v>
      </c>
      <c r="AE48" s="14">
        <f>VLOOKUP(A:A,[1]TDSheet!$A:$AE,31,0)</f>
        <v>39.446799999999996</v>
      </c>
      <c r="AF48" s="14">
        <f>VLOOKUP(A:A,[4]TDSheet!$A:$D,4,0)</f>
        <v>38.475000000000001</v>
      </c>
      <c r="AG48" s="14">
        <f>VLOOKUP(A:A,[1]TDSheet!$A:$AG,33,0)</f>
        <v>0</v>
      </c>
      <c r="AH48" s="14">
        <f t="shared" si="6"/>
        <v>0</v>
      </c>
      <c r="AI48" s="14">
        <f t="shared" si="7"/>
        <v>0</v>
      </c>
      <c r="AJ48" s="14">
        <f t="shared" si="8"/>
        <v>118</v>
      </c>
      <c r="AK48" s="14"/>
      <c r="AL48" s="14"/>
    </row>
    <row r="49" spans="1:38" s="1" customFormat="1" ht="11.1" customHeight="1" outlineLevel="1" x14ac:dyDescent="0.2">
      <c r="A49" s="7" t="s">
        <v>53</v>
      </c>
      <c r="B49" s="7" t="s">
        <v>8</v>
      </c>
      <c r="C49" s="8">
        <v>959.28800000000001</v>
      </c>
      <c r="D49" s="8">
        <v>1567.547</v>
      </c>
      <c r="E49" s="8">
        <v>1544.9649999999999</v>
      </c>
      <c r="F49" s="8">
        <v>948.88199999999995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4">
        <f>VLOOKUP(A:A,[2]TDSheet!$A:$F,6,0)</f>
        <v>1498.367</v>
      </c>
      <c r="K49" s="14">
        <f t="shared" si="2"/>
        <v>46.597999999999956</v>
      </c>
      <c r="L49" s="14">
        <f>VLOOKUP(A:A,[1]TDSheet!$A:$M,13,0)</f>
        <v>0</v>
      </c>
      <c r="M49" s="14">
        <f>VLOOKUP(A:A,[1]TDSheet!$A:$N,14,0)</f>
        <v>700</v>
      </c>
      <c r="N49" s="14">
        <f>VLOOKUP(A:A,[1]TDSheet!$A:$W,23,0)</f>
        <v>200</v>
      </c>
      <c r="O49" s="14">
        <f>VLOOKUP(A:A,[3]TDSheet!$A:$C,3,0)</f>
        <v>272</v>
      </c>
      <c r="P49" s="14"/>
      <c r="Q49" s="14"/>
      <c r="R49" s="14"/>
      <c r="S49" s="14"/>
      <c r="T49" s="14"/>
      <c r="U49" s="16"/>
      <c r="V49" s="14">
        <f t="shared" si="3"/>
        <v>308.99299999999999</v>
      </c>
      <c r="W49" s="16"/>
      <c r="X49" s="17">
        <f t="shared" si="4"/>
        <v>5.9835724433886854</v>
      </c>
      <c r="Y49" s="14">
        <f t="shared" si="5"/>
        <v>3.0708851009569793</v>
      </c>
      <c r="Z49" s="14"/>
      <c r="AA49" s="14"/>
      <c r="AB49" s="14"/>
      <c r="AC49" s="14">
        <f>VLOOKUP(A:A,[1]TDSheet!$A:$AC,29,0)</f>
        <v>0</v>
      </c>
      <c r="AD49" s="14">
        <f>VLOOKUP(A:A,[1]TDSheet!$A:$AD,30,0)</f>
        <v>331.66459999999995</v>
      </c>
      <c r="AE49" s="14">
        <f>VLOOKUP(A:A,[1]TDSheet!$A:$AE,31,0)</f>
        <v>314.45259999999996</v>
      </c>
      <c r="AF49" s="14">
        <f>VLOOKUP(A:A,[4]TDSheet!$A:$D,4,0)</f>
        <v>348.14299999999997</v>
      </c>
      <c r="AG49" s="14" t="str">
        <f>VLOOKUP(A:A,[1]TDSheet!$A:$AG,33,0)</f>
        <v>продокт</v>
      </c>
      <c r="AH49" s="14">
        <f t="shared" si="6"/>
        <v>0</v>
      </c>
      <c r="AI49" s="14">
        <f t="shared" si="7"/>
        <v>0</v>
      </c>
      <c r="AJ49" s="14">
        <f t="shared" si="8"/>
        <v>272</v>
      </c>
      <c r="AK49" s="14"/>
      <c r="AL49" s="14"/>
    </row>
    <row r="50" spans="1:38" s="1" customFormat="1" ht="11.1" customHeight="1" outlineLevel="1" x14ac:dyDescent="0.2">
      <c r="A50" s="7" t="s">
        <v>54</v>
      </c>
      <c r="B50" s="7" t="s">
        <v>8</v>
      </c>
      <c r="C50" s="8">
        <v>5.2789999999999999</v>
      </c>
      <c r="D50" s="8">
        <v>214.12700000000001</v>
      </c>
      <c r="E50" s="9">
        <v>19.79</v>
      </c>
      <c r="F50" s="21">
        <v>195.78899999999999</v>
      </c>
      <c r="G50" s="13" t="e">
        <f>VLOOKUP(A:A,[1]TDSheet!$A:$G,7,0)</f>
        <v>#N/A</v>
      </c>
      <c r="H50" s="1">
        <f>VLOOKUP(A:A,[1]TDSheet!$A:$H,8,0)</f>
        <v>0</v>
      </c>
      <c r="I50" s="1" t="e">
        <f>VLOOKUP(A:A,[1]TDSheet!$A:$I,9,0)</f>
        <v>#N/A</v>
      </c>
      <c r="J50" s="14">
        <f>VLOOKUP(A:A,[2]TDSheet!$A:$F,6,0)</f>
        <v>21.2</v>
      </c>
      <c r="K50" s="14">
        <f t="shared" si="2"/>
        <v>-1.4100000000000001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VLOOKUP(A:A,[1]TDSheet!$A:$W,23,0)</f>
        <v>0</v>
      </c>
      <c r="O50" s="14">
        <v>0</v>
      </c>
      <c r="P50" s="14"/>
      <c r="Q50" s="14"/>
      <c r="R50" s="14"/>
      <c r="S50" s="14"/>
      <c r="T50" s="14"/>
      <c r="U50" s="16"/>
      <c r="V50" s="14">
        <f t="shared" si="3"/>
        <v>3.9579999999999997</v>
      </c>
      <c r="W50" s="16"/>
      <c r="X50" s="17">
        <f t="shared" si="4"/>
        <v>49.466649823143001</v>
      </c>
      <c r="Y50" s="14">
        <f t="shared" si="5"/>
        <v>49.466649823143001</v>
      </c>
      <c r="Z50" s="14"/>
      <c r="AA50" s="14"/>
      <c r="AB50" s="14"/>
      <c r="AC50" s="14">
        <f>VLOOKUP(A:A,[1]TDSheet!$A:$AC,29,0)</f>
        <v>0</v>
      </c>
      <c r="AD50" s="14">
        <f>VLOOKUP(A:A,[1]TDSheet!$A:$AD,30,0)</f>
        <v>0</v>
      </c>
      <c r="AE50" s="14">
        <f>VLOOKUP(A:A,[1]TDSheet!$A:$AE,31,0)</f>
        <v>0</v>
      </c>
      <c r="AF50" s="14">
        <f>VLOOKUP(A:A,[4]TDSheet!$A:$D,4,0)</f>
        <v>5.28</v>
      </c>
      <c r="AG50" s="22" t="s">
        <v>149</v>
      </c>
      <c r="AH50" s="14">
        <f t="shared" si="6"/>
        <v>0</v>
      </c>
      <c r="AI50" s="14">
        <f t="shared" si="7"/>
        <v>0</v>
      </c>
      <c r="AJ50" s="14">
        <f t="shared" si="8"/>
        <v>0</v>
      </c>
      <c r="AK50" s="14"/>
      <c r="AL50" s="14"/>
    </row>
    <row r="51" spans="1:38" s="1" customFormat="1" ht="21.95" customHeight="1" outlineLevel="1" x14ac:dyDescent="0.2">
      <c r="A51" s="7" t="s">
        <v>55</v>
      </c>
      <c r="B51" s="7" t="s">
        <v>8</v>
      </c>
      <c r="C51" s="8">
        <v>-34.988</v>
      </c>
      <c r="D51" s="8">
        <v>133.28100000000001</v>
      </c>
      <c r="E51" s="8">
        <v>62.069000000000003</v>
      </c>
      <c r="F51" s="8">
        <v>33.529000000000003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4">
        <f>VLOOKUP(A:A,[2]TDSheet!$A:$F,6,0)</f>
        <v>65.054000000000002</v>
      </c>
      <c r="K51" s="14">
        <f t="shared" si="2"/>
        <v>-2.9849999999999994</v>
      </c>
      <c r="L51" s="14">
        <f>VLOOKUP(A:A,[1]TDSheet!$A:$M,13,0)</f>
        <v>0</v>
      </c>
      <c r="M51" s="14">
        <f>VLOOKUP(A:A,[1]TDSheet!$A:$N,14,0)</f>
        <v>30</v>
      </c>
      <c r="N51" s="14">
        <f>VLOOKUP(A:A,[1]TDSheet!$A:$W,23,0)</f>
        <v>20</v>
      </c>
      <c r="O51" s="14">
        <f>VLOOKUP(A:A,[3]TDSheet!$A:$C,3,0)</f>
        <v>0</v>
      </c>
      <c r="P51" s="14"/>
      <c r="Q51" s="14"/>
      <c r="R51" s="14"/>
      <c r="S51" s="14"/>
      <c r="T51" s="14"/>
      <c r="U51" s="16"/>
      <c r="V51" s="14">
        <f t="shared" si="3"/>
        <v>12.4138</v>
      </c>
      <c r="W51" s="16"/>
      <c r="X51" s="17">
        <f t="shared" si="4"/>
        <v>6.7287212618215211</v>
      </c>
      <c r="Y51" s="14">
        <f t="shared" si="5"/>
        <v>2.7009457216968213</v>
      </c>
      <c r="Z51" s="14"/>
      <c r="AA51" s="14"/>
      <c r="AB51" s="14"/>
      <c r="AC51" s="14">
        <f>VLOOKUP(A:A,[1]TDSheet!$A:$AC,29,0)</f>
        <v>0</v>
      </c>
      <c r="AD51" s="14">
        <f>VLOOKUP(A:A,[1]TDSheet!$A:$AD,30,0)</f>
        <v>9.3045999999999989</v>
      </c>
      <c r="AE51" s="14">
        <f>VLOOKUP(A:A,[1]TDSheet!$A:$AE,31,0)</f>
        <v>10.527000000000001</v>
      </c>
      <c r="AF51" s="14">
        <f>VLOOKUP(A:A,[4]TDSheet!$A:$D,4,0)</f>
        <v>15.015000000000001</v>
      </c>
      <c r="AG51" s="14">
        <f>VLOOKUP(A:A,[1]TDSheet!$A:$AG,33,0)</f>
        <v>0</v>
      </c>
      <c r="AH51" s="14">
        <f t="shared" si="6"/>
        <v>0</v>
      </c>
      <c r="AI51" s="14">
        <f t="shared" si="7"/>
        <v>0</v>
      </c>
      <c r="AJ51" s="14">
        <f t="shared" si="8"/>
        <v>0</v>
      </c>
      <c r="AK51" s="14"/>
      <c r="AL51" s="14"/>
    </row>
    <row r="52" spans="1:38" s="1" customFormat="1" ht="11.1" customHeight="1" outlineLevel="1" x14ac:dyDescent="0.2">
      <c r="A52" s="7" t="s">
        <v>56</v>
      </c>
      <c r="B52" s="7" t="s">
        <v>8</v>
      </c>
      <c r="C52" s="8">
        <v>40.851999999999997</v>
      </c>
      <c r="D52" s="8">
        <v>247.37899999999999</v>
      </c>
      <c r="E52" s="8">
        <v>163.29400000000001</v>
      </c>
      <c r="F52" s="8">
        <v>122.181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4">
        <f>VLOOKUP(A:A,[2]TDSheet!$A:$F,6,0)</f>
        <v>158.90199999999999</v>
      </c>
      <c r="K52" s="14">
        <f t="shared" si="2"/>
        <v>4.3920000000000243</v>
      </c>
      <c r="L52" s="14">
        <f>VLOOKUP(A:A,[1]TDSheet!$A:$M,13,0)</f>
        <v>0</v>
      </c>
      <c r="M52" s="14">
        <f>VLOOKUP(A:A,[1]TDSheet!$A:$N,14,0)</f>
        <v>50</v>
      </c>
      <c r="N52" s="14">
        <f>VLOOKUP(A:A,[1]TDSheet!$A:$W,23,0)</f>
        <v>50</v>
      </c>
      <c r="O52" s="14">
        <f>VLOOKUP(A:A,[3]TDSheet!$A:$C,3,0)</f>
        <v>54</v>
      </c>
      <c r="P52" s="14"/>
      <c r="Q52" s="14"/>
      <c r="R52" s="14"/>
      <c r="S52" s="14"/>
      <c r="T52" s="14"/>
      <c r="U52" s="16"/>
      <c r="V52" s="14">
        <f t="shared" si="3"/>
        <v>32.658799999999999</v>
      </c>
      <c r="W52" s="16"/>
      <c r="X52" s="17">
        <f t="shared" si="4"/>
        <v>6.8030974806177813</v>
      </c>
      <c r="Y52" s="14">
        <f t="shared" si="5"/>
        <v>3.7411356204147119</v>
      </c>
      <c r="Z52" s="14"/>
      <c r="AA52" s="14"/>
      <c r="AB52" s="14"/>
      <c r="AC52" s="14">
        <f>VLOOKUP(A:A,[1]TDSheet!$A:$AC,29,0)</f>
        <v>0</v>
      </c>
      <c r="AD52" s="14">
        <f>VLOOKUP(A:A,[1]TDSheet!$A:$AD,30,0)</f>
        <v>34.353400000000001</v>
      </c>
      <c r="AE52" s="14">
        <f>VLOOKUP(A:A,[1]TDSheet!$A:$AE,31,0)</f>
        <v>33.984999999999999</v>
      </c>
      <c r="AF52" s="14">
        <f>VLOOKUP(A:A,[4]TDSheet!$A:$D,4,0)</f>
        <v>25.81</v>
      </c>
      <c r="AG52" s="14">
        <f>VLOOKUP(A:A,[1]TDSheet!$A:$AG,33,0)</f>
        <v>0</v>
      </c>
      <c r="AH52" s="14">
        <f t="shared" si="6"/>
        <v>0</v>
      </c>
      <c r="AI52" s="14">
        <f t="shared" si="7"/>
        <v>0</v>
      </c>
      <c r="AJ52" s="14">
        <f t="shared" si="8"/>
        <v>54</v>
      </c>
      <c r="AK52" s="14"/>
      <c r="AL52" s="14"/>
    </row>
    <row r="53" spans="1:38" s="1" customFormat="1" ht="11.1" customHeight="1" outlineLevel="1" x14ac:dyDescent="0.2">
      <c r="A53" s="7" t="s">
        <v>57</v>
      </c>
      <c r="B53" s="7" t="s">
        <v>8</v>
      </c>
      <c r="C53" s="8">
        <v>90.73</v>
      </c>
      <c r="D53" s="8">
        <v>86.099000000000004</v>
      </c>
      <c r="E53" s="8">
        <v>95.010999999999996</v>
      </c>
      <c r="F53" s="8">
        <v>72.701999999999998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4">
        <f>VLOOKUP(A:A,[2]TDSheet!$A:$F,6,0)</f>
        <v>108.011</v>
      </c>
      <c r="K53" s="14">
        <f t="shared" si="2"/>
        <v>-13</v>
      </c>
      <c r="L53" s="14">
        <f>VLOOKUP(A:A,[1]TDSheet!$A:$M,13,0)</f>
        <v>0</v>
      </c>
      <c r="M53" s="14">
        <f>VLOOKUP(A:A,[1]TDSheet!$A:$N,14,0)</f>
        <v>40</v>
      </c>
      <c r="N53" s="14">
        <f>VLOOKUP(A:A,[1]TDSheet!$A:$W,23,0)</f>
        <v>0</v>
      </c>
      <c r="O53" s="14">
        <f>VLOOKUP(A:A,[3]TDSheet!$A:$C,3,0)</f>
        <v>55</v>
      </c>
      <c r="P53" s="14"/>
      <c r="Q53" s="14"/>
      <c r="R53" s="14"/>
      <c r="S53" s="14"/>
      <c r="T53" s="14"/>
      <c r="U53" s="16"/>
      <c r="V53" s="14">
        <f t="shared" si="3"/>
        <v>19.002199999999998</v>
      </c>
      <c r="W53" s="16"/>
      <c r="X53" s="17">
        <f t="shared" si="4"/>
        <v>5.9309974634516012</v>
      </c>
      <c r="Y53" s="14">
        <f t="shared" si="5"/>
        <v>3.8259780446474623</v>
      </c>
      <c r="Z53" s="14"/>
      <c r="AA53" s="14"/>
      <c r="AB53" s="14"/>
      <c r="AC53" s="14">
        <f>VLOOKUP(A:A,[1]TDSheet!$A:$AC,29,0)</f>
        <v>0</v>
      </c>
      <c r="AD53" s="14">
        <f>VLOOKUP(A:A,[1]TDSheet!$A:$AD,30,0)</f>
        <v>17.5868</v>
      </c>
      <c r="AE53" s="14">
        <f>VLOOKUP(A:A,[1]TDSheet!$A:$AE,31,0)</f>
        <v>18.412600000000005</v>
      </c>
      <c r="AF53" s="14">
        <f>VLOOKUP(A:A,[4]TDSheet!$A:$D,4,0)</f>
        <v>16.745999999999999</v>
      </c>
      <c r="AG53" s="14">
        <f>VLOOKUP(A:A,[1]TDSheet!$A:$AG,33,0)</f>
        <v>0</v>
      </c>
      <c r="AH53" s="14">
        <f t="shared" si="6"/>
        <v>0</v>
      </c>
      <c r="AI53" s="14">
        <f t="shared" si="7"/>
        <v>0</v>
      </c>
      <c r="AJ53" s="14">
        <f t="shared" si="8"/>
        <v>55</v>
      </c>
      <c r="AK53" s="14"/>
      <c r="AL53" s="14"/>
    </row>
    <row r="54" spans="1:38" s="1" customFormat="1" ht="11.1" customHeight="1" outlineLevel="1" x14ac:dyDescent="0.2">
      <c r="A54" s="7" t="s">
        <v>58</v>
      </c>
      <c r="B54" s="7" t="s">
        <v>8</v>
      </c>
      <c r="C54" s="8">
        <v>306.36</v>
      </c>
      <c r="D54" s="8">
        <v>1121.078</v>
      </c>
      <c r="E54" s="8">
        <v>384.92</v>
      </c>
      <c r="F54" s="8">
        <v>211.172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4">
        <f>VLOOKUP(A:A,[2]TDSheet!$A:$F,6,0)</f>
        <v>404.27100000000002</v>
      </c>
      <c r="K54" s="14">
        <f t="shared" si="2"/>
        <v>-19.350999999999999</v>
      </c>
      <c r="L54" s="14">
        <f>VLOOKUP(A:A,[1]TDSheet!$A:$M,13,0)</f>
        <v>0</v>
      </c>
      <c r="M54" s="14">
        <f>VLOOKUP(A:A,[1]TDSheet!$A:$N,14,0)</f>
        <v>100</v>
      </c>
      <c r="N54" s="14">
        <f>VLOOKUP(A:A,[1]TDSheet!$A:$W,23,0)</f>
        <v>200</v>
      </c>
      <c r="O54" s="14">
        <f>VLOOKUP(A:A,[3]TDSheet!$A:$C,3,0)</f>
        <v>55</v>
      </c>
      <c r="P54" s="14"/>
      <c r="Q54" s="14"/>
      <c r="R54" s="14"/>
      <c r="S54" s="14"/>
      <c r="T54" s="14"/>
      <c r="U54" s="16"/>
      <c r="V54" s="14">
        <f t="shared" si="3"/>
        <v>76.984000000000009</v>
      </c>
      <c r="W54" s="16"/>
      <c r="X54" s="17">
        <f t="shared" si="4"/>
        <v>6.6399771381066195</v>
      </c>
      <c r="Y54" s="14">
        <f t="shared" si="5"/>
        <v>2.7430634937129788</v>
      </c>
      <c r="Z54" s="14"/>
      <c r="AA54" s="14"/>
      <c r="AB54" s="14"/>
      <c r="AC54" s="14">
        <f>VLOOKUP(A:A,[1]TDSheet!$A:$AC,29,0)</f>
        <v>0</v>
      </c>
      <c r="AD54" s="14">
        <f>VLOOKUP(A:A,[1]TDSheet!$A:$AD,30,0)</f>
        <v>90.841399999999993</v>
      </c>
      <c r="AE54" s="14">
        <f>VLOOKUP(A:A,[1]TDSheet!$A:$AE,31,0)</f>
        <v>85.288800000000009</v>
      </c>
      <c r="AF54" s="14">
        <f>VLOOKUP(A:A,[4]TDSheet!$A:$D,4,0)</f>
        <v>77.914000000000001</v>
      </c>
      <c r="AG54" s="14">
        <f>VLOOKUP(A:A,[1]TDSheet!$A:$AG,33,0)</f>
        <v>0</v>
      </c>
      <c r="AH54" s="14">
        <f t="shared" si="6"/>
        <v>0</v>
      </c>
      <c r="AI54" s="14">
        <f t="shared" si="7"/>
        <v>0</v>
      </c>
      <c r="AJ54" s="14">
        <f t="shared" si="8"/>
        <v>55</v>
      </c>
      <c r="AK54" s="14"/>
      <c r="AL54" s="14"/>
    </row>
    <row r="55" spans="1:38" s="1" customFormat="1" ht="11.1" customHeight="1" outlineLevel="1" x14ac:dyDescent="0.2">
      <c r="A55" s="7" t="s">
        <v>59</v>
      </c>
      <c r="B55" s="7" t="s">
        <v>8</v>
      </c>
      <c r="C55" s="8">
        <v>179.452</v>
      </c>
      <c r="D55" s="8">
        <v>552.88</v>
      </c>
      <c r="E55" s="8">
        <v>374.048</v>
      </c>
      <c r="F55" s="8">
        <v>319.97199999999998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4">
        <f>VLOOKUP(A:A,[2]TDSheet!$A:$F,6,0)</f>
        <v>413.495</v>
      </c>
      <c r="K55" s="14">
        <f t="shared" si="2"/>
        <v>-39.447000000000003</v>
      </c>
      <c r="L55" s="14">
        <f>VLOOKUP(A:A,[1]TDSheet!$A:$M,13,0)</f>
        <v>0</v>
      </c>
      <c r="M55" s="14">
        <f>VLOOKUP(A:A,[1]TDSheet!$A:$N,14,0)</f>
        <v>150</v>
      </c>
      <c r="N55" s="14">
        <f>VLOOKUP(A:A,[1]TDSheet!$A:$W,23,0)</f>
        <v>120</v>
      </c>
      <c r="O55" s="14">
        <f>VLOOKUP(A:A,[3]TDSheet!$A:$C,3,0)</f>
        <v>110</v>
      </c>
      <c r="P55" s="14"/>
      <c r="Q55" s="14"/>
      <c r="R55" s="14"/>
      <c r="S55" s="14"/>
      <c r="T55" s="14"/>
      <c r="U55" s="16"/>
      <c r="V55" s="14">
        <f t="shared" si="3"/>
        <v>74.809600000000003</v>
      </c>
      <c r="W55" s="16"/>
      <c r="X55" s="17">
        <f t="shared" si="4"/>
        <v>7.886314055950038</v>
      </c>
      <c r="Y55" s="14">
        <f t="shared" si="5"/>
        <v>4.2771515955171528</v>
      </c>
      <c r="Z55" s="14"/>
      <c r="AA55" s="14"/>
      <c r="AB55" s="14"/>
      <c r="AC55" s="14">
        <f>VLOOKUP(A:A,[1]TDSheet!$A:$AC,29,0)</f>
        <v>0</v>
      </c>
      <c r="AD55" s="14">
        <f>VLOOKUP(A:A,[1]TDSheet!$A:$AD,30,0)</f>
        <v>94.983400000000003</v>
      </c>
      <c r="AE55" s="14">
        <f>VLOOKUP(A:A,[1]TDSheet!$A:$AE,31,0)</f>
        <v>82.269199999999998</v>
      </c>
      <c r="AF55" s="14">
        <f>VLOOKUP(A:A,[4]TDSheet!$A:$D,4,0)</f>
        <v>43.616999999999997</v>
      </c>
      <c r="AG55" s="14">
        <f>VLOOKUP(A:A,[1]TDSheet!$A:$AG,33,0)</f>
        <v>0</v>
      </c>
      <c r="AH55" s="14">
        <f t="shared" si="6"/>
        <v>0</v>
      </c>
      <c r="AI55" s="14">
        <f t="shared" si="7"/>
        <v>0</v>
      </c>
      <c r="AJ55" s="14">
        <f t="shared" si="8"/>
        <v>110</v>
      </c>
      <c r="AK55" s="14"/>
      <c r="AL55" s="14"/>
    </row>
    <row r="56" spans="1:38" s="1" customFormat="1" ht="21.95" customHeight="1" outlineLevel="1" x14ac:dyDescent="0.2">
      <c r="A56" s="7" t="s">
        <v>60</v>
      </c>
      <c r="B56" s="7" t="s">
        <v>8</v>
      </c>
      <c r="C56" s="8">
        <v>45.125999999999998</v>
      </c>
      <c r="D56" s="8">
        <v>793.28200000000004</v>
      </c>
      <c r="E56" s="8">
        <v>382.16199999999998</v>
      </c>
      <c r="F56" s="8">
        <v>414.101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4">
        <f>VLOOKUP(A:A,[2]TDSheet!$A:$F,6,0)</f>
        <v>419.48500000000001</v>
      </c>
      <c r="K56" s="14">
        <f t="shared" si="2"/>
        <v>-37.323000000000036</v>
      </c>
      <c r="L56" s="14">
        <f>VLOOKUP(A:A,[1]TDSheet!$A:$M,13,0)</f>
        <v>0</v>
      </c>
      <c r="M56" s="14">
        <f>VLOOKUP(A:A,[1]TDSheet!$A:$N,14,0)</f>
        <v>50</v>
      </c>
      <c r="N56" s="14">
        <f>VLOOKUP(A:A,[1]TDSheet!$A:$W,23,0)</f>
        <v>60</v>
      </c>
      <c r="O56" s="14">
        <f>VLOOKUP(A:A,[3]TDSheet!$A:$C,3,0)</f>
        <v>60</v>
      </c>
      <c r="P56" s="14"/>
      <c r="Q56" s="14"/>
      <c r="R56" s="14"/>
      <c r="S56" s="14"/>
      <c r="T56" s="14"/>
      <c r="U56" s="16"/>
      <c r="V56" s="14">
        <f t="shared" si="3"/>
        <v>76.432400000000001</v>
      </c>
      <c r="W56" s="16"/>
      <c r="X56" s="17">
        <f t="shared" si="4"/>
        <v>6.8570527681977795</v>
      </c>
      <c r="Y56" s="14">
        <f t="shared" si="5"/>
        <v>5.4178725252641549</v>
      </c>
      <c r="Z56" s="14"/>
      <c r="AA56" s="14"/>
      <c r="AB56" s="14"/>
      <c r="AC56" s="14">
        <f>VLOOKUP(A:A,[1]TDSheet!$A:$AC,29,0)</f>
        <v>0</v>
      </c>
      <c r="AD56" s="14">
        <f>VLOOKUP(A:A,[1]TDSheet!$A:$AD,30,0)</f>
        <v>85.210000000000008</v>
      </c>
      <c r="AE56" s="14">
        <f>VLOOKUP(A:A,[1]TDSheet!$A:$AE,31,0)</f>
        <v>97.056399999999996</v>
      </c>
      <c r="AF56" s="14">
        <f>VLOOKUP(A:A,[4]TDSheet!$A:$D,4,0)</f>
        <v>66.680999999999997</v>
      </c>
      <c r="AG56" s="14">
        <f>VLOOKUP(A:A,[1]TDSheet!$A:$AG,33,0)</f>
        <v>0</v>
      </c>
      <c r="AH56" s="14">
        <f t="shared" si="6"/>
        <v>0</v>
      </c>
      <c r="AI56" s="14">
        <f t="shared" si="7"/>
        <v>0</v>
      </c>
      <c r="AJ56" s="14">
        <f t="shared" si="8"/>
        <v>60</v>
      </c>
      <c r="AK56" s="14"/>
      <c r="AL56" s="14"/>
    </row>
    <row r="57" spans="1:38" s="1" customFormat="1" ht="11.1" customHeight="1" outlineLevel="1" x14ac:dyDescent="0.2">
      <c r="A57" s="7" t="s">
        <v>61</v>
      </c>
      <c r="B57" s="7" t="s">
        <v>14</v>
      </c>
      <c r="C57" s="8">
        <v>1432</v>
      </c>
      <c r="D57" s="8">
        <v>957</v>
      </c>
      <c r="E57" s="8">
        <v>1491</v>
      </c>
      <c r="F57" s="8">
        <v>859</v>
      </c>
      <c r="G57" s="1">
        <f>VLOOKUP(A:A,[1]TDSheet!$A:$G,7,0)</f>
        <v>0</v>
      </c>
      <c r="H57" s="1">
        <f>VLOOKUP(A:A,[1]TDSheet!$A:$H,8,0)</f>
        <v>0.35</v>
      </c>
      <c r="I57" s="1" t="e">
        <f>VLOOKUP(A:A,[1]TDSheet!$A:$I,9,0)</f>
        <v>#N/A</v>
      </c>
      <c r="J57" s="14">
        <f>VLOOKUP(A:A,[2]TDSheet!$A:$F,6,0)</f>
        <v>1473</v>
      </c>
      <c r="K57" s="14">
        <f t="shared" si="2"/>
        <v>18</v>
      </c>
      <c r="L57" s="14">
        <f>VLOOKUP(A:A,[1]TDSheet!$A:$M,13,0)</f>
        <v>0</v>
      </c>
      <c r="M57" s="14">
        <f>VLOOKUP(A:A,[1]TDSheet!$A:$N,14,0)</f>
        <v>700</v>
      </c>
      <c r="N57" s="14">
        <f>VLOOKUP(A:A,[1]TDSheet!$A:$W,23,0)</f>
        <v>500</v>
      </c>
      <c r="O57" s="14">
        <f>VLOOKUP(A:A,[3]TDSheet!$A:$C,3,0)</f>
        <v>180</v>
      </c>
      <c r="P57" s="14"/>
      <c r="Q57" s="14"/>
      <c r="R57" s="14"/>
      <c r="S57" s="14"/>
      <c r="T57" s="14"/>
      <c r="U57" s="16"/>
      <c r="V57" s="14">
        <f t="shared" si="3"/>
        <v>298.2</v>
      </c>
      <c r="W57" s="16"/>
      <c r="X57" s="17">
        <f t="shared" si="4"/>
        <v>6.9047619047619051</v>
      </c>
      <c r="Y57" s="14">
        <f t="shared" si="5"/>
        <v>2.8806170355466132</v>
      </c>
      <c r="Z57" s="14"/>
      <c r="AA57" s="14"/>
      <c r="AB57" s="14"/>
      <c r="AC57" s="14">
        <f>VLOOKUP(A:A,[1]TDSheet!$A:$AC,29,0)</f>
        <v>0</v>
      </c>
      <c r="AD57" s="14">
        <f>VLOOKUP(A:A,[1]TDSheet!$A:$AD,30,0)</f>
        <v>357.6</v>
      </c>
      <c r="AE57" s="14">
        <f>VLOOKUP(A:A,[1]TDSheet!$A:$AE,31,0)</f>
        <v>298.60000000000002</v>
      </c>
      <c r="AF57" s="14">
        <f>VLOOKUP(A:A,[4]TDSheet!$A:$D,4,0)</f>
        <v>282</v>
      </c>
      <c r="AG57" s="14">
        <f>VLOOKUP(A:A,[1]TDSheet!$A:$AG,33,0)</f>
        <v>0</v>
      </c>
      <c r="AH57" s="14">
        <f t="shared" si="6"/>
        <v>0</v>
      </c>
      <c r="AI57" s="14">
        <f t="shared" si="7"/>
        <v>0</v>
      </c>
      <c r="AJ57" s="14">
        <f t="shared" si="8"/>
        <v>62.999999999999993</v>
      </c>
      <c r="AK57" s="14"/>
      <c r="AL57" s="14"/>
    </row>
    <row r="58" spans="1:38" s="1" customFormat="1" ht="11.1" customHeight="1" outlineLevel="1" x14ac:dyDescent="0.2">
      <c r="A58" s="7" t="s">
        <v>62</v>
      </c>
      <c r="B58" s="7" t="s">
        <v>14</v>
      </c>
      <c r="C58" s="8">
        <v>3839</v>
      </c>
      <c r="D58" s="8">
        <v>10245</v>
      </c>
      <c r="E58" s="9">
        <v>5316</v>
      </c>
      <c r="F58" s="21">
        <v>4378</v>
      </c>
      <c r="G58" s="1" t="str">
        <f>VLOOKUP(A:A,[1]TDSheet!$A:$G,7,0)</f>
        <v>акк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4158</v>
      </c>
      <c r="K58" s="14">
        <f t="shared" si="2"/>
        <v>1158</v>
      </c>
      <c r="L58" s="14">
        <f>VLOOKUP(A:A,[1]TDSheet!$A:$M,13,0)</f>
        <v>0</v>
      </c>
      <c r="M58" s="14">
        <f>VLOOKUP(A:A,[1]TDSheet!$A:$N,14,0)</f>
        <v>1100</v>
      </c>
      <c r="N58" s="14">
        <f>VLOOKUP(A:A,[1]TDSheet!$A:$W,23,0)</f>
        <v>1800</v>
      </c>
      <c r="O58" s="14">
        <f>VLOOKUP(A:A,[3]TDSheet!$A:$C,3,0)</f>
        <v>420</v>
      </c>
      <c r="P58" s="14"/>
      <c r="Q58" s="14"/>
      <c r="R58" s="14"/>
      <c r="S58" s="14"/>
      <c r="T58" s="14"/>
      <c r="U58" s="16"/>
      <c r="V58" s="14">
        <f t="shared" si="3"/>
        <v>1063.2</v>
      </c>
      <c r="W58" s="16"/>
      <c r="X58" s="17">
        <f t="shared" si="4"/>
        <v>6.8453724604966135</v>
      </c>
      <c r="Y58" s="14">
        <f t="shared" si="5"/>
        <v>4.1177577125658384</v>
      </c>
      <c r="Z58" s="14"/>
      <c r="AA58" s="14"/>
      <c r="AB58" s="14"/>
      <c r="AC58" s="14">
        <f>VLOOKUP(A:A,[1]TDSheet!$A:$AC,29,0)</f>
        <v>0</v>
      </c>
      <c r="AD58" s="14">
        <f>VLOOKUP(A:A,[1]TDSheet!$A:$AD,30,0)</f>
        <v>1122.8</v>
      </c>
      <c r="AE58" s="14">
        <f>VLOOKUP(A:A,[1]TDSheet!$A:$AE,31,0)</f>
        <v>1227.5999999999999</v>
      </c>
      <c r="AF58" s="14">
        <f>VLOOKUP(A:A,[4]TDSheet!$A:$D,4,0)</f>
        <v>869</v>
      </c>
      <c r="AG58" s="14">
        <f>VLOOKUP(A:A,[1]TDSheet!$A:$AG,33,0)</f>
        <v>0</v>
      </c>
      <c r="AH58" s="14">
        <f t="shared" si="6"/>
        <v>0</v>
      </c>
      <c r="AI58" s="14">
        <f t="shared" si="7"/>
        <v>0</v>
      </c>
      <c r="AJ58" s="14">
        <f t="shared" si="8"/>
        <v>168</v>
      </c>
      <c r="AK58" s="14"/>
      <c r="AL58" s="14"/>
    </row>
    <row r="59" spans="1:38" s="1" customFormat="1" ht="11.1" customHeight="1" outlineLevel="1" x14ac:dyDescent="0.2">
      <c r="A59" s="7" t="s">
        <v>63</v>
      </c>
      <c r="B59" s="7" t="s">
        <v>14</v>
      </c>
      <c r="C59" s="8">
        <v>1681</v>
      </c>
      <c r="D59" s="8">
        <v>2881</v>
      </c>
      <c r="E59" s="8">
        <v>2729</v>
      </c>
      <c r="F59" s="8">
        <v>1793</v>
      </c>
      <c r="G59" s="1">
        <f>VLOOKUP(A:A,[1]TDSheet!$A:$G,7,0)</f>
        <v>0</v>
      </c>
      <c r="H59" s="1">
        <f>VLOOKUP(A:A,[1]TDSheet!$A:$H,8,0)</f>
        <v>0.45</v>
      </c>
      <c r="I59" s="1" t="e">
        <f>VLOOKUP(A:A,[1]TDSheet!$A:$I,9,0)</f>
        <v>#N/A</v>
      </c>
      <c r="J59" s="14">
        <f>VLOOKUP(A:A,[2]TDSheet!$A:$F,6,0)</f>
        <v>2697</v>
      </c>
      <c r="K59" s="14">
        <f t="shared" si="2"/>
        <v>32</v>
      </c>
      <c r="L59" s="14">
        <f>VLOOKUP(A:A,[1]TDSheet!$A:$M,13,0)</f>
        <v>0</v>
      </c>
      <c r="M59" s="14">
        <f>VLOOKUP(A:A,[1]TDSheet!$A:$N,14,0)</f>
        <v>900</v>
      </c>
      <c r="N59" s="14">
        <f>VLOOKUP(A:A,[1]TDSheet!$A:$W,23,0)</f>
        <v>800</v>
      </c>
      <c r="O59" s="14">
        <f>VLOOKUP(A:A,[3]TDSheet!$A:$C,3,0)</f>
        <v>60</v>
      </c>
      <c r="P59" s="14"/>
      <c r="Q59" s="14"/>
      <c r="R59" s="14"/>
      <c r="S59" s="14"/>
      <c r="T59" s="14"/>
      <c r="U59" s="16">
        <v>300</v>
      </c>
      <c r="V59" s="14">
        <f t="shared" si="3"/>
        <v>545.79999999999995</v>
      </c>
      <c r="W59" s="16"/>
      <c r="X59" s="17">
        <f t="shared" si="4"/>
        <v>6.9494320263832909</v>
      </c>
      <c r="Y59" s="14">
        <f t="shared" si="5"/>
        <v>3.2850861121289854</v>
      </c>
      <c r="Z59" s="14"/>
      <c r="AA59" s="14"/>
      <c r="AB59" s="14"/>
      <c r="AC59" s="14">
        <f>VLOOKUP(A:A,[1]TDSheet!$A:$AC,29,0)</f>
        <v>0</v>
      </c>
      <c r="AD59" s="14">
        <f>VLOOKUP(A:A,[1]TDSheet!$A:$AD,30,0)</f>
        <v>549.79999999999995</v>
      </c>
      <c r="AE59" s="14">
        <f>VLOOKUP(A:A,[1]TDSheet!$A:$AE,31,0)</f>
        <v>562.4</v>
      </c>
      <c r="AF59" s="14">
        <f>VLOOKUP(A:A,[4]TDSheet!$A:$D,4,0)</f>
        <v>666</v>
      </c>
      <c r="AG59" s="14" t="str">
        <f>VLOOKUP(A:A,[1]TDSheet!$A:$AG,33,0)</f>
        <v>продокт</v>
      </c>
      <c r="AH59" s="14">
        <f t="shared" si="6"/>
        <v>135</v>
      </c>
      <c r="AI59" s="14">
        <f t="shared" si="7"/>
        <v>0</v>
      </c>
      <c r="AJ59" s="14">
        <f t="shared" si="8"/>
        <v>27</v>
      </c>
      <c r="AK59" s="14"/>
      <c r="AL59" s="14"/>
    </row>
    <row r="60" spans="1:38" s="1" customFormat="1" ht="11.1" customHeight="1" outlineLevel="1" x14ac:dyDescent="0.2">
      <c r="A60" s="7" t="s">
        <v>64</v>
      </c>
      <c r="B60" s="7" t="s">
        <v>8</v>
      </c>
      <c r="C60" s="8">
        <v>1197.6199999999999</v>
      </c>
      <c r="D60" s="8">
        <v>896.82100000000003</v>
      </c>
      <c r="E60" s="9">
        <v>903</v>
      </c>
      <c r="F60" s="21">
        <v>503</v>
      </c>
      <c r="G60" s="1">
        <f>VLOOKUP(A:A,[1]TDSheet!$A:$G,7,0)</f>
        <v>0</v>
      </c>
      <c r="H60" s="1">
        <f>VLOOKUP(A:A,[1]TDSheet!$A:$H,8,0)</f>
        <v>1</v>
      </c>
      <c r="I60" s="1" t="e">
        <f>VLOOKUP(A:A,[1]TDSheet!$A:$I,9,0)</f>
        <v>#N/A</v>
      </c>
      <c r="J60" s="14">
        <f>VLOOKUP(A:A,[2]TDSheet!$A:$F,6,0)</f>
        <v>436.57900000000001</v>
      </c>
      <c r="K60" s="14">
        <f t="shared" si="2"/>
        <v>466.42099999999999</v>
      </c>
      <c r="L60" s="14">
        <f>VLOOKUP(A:A,[1]TDSheet!$A:$M,13,0)</f>
        <v>0</v>
      </c>
      <c r="M60" s="14">
        <f>VLOOKUP(A:A,[1]TDSheet!$A:$N,14,0)</f>
        <v>600</v>
      </c>
      <c r="N60" s="14">
        <f>VLOOKUP(A:A,[1]TDSheet!$A:$W,23,0)</f>
        <v>170</v>
      </c>
      <c r="O60" s="14">
        <f>VLOOKUP(A:A,[3]TDSheet!$A:$C,3,0)</f>
        <v>48</v>
      </c>
      <c r="P60" s="14"/>
      <c r="Q60" s="14"/>
      <c r="R60" s="14"/>
      <c r="S60" s="14"/>
      <c r="T60" s="14"/>
      <c r="U60" s="16"/>
      <c r="V60" s="14">
        <f t="shared" si="3"/>
        <v>180.6</v>
      </c>
      <c r="W60" s="16"/>
      <c r="X60" s="17">
        <f t="shared" si="4"/>
        <v>7.048726467331119</v>
      </c>
      <c r="Y60" s="14">
        <f t="shared" si="5"/>
        <v>2.7851605758582503</v>
      </c>
      <c r="Z60" s="14"/>
      <c r="AA60" s="14"/>
      <c r="AB60" s="14"/>
      <c r="AC60" s="14">
        <f>VLOOKUP(A:A,[1]TDSheet!$A:$AC,29,0)</f>
        <v>0</v>
      </c>
      <c r="AD60" s="14">
        <f>VLOOKUP(A:A,[1]TDSheet!$A:$AD,30,0)</f>
        <v>210.55940000000001</v>
      </c>
      <c r="AE60" s="14">
        <f>VLOOKUP(A:A,[1]TDSheet!$A:$AE,31,0)</f>
        <v>188.57599999999999</v>
      </c>
      <c r="AF60" s="14">
        <f>VLOOKUP(A:A,[4]TDSheet!$A:$D,4,0)</f>
        <v>69.078000000000003</v>
      </c>
      <c r="AG60" s="14">
        <f>VLOOKUP(A:A,[1]TDSheet!$A:$AG,33,0)</f>
        <v>0</v>
      </c>
      <c r="AH60" s="14">
        <f t="shared" si="6"/>
        <v>0</v>
      </c>
      <c r="AI60" s="14">
        <f t="shared" si="7"/>
        <v>0</v>
      </c>
      <c r="AJ60" s="14">
        <f t="shared" si="8"/>
        <v>48</v>
      </c>
      <c r="AK60" s="14"/>
      <c r="AL60" s="14"/>
    </row>
    <row r="61" spans="1:38" s="1" customFormat="1" ht="11.1" customHeight="1" outlineLevel="1" x14ac:dyDescent="0.2">
      <c r="A61" s="7" t="s">
        <v>65</v>
      </c>
      <c r="B61" s="7" t="s">
        <v>14</v>
      </c>
      <c r="C61" s="8">
        <v>295</v>
      </c>
      <c r="D61" s="8">
        <v>509</v>
      </c>
      <c r="E61" s="8">
        <v>391</v>
      </c>
      <c r="F61" s="8">
        <v>408</v>
      </c>
      <c r="G61" s="1">
        <f>VLOOKUP(A:A,[1]TDSheet!$A:$G,7,0)</f>
        <v>0</v>
      </c>
      <c r="H61" s="1">
        <f>VLOOKUP(A:A,[1]TDSheet!$A:$H,8,0)</f>
        <v>0.1</v>
      </c>
      <c r="I61" s="1" t="e">
        <f>VLOOKUP(A:A,[1]TDSheet!$A:$I,9,0)</f>
        <v>#N/A</v>
      </c>
      <c r="J61" s="14">
        <f>VLOOKUP(A:A,[2]TDSheet!$A:$F,6,0)</f>
        <v>398</v>
      </c>
      <c r="K61" s="14">
        <f t="shared" si="2"/>
        <v>-7</v>
      </c>
      <c r="L61" s="14">
        <f>VLOOKUP(A:A,[1]TDSheet!$A:$M,13,0)</f>
        <v>0</v>
      </c>
      <c r="M61" s="14">
        <f>VLOOKUP(A:A,[1]TDSheet!$A:$N,14,0)</f>
        <v>500</v>
      </c>
      <c r="N61" s="14">
        <f>VLOOKUP(A:A,[1]TDSheet!$A:$W,23,0)</f>
        <v>0</v>
      </c>
      <c r="O61" s="14">
        <f>VLOOKUP(A:A,[3]TDSheet!$A:$C,3,0)</f>
        <v>0</v>
      </c>
      <c r="P61" s="14"/>
      <c r="Q61" s="14"/>
      <c r="R61" s="14"/>
      <c r="S61" s="14"/>
      <c r="T61" s="14"/>
      <c r="U61" s="16"/>
      <c r="V61" s="14">
        <f t="shared" si="3"/>
        <v>78.2</v>
      </c>
      <c r="W61" s="16"/>
      <c r="X61" s="17">
        <f t="shared" si="4"/>
        <v>11.611253196930946</v>
      </c>
      <c r="Y61" s="14">
        <f t="shared" si="5"/>
        <v>5.2173913043478262</v>
      </c>
      <c r="Z61" s="14"/>
      <c r="AA61" s="14"/>
      <c r="AB61" s="14"/>
      <c r="AC61" s="14">
        <f>VLOOKUP(A:A,[1]TDSheet!$A:$AC,29,0)</f>
        <v>0</v>
      </c>
      <c r="AD61" s="14">
        <f>VLOOKUP(A:A,[1]TDSheet!$A:$AD,30,0)</f>
        <v>70.2</v>
      </c>
      <c r="AE61" s="14">
        <f>VLOOKUP(A:A,[1]TDSheet!$A:$AE,31,0)</f>
        <v>63.4</v>
      </c>
      <c r="AF61" s="14">
        <f>VLOOKUP(A:A,[4]TDSheet!$A:$D,4,0)</f>
        <v>50</v>
      </c>
      <c r="AG61" s="14" t="e">
        <f>VLOOKUP(A:A,[1]TDSheet!$A:$AG,33,0)</f>
        <v>#N/A</v>
      </c>
      <c r="AH61" s="14">
        <f t="shared" si="6"/>
        <v>0</v>
      </c>
      <c r="AI61" s="14">
        <f t="shared" si="7"/>
        <v>0</v>
      </c>
      <c r="AJ61" s="14">
        <f t="shared" si="8"/>
        <v>0</v>
      </c>
      <c r="AK61" s="14"/>
      <c r="AL61" s="14"/>
    </row>
    <row r="62" spans="1:38" s="1" customFormat="1" ht="21.95" customHeight="1" outlineLevel="1" x14ac:dyDescent="0.2">
      <c r="A62" s="7" t="s">
        <v>66</v>
      </c>
      <c r="B62" s="7" t="s">
        <v>14</v>
      </c>
      <c r="C62" s="8">
        <v>781</v>
      </c>
      <c r="D62" s="8">
        <v>2047</v>
      </c>
      <c r="E62" s="8">
        <v>1242</v>
      </c>
      <c r="F62" s="8">
        <v>944</v>
      </c>
      <c r="G62" s="1" t="str">
        <f>VLOOKUP(A:A,[1]TDSheet!$A:$G,7,0)</f>
        <v>окак</v>
      </c>
      <c r="H62" s="1">
        <f>VLOOKUP(A:A,[1]TDSheet!$A:$H,8,0)</f>
        <v>0.35</v>
      </c>
      <c r="I62" s="1" t="e">
        <f>VLOOKUP(A:A,[1]TDSheet!$A:$I,9,0)</f>
        <v>#N/A</v>
      </c>
      <c r="J62" s="14">
        <f>VLOOKUP(A:A,[2]TDSheet!$A:$F,6,0)</f>
        <v>1263</v>
      </c>
      <c r="K62" s="14">
        <f t="shared" si="2"/>
        <v>-21</v>
      </c>
      <c r="L62" s="14">
        <f>VLOOKUP(A:A,[1]TDSheet!$A:$M,13,0)</f>
        <v>0</v>
      </c>
      <c r="M62" s="14">
        <f>VLOOKUP(A:A,[1]TDSheet!$A:$N,14,0)</f>
        <v>450</v>
      </c>
      <c r="N62" s="14">
        <f>VLOOKUP(A:A,[1]TDSheet!$A:$W,23,0)</f>
        <v>200</v>
      </c>
      <c r="O62" s="14">
        <f>VLOOKUP(A:A,[3]TDSheet!$A:$C,3,0)</f>
        <v>186</v>
      </c>
      <c r="P62" s="14"/>
      <c r="Q62" s="14"/>
      <c r="R62" s="14"/>
      <c r="S62" s="14"/>
      <c r="T62" s="14"/>
      <c r="U62" s="16"/>
      <c r="V62" s="14">
        <f t="shared" si="3"/>
        <v>248.4</v>
      </c>
      <c r="W62" s="16"/>
      <c r="X62" s="17">
        <f t="shared" si="4"/>
        <v>6.4170692431561998</v>
      </c>
      <c r="Y62" s="14">
        <f t="shared" si="5"/>
        <v>3.8003220611916264</v>
      </c>
      <c r="Z62" s="14"/>
      <c r="AA62" s="14"/>
      <c r="AB62" s="14"/>
      <c r="AC62" s="14">
        <f>VLOOKUP(A:A,[1]TDSheet!$A:$AC,29,0)</f>
        <v>0</v>
      </c>
      <c r="AD62" s="14">
        <f>VLOOKUP(A:A,[1]TDSheet!$A:$AD,30,0)</f>
        <v>287.60000000000002</v>
      </c>
      <c r="AE62" s="14">
        <f>VLOOKUP(A:A,[1]TDSheet!$A:$AE,31,0)</f>
        <v>297.8</v>
      </c>
      <c r="AF62" s="14">
        <f>VLOOKUP(A:A,[4]TDSheet!$A:$D,4,0)</f>
        <v>233</v>
      </c>
      <c r="AG62" s="14">
        <f>VLOOKUP(A:A,[1]TDSheet!$A:$AG,33,0)</f>
        <v>0</v>
      </c>
      <c r="AH62" s="14">
        <f t="shared" si="6"/>
        <v>0</v>
      </c>
      <c r="AI62" s="14">
        <f t="shared" si="7"/>
        <v>0</v>
      </c>
      <c r="AJ62" s="14">
        <f t="shared" si="8"/>
        <v>65.099999999999994</v>
      </c>
      <c r="AK62" s="14"/>
      <c r="AL62" s="14"/>
    </row>
    <row r="63" spans="1:38" s="1" customFormat="1" ht="11.1" customHeight="1" outlineLevel="1" x14ac:dyDescent="0.2">
      <c r="A63" s="7" t="s">
        <v>67</v>
      </c>
      <c r="B63" s="7" t="s">
        <v>8</v>
      </c>
      <c r="C63" s="8">
        <v>143.155</v>
      </c>
      <c r="D63" s="8">
        <v>637.42100000000005</v>
      </c>
      <c r="E63" s="8">
        <v>353.57</v>
      </c>
      <c r="F63" s="8">
        <v>260.65499999999997</v>
      </c>
      <c r="G63" s="1" t="str">
        <f>VLOOKUP(A:A,[1]TDSheet!$A:$G,7,0)</f>
        <v>окак</v>
      </c>
      <c r="H63" s="1">
        <f>VLOOKUP(A:A,[1]TDSheet!$A:$H,8,0)</f>
        <v>1</v>
      </c>
      <c r="I63" s="1" t="e">
        <f>VLOOKUP(A:A,[1]TDSheet!$A:$I,9,0)</f>
        <v>#N/A</v>
      </c>
      <c r="J63" s="14">
        <f>VLOOKUP(A:A,[2]TDSheet!$A:$F,6,0)</f>
        <v>336.91899999999998</v>
      </c>
      <c r="K63" s="14">
        <f t="shared" si="2"/>
        <v>16.65100000000001</v>
      </c>
      <c r="L63" s="14">
        <f>VLOOKUP(A:A,[1]TDSheet!$A:$M,13,0)</f>
        <v>0</v>
      </c>
      <c r="M63" s="14">
        <f>VLOOKUP(A:A,[1]TDSheet!$A:$N,14,0)</f>
        <v>250</v>
      </c>
      <c r="N63" s="14">
        <f>VLOOKUP(A:A,[1]TDSheet!$A:$W,23,0)</f>
        <v>0</v>
      </c>
      <c r="O63" s="14">
        <f>VLOOKUP(A:A,[3]TDSheet!$A:$C,3,0)</f>
        <v>36</v>
      </c>
      <c r="P63" s="14"/>
      <c r="Q63" s="14"/>
      <c r="R63" s="14"/>
      <c r="S63" s="14"/>
      <c r="T63" s="14"/>
      <c r="U63" s="16"/>
      <c r="V63" s="14">
        <f t="shared" si="3"/>
        <v>70.713999999999999</v>
      </c>
      <c r="W63" s="16"/>
      <c r="X63" s="17">
        <f t="shared" si="4"/>
        <v>7.2214130158101648</v>
      </c>
      <c r="Y63" s="14">
        <f t="shared" si="5"/>
        <v>3.6860451961422065</v>
      </c>
      <c r="Z63" s="14"/>
      <c r="AA63" s="14"/>
      <c r="AB63" s="14"/>
      <c r="AC63" s="14">
        <f>VLOOKUP(A:A,[1]TDSheet!$A:$AC,29,0)</f>
        <v>0</v>
      </c>
      <c r="AD63" s="14">
        <f>VLOOKUP(A:A,[1]TDSheet!$A:$AD,30,0)</f>
        <v>65.092199999999991</v>
      </c>
      <c r="AE63" s="14">
        <f>VLOOKUP(A:A,[1]TDSheet!$A:$AE,31,0)</f>
        <v>71.2654</v>
      </c>
      <c r="AF63" s="14">
        <f>VLOOKUP(A:A,[4]TDSheet!$A:$D,4,0)</f>
        <v>68.676000000000002</v>
      </c>
      <c r="AG63" s="14">
        <f>VLOOKUP(A:A,[1]TDSheet!$A:$AG,33,0)</f>
        <v>0</v>
      </c>
      <c r="AH63" s="14">
        <f t="shared" si="6"/>
        <v>0</v>
      </c>
      <c r="AI63" s="14">
        <f t="shared" si="7"/>
        <v>0</v>
      </c>
      <c r="AJ63" s="14">
        <f t="shared" si="8"/>
        <v>36</v>
      </c>
      <c r="AK63" s="14"/>
      <c r="AL63" s="14"/>
    </row>
    <row r="64" spans="1:38" s="1" customFormat="1" ht="11.1" customHeight="1" outlineLevel="1" x14ac:dyDescent="0.2">
      <c r="A64" s="7" t="s">
        <v>68</v>
      </c>
      <c r="B64" s="7" t="s">
        <v>14</v>
      </c>
      <c r="C64" s="8">
        <v>3004</v>
      </c>
      <c r="D64" s="8">
        <v>3768</v>
      </c>
      <c r="E64" s="8">
        <v>3915</v>
      </c>
      <c r="F64" s="8">
        <v>2652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4">
        <f>VLOOKUP(A:A,[2]TDSheet!$A:$F,6,0)</f>
        <v>4011</v>
      </c>
      <c r="K64" s="14">
        <f t="shared" si="2"/>
        <v>-96</v>
      </c>
      <c r="L64" s="14">
        <f>VLOOKUP(A:A,[1]TDSheet!$A:$M,13,0)</f>
        <v>0</v>
      </c>
      <c r="M64" s="14">
        <f>VLOOKUP(A:A,[1]TDSheet!$A:$N,14,0)</f>
        <v>1600</v>
      </c>
      <c r="N64" s="14">
        <f>VLOOKUP(A:A,[1]TDSheet!$A:$W,23,0)</f>
        <v>1000</v>
      </c>
      <c r="O64" s="14">
        <f>VLOOKUP(A:A,[3]TDSheet!$A:$C,3,0)</f>
        <v>500</v>
      </c>
      <c r="P64" s="14"/>
      <c r="Q64" s="14"/>
      <c r="R64" s="14"/>
      <c r="S64" s="14"/>
      <c r="T64" s="14"/>
      <c r="U64" s="16"/>
      <c r="V64" s="14">
        <f t="shared" si="3"/>
        <v>783</v>
      </c>
      <c r="W64" s="16"/>
      <c r="X64" s="17">
        <f t="shared" si="4"/>
        <v>6.7075351213282248</v>
      </c>
      <c r="Y64" s="14">
        <f t="shared" si="5"/>
        <v>3.3869731800766285</v>
      </c>
      <c r="Z64" s="14"/>
      <c r="AA64" s="14"/>
      <c r="AB64" s="14"/>
      <c r="AC64" s="14">
        <f>VLOOKUP(A:A,[1]TDSheet!$A:$AC,29,0)</f>
        <v>0</v>
      </c>
      <c r="AD64" s="14">
        <f>VLOOKUP(A:A,[1]TDSheet!$A:$AD,30,0)</f>
        <v>984.2</v>
      </c>
      <c r="AE64" s="14">
        <f>VLOOKUP(A:A,[1]TDSheet!$A:$AE,31,0)</f>
        <v>871.6</v>
      </c>
      <c r="AF64" s="14">
        <f>VLOOKUP(A:A,[4]TDSheet!$A:$D,4,0)</f>
        <v>672</v>
      </c>
      <c r="AG64" s="14" t="e">
        <f>VLOOKUP(A:A,[1]TDSheet!$A:$AG,33,0)</f>
        <v>#N/A</v>
      </c>
      <c r="AH64" s="14">
        <f t="shared" si="6"/>
        <v>0</v>
      </c>
      <c r="AI64" s="14">
        <f t="shared" si="7"/>
        <v>0</v>
      </c>
      <c r="AJ64" s="14">
        <f t="shared" si="8"/>
        <v>200</v>
      </c>
      <c r="AK64" s="14"/>
      <c r="AL64" s="14"/>
    </row>
    <row r="65" spans="1:38" s="1" customFormat="1" ht="11.1" customHeight="1" outlineLevel="1" x14ac:dyDescent="0.2">
      <c r="A65" s="7" t="s">
        <v>69</v>
      </c>
      <c r="B65" s="7" t="s">
        <v>14</v>
      </c>
      <c r="C65" s="8">
        <v>3300</v>
      </c>
      <c r="D65" s="8">
        <v>4458</v>
      </c>
      <c r="E65" s="8">
        <v>4729</v>
      </c>
      <c r="F65" s="8">
        <v>2856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4">
        <f>VLOOKUP(A:A,[2]TDSheet!$A:$F,6,0)</f>
        <v>4778</v>
      </c>
      <c r="K65" s="14">
        <f t="shared" si="2"/>
        <v>-49</v>
      </c>
      <c r="L65" s="14">
        <f>VLOOKUP(A:A,[1]TDSheet!$A:$M,13,0)</f>
        <v>0</v>
      </c>
      <c r="M65" s="14">
        <f>VLOOKUP(A:A,[1]TDSheet!$A:$N,14,0)</f>
        <v>2000</v>
      </c>
      <c r="N65" s="14">
        <f>VLOOKUP(A:A,[1]TDSheet!$A:$W,23,0)</f>
        <v>1100</v>
      </c>
      <c r="O65" s="14">
        <f>VLOOKUP(A:A,[3]TDSheet!$A:$C,3,0)</f>
        <v>780</v>
      </c>
      <c r="P65" s="14"/>
      <c r="Q65" s="14"/>
      <c r="R65" s="14"/>
      <c r="S65" s="14"/>
      <c r="T65" s="14"/>
      <c r="U65" s="16"/>
      <c r="V65" s="14">
        <f t="shared" si="3"/>
        <v>945.8</v>
      </c>
      <c r="W65" s="16"/>
      <c r="X65" s="17">
        <f t="shared" si="4"/>
        <v>6.2973144427997463</v>
      </c>
      <c r="Y65" s="14">
        <f t="shared" si="5"/>
        <v>3.0196658913089451</v>
      </c>
      <c r="Z65" s="14"/>
      <c r="AA65" s="14"/>
      <c r="AB65" s="14"/>
      <c r="AC65" s="14">
        <f>VLOOKUP(A:A,[1]TDSheet!$A:$AC,29,0)</f>
        <v>0</v>
      </c>
      <c r="AD65" s="14">
        <f>VLOOKUP(A:A,[1]TDSheet!$A:$AD,30,0)</f>
        <v>1080.2</v>
      </c>
      <c r="AE65" s="14">
        <f>VLOOKUP(A:A,[1]TDSheet!$A:$AE,31,0)</f>
        <v>1010.2</v>
      </c>
      <c r="AF65" s="14">
        <f>VLOOKUP(A:A,[4]TDSheet!$A:$D,4,0)</f>
        <v>955</v>
      </c>
      <c r="AG65" s="14" t="e">
        <f>VLOOKUP(A:A,[1]TDSheet!$A:$AG,33,0)</f>
        <v>#N/A</v>
      </c>
      <c r="AH65" s="14">
        <f t="shared" si="6"/>
        <v>0</v>
      </c>
      <c r="AI65" s="14">
        <f t="shared" si="7"/>
        <v>0</v>
      </c>
      <c r="AJ65" s="14">
        <f t="shared" si="8"/>
        <v>312</v>
      </c>
      <c r="AK65" s="14"/>
      <c r="AL65" s="14"/>
    </row>
    <row r="66" spans="1:38" s="1" customFormat="1" ht="21.95" customHeight="1" outlineLevel="1" x14ac:dyDescent="0.2">
      <c r="A66" s="7" t="s">
        <v>70</v>
      </c>
      <c r="B66" s="7" t="s">
        <v>8</v>
      </c>
      <c r="C66" s="8">
        <v>26.805</v>
      </c>
      <c r="D66" s="8">
        <v>122.846</v>
      </c>
      <c r="E66" s="8">
        <v>55.173999999999999</v>
      </c>
      <c r="F66" s="8">
        <v>17.510000000000002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4">
        <f>VLOOKUP(A:A,[2]TDSheet!$A:$F,6,0)</f>
        <v>58.366</v>
      </c>
      <c r="K66" s="14">
        <f t="shared" si="2"/>
        <v>-3.1920000000000002</v>
      </c>
      <c r="L66" s="14">
        <f>VLOOKUP(A:A,[1]TDSheet!$A:$M,13,0)</f>
        <v>0</v>
      </c>
      <c r="M66" s="14">
        <f>VLOOKUP(A:A,[1]TDSheet!$A:$N,14,0)</f>
        <v>50</v>
      </c>
      <c r="N66" s="14">
        <f>VLOOKUP(A:A,[1]TDSheet!$A:$W,23,0)</f>
        <v>0</v>
      </c>
      <c r="O66" s="14">
        <f>VLOOKUP(A:A,[3]TDSheet!$A:$C,3,0)</f>
        <v>12</v>
      </c>
      <c r="P66" s="14"/>
      <c r="Q66" s="14"/>
      <c r="R66" s="14"/>
      <c r="S66" s="14"/>
      <c r="T66" s="14"/>
      <c r="U66" s="16"/>
      <c r="V66" s="14">
        <f t="shared" si="3"/>
        <v>11.034800000000001</v>
      </c>
      <c r="W66" s="16"/>
      <c r="X66" s="17">
        <f t="shared" si="4"/>
        <v>6.1179178598615289</v>
      </c>
      <c r="Y66" s="14">
        <f t="shared" si="5"/>
        <v>1.5867981295537754</v>
      </c>
      <c r="Z66" s="14"/>
      <c r="AA66" s="14"/>
      <c r="AB66" s="14"/>
      <c r="AC66" s="14">
        <f>VLOOKUP(A:A,[1]TDSheet!$A:$AC,29,0)</f>
        <v>0</v>
      </c>
      <c r="AD66" s="14">
        <f>VLOOKUP(A:A,[1]TDSheet!$A:$AD,30,0)</f>
        <v>7.7421999999999995</v>
      </c>
      <c r="AE66" s="14">
        <f>VLOOKUP(A:A,[1]TDSheet!$A:$AE,31,0)</f>
        <v>9.7016000000000009</v>
      </c>
      <c r="AF66" s="14">
        <f>VLOOKUP(A:A,[4]TDSheet!$A:$D,4,0)</f>
        <v>9.2490000000000006</v>
      </c>
      <c r="AG66" s="14" t="e">
        <f>VLOOKUP(A:A,[1]TDSheet!$A:$AG,33,0)</f>
        <v>#N/A</v>
      </c>
      <c r="AH66" s="14">
        <f t="shared" si="6"/>
        <v>0</v>
      </c>
      <c r="AI66" s="14">
        <f t="shared" si="7"/>
        <v>0</v>
      </c>
      <c r="AJ66" s="14">
        <f t="shared" si="8"/>
        <v>12</v>
      </c>
      <c r="AK66" s="14"/>
      <c r="AL66" s="14"/>
    </row>
    <row r="67" spans="1:38" s="1" customFormat="1" ht="21.95" customHeight="1" outlineLevel="1" x14ac:dyDescent="0.2">
      <c r="A67" s="7" t="s">
        <v>71</v>
      </c>
      <c r="B67" s="7" t="s">
        <v>8</v>
      </c>
      <c r="C67" s="8">
        <v>214.61799999999999</v>
      </c>
      <c r="D67" s="8">
        <v>439.69299999999998</v>
      </c>
      <c r="E67" s="9">
        <v>331</v>
      </c>
      <c r="F67" s="21">
        <v>146</v>
      </c>
      <c r="G67" s="1" t="str">
        <f>VLOOKUP(A:A,[1]TDSheet!$A:$G,7,0)</f>
        <v>акк</v>
      </c>
      <c r="H67" s="1">
        <f>VLOOKUP(A:A,[1]TDSheet!$A:$H,8,0)</f>
        <v>1</v>
      </c>
      <c r="I67" s="1" t="e">
        <f>VLOOKUP(A:A,[1]TDSheet!$A:$I,9,0)</f>
        <v>#N/A</v>
      </c>
      <c r="J67" s="14">
        <f>VLOOKUP(A:A,[2]TDSheet!$A:$F,6,0)</f>
        <v>87.126999999999995</v>
      </c>
      <c r="K67" s="14">
        <f t="shared" si="2"/>
        <v>243.87299999999999</v>
      </c>
      <c r="L67" s="14">
        <f>VLOOKUP(A:A,[1]TDSheet!$A:$M,13,0)</f>
        <v>0</v>
      </c>
      <c r="M67" s="14">
        <f>VLOOKUP(A:A,[1]TDSheet!$A:$N,14,0)</f>
        <v>400</v>
      </c>
      <c r="N67" s="14">
        <f>VLOOKUP(A:A,[1]TDSheet!$A:$W,23,0)</f>
        <v>100</v>
      </c>
      <c r="O67" s="14">
        <f>VLOOKUP(A:A,[3]TDSheet!$A:$C,3,0)</f>
        <v>12</v>
      </c>
      <c r="P67" s="14"/>
      <c r="Q67" s="14"/>
      <c r="R67" s="14"/>
      <c r="S67" s="14"/>
      <c r="T67" s="14"/>
      <c r="U67" s="16"/>
      <c r="V67" s="14">
        <f t="shared" si="3"/>
        <v>66.2</v>
      </c>
      <c r="W67" s="16"/>
      <c r="X67" s="17">
        <f t="shared" si="4"/>
        <v>9.7583081570996981</v>
      </c>
      <c r="Y67" s="14">
        <f t="shared" si="5"/>
        <v>2.2054380664652569</v>
      </c>
      <c r="Z67" s="14"/>
      <c r="AA67" s="14"/>
      <c r="AB67" s="14"/>
      <c r="AC67" s="14">
        <f>VLOOKUP(A:A,[1]TDSheet!$A:$AC,29,0)</f>
        <v>0</v>
      </c>
      <c r="AD67" s="14">
        <f>VLOOKUP(A:A,[1]TDSheet!$A:$AD,30,0)</f>
        <v>28.976199999999999</v>
      </c>
      <c r="AE67" s="14">
        <f>VLOOKUP(A:A,[1]TDSheet!$A:$AE,31,0)</f>
        <v>51.552200000000006</v>
      </c>
      <c r="AF67" s="14">
        <f>VLOOKUP(A:A,[4]TDSheet!$A:$D,4,0)</f>
        <v>19.484999999999999</v>
      </c>
      <c r="AG67" s="14" t="str">
        <f>VLOOKUP(A:A,[1]TDSheet!$A:$AG,33,0)</f>
        <v>акк</v>
      </c>
      <c r="AH67" s="14">
        <f t="shared" si="6"/>
        <v>0</v>
      </c>
      <c r="AI67" s="14">
        <f t="shared" si="7"/>
        <v>0</v>
      </c>
      <c r="AJ67" s="14">
        <f t="shared" si="8"/>
        <v>12</v>
      </c>
      <c r="AK67" s="14"/>
      <c r="AL67" s="14"/>
    </row>
    <row r="68" spans="1:38" s="1" customFormat="1" ht="21.95" customHeight="1" outlineLevel="1" x14ac:dyDescent="0.2">
      <c r="A68" s="7" t="s">
        <v>72</v>
      </c>
      <c r="B68" s="7" t="s">
        <v>14</v>
      </c>
      <c r="C68" s="8">
        <v>693</v>
      </c>
      <c r="D68" s="8">
        <v>795</v>
      </c>
      <c r="E68" s="8">
        <v>903</v>
      </c>
      <c r="F68" s="8">
        <v>541</v>
      </c>
      <c r="G68" s="1">
        <f>VLOOKUP(A:A,[1]TDSheet!$A:$G,7,0)</f>
        <v>0</v>
      </c>
      <c r="H68" s="1">
        <f>VLOOKUP(A:A,[1]TDSheet!$A:$H,8,0)</f>
        <v>0.35</v>
      </c>
      <c r="I68" s="1" t="e">
        <f>VLOOKUP(A:A,[1]TDSheet!$A:$I,9,0)</f>
        <v>#N/A</v>
      </c>
      <c r="J68" s="14">
        <f>VLOOKUP(A:A,[2]TDSheet!$A:$F,6,0)</f>
        <v>934</v>
      </c>
      <c r="K68" s="14">
        <f t="shared" si="2"/>
        <v>-31</v>
      </c>
      <c r="L68" s="14">
        <f>VLOOKUP(A:A,[1]TDSheet!$A:$M,13,0)</f>
        <v>0</v>
      </c>
      <c r="M68" s="14">
        <f>VLOOKUP(A:A,[1]TDSheet!$A:$N,14,0)</f>
        <v>300</v>
      </c>
      <c r="N68" s="14">
        <f>VLOOKUP(A:A,[1]TDSheet!$A:$W,23,0)</f>
        <v>350</v>
      </c>
      <c r="O68" s="14">
        <f>VLOOKUP(A:A,[3]TDSheet!$A:$C,3,0)</f>
        <v>245</v>
      </c>
      <c r="P68" s="14"/>
      <c r="Q68" s="14"/>
      <c r="R68" s="14"/>
      <c r="S68" s="14"/>
      <c r="T68" s="14"/>
      <c r="U68" s="16"/>
      <c r="V68" s="14">
        <f t="shared" si="3"/>
        <v>180.6</v>
      </c>
      <c r="W68" s="16"/>
      <c r="X68" s="17">
        <f t="shared" si="4"/>
        <v>6.5946843853820596</v>
      </c>
      <c r="Y68" s="14">
        <f t="shared" si="5"/>
        <v>2.9955703211517166</v>
      </c>
      <c r="Z68" s="14"/>
      <c r="AA68" s="14"/>
      <c r="AB68" s="14"/>
      <c r="AC68" s="14">
        <f>VLOOKUP(A:A,[1]TDSheet!$A:$AC,29,0)</f>
        <v>0</v>
      </c>
      <c r="AD68" s="14">
        <f>VLOOKUP(A:A,[1]TDSheet!$A:$AD,30,0)</f>
        <v>197.6</v>
      </c>
      <c r="AE68" s="14">
        <f>VLOOKUP(A:A,[1]TDSheet!$A:$AE,31,0)</f>
        <v>192</v>
      </c>
      <c r="AF68" s="14">
        <f>VLOOKUP(A:A,[4]TDSheet!$A:$D,4,0)</f>
        <v>144</v>
      </c>
      <c r="AG68" s="14" t="e">
        <f>VLOOKUP(A:A,[1]TDSheet!$A:$AG,33,0)</f>
        <v>#N/A</v>
      </c>
      <c r="AH68" s="14">
        <f t="shared" si="6"/>
        <v>0</v>
      </c>
      <c r="AI68" s="14">
        <f t="shared" si="7"/>
        <v>0</v>
      </c>
      <c r="AJ68" s="14">
        <f t="shared" si="8"/>
        <v>85.75</v>
      </c>
      <c r="AK68" s="14"/>
      <c r="AL68" s="14"/>
    </row>
    <row r="69" spans="1:38" s="1" customFormat="1" ht="21.95" customHeight="1" outlineLevel="1" x14ac:dyDescent="0.2">
      <c r="A69" s="7" t="s">
        <v>73</v>
      </c>
      <c r="B69" s="7" t="s">
        <v>14</v>
      </c>
      <c r="C69" s="8">
        <v>1529</v>
      </c>
      <c r="D69" s="8">
        <v>2497</v>
      </c>
      <c r="E69" s="9">
        <v>1904</v>
      </c>
      <c r="F69" s="21">
        <v>1120</v>
      </c>
      <c r="G69" s="1" t="str">
        <f>VLOOKUP(A:A,[1]TDSheet!$A:$G,7,0)</f>
        <v>акк</v>
      </c>
      <c r="H69" s="1">
        <f>VLOOKUP(A:A,[1]TDSheet!$A:$H,8,0)</f>
        <v>0.35</v>
      </c>
      <c r="I69" s="1" t="e">
        <f>VLOOKUP(A:A,[1]TDSheet!$A:$I,9,0)</f>
        <v>#N/A</v>
      </c>
      <c r="J69" s="14">
        <f>VLOOKUP(A:A,[2]TDSheet!$A:$F,6,0)</f>
        <v>1626</v>
      </c>
      <c r="K69" s="14">
        <f t="shared" si="2"/>
        <v>278</v>
      </c>
      <c r="L69" s="14">
        <f>VLOOKUP(A:A,[1]TDSheet!$A:$M,13,0)</f>
        <v>0</v>
      </c>
      <c r="M69" s="14">
        <f>VLOOKUP(A:A,[1]TDSheet!$A:$N,14,0)</f>
        <v>800</v>
      </c>
      <c r="N69" s="14">
        <f>VLOOKUP(A:A,[1]TDSheet!$A:$W,23,0)</f>
        <v>600</v>
      </c>
      <c r="O69" s="14">
        <f>VLOOKUP(A:A,[3]TDSheet!$A:$C,3,0)</f>
        <v>245</v>
      </c>
      <c r="P69" s="14"/>
      <c r="Q69" s="14"/>
      <c r="R69" s="14"/>
      <c r="S69" s="14"/>
      <c r="T69" s="14"/>
      <c r="U69" s="16"/>
      <c r="V69" s="14">
        <f t="shared" si="3"/>
        <v>380.8</v>
      </c>
      <c r="W69" s="16"/>
      <c r="X69" s="17">
        <f t="shared" si="4"/>
        <v>6.617647058823529</v>
      </c>
      <c r="Y69" s="14">
        <f t="shared" si="5"/>
        <v>2.9411764705882351</v>
      </c>
      <c r="Z69" s="14"/>
      <c r="AA69" s="14"/>
      <c r="AB69" s="14"/>
      <c r="AC69" s="14">
        <f>VLOOKUP(A:A,[1]TDSheet!$A:$AC,29,0)</f>
        <v>0</v>
      </c>
      <c r="AD69" s="14">
        <f>VLOOKUP(A:A,[1]TDSheet!$A:$AD,30,0)</f>
        <v>395.6</v>
      </c>
      <c r="AE69" s="14">
        <f>VLOOKUP(A:A,[1]TDSheet!$A:$AE,31,0)</f>
        <v>389.8</v>
      </c>
      <c r="AF69" s="14">
        <f>VLOOKUP(A:A,[4]TDSheet!$A:$D,4,0)</f>
        <v>336</v>
      </c>
      <c r="AG69" s="14" t="str">
        <f>VLOOKUP(A:A,[1]TDSheet!$A:$AG,33,0)</f>
        <v>акк</v>
      </c>
      <c r="AH69" s="14">
        <f t="shared" si="6"/>
        <v>0</v>
      </c>
      <c r="AI69" s="14">
        <f t="shared" si="7"/>
        <v>0</v>
      </c>
      <c r="AJ69" s="14">
        <f t="shared" si="8"/>
        <v>85.75</v>
      </c>
      <c r="AK69" s="14"/>
      <c r="AL69" s="14"/>
    </row>
    <row r="70" spans="1:38" s="1" customFormat="1" ht="11.1" customHeight="1" outlineLevel="1" x14ac:dyDescent="0.2">
      <c r="A70" s="7" t="s">
        <v>74</v>
      </c>
      <c r="B70" s="7" t="s">
        <v>14</v>
      </c>
      <c r="C70" s="8">
        <v>671</v>
      </c>
      <c r="D70" s="8">
        <v>788</v>
      </c>
      <c r="E70" s="8">
        <v>1075</v>
      </c>
      <c r="F70" s="8">
        <v>339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4">
        <f>VLOOKUP(A:A,[2]TDSheet!$A:$F,6,0)</f>
        <v>1105</v>
      </c>
      <c r="K70" s="14">
        <f t="shared" si="2"/>
        <v>-30</v>
      </c>
      <c r="L70" s="14">
        <f>VLOOKUP(A:A,[1]TDSheet!$A:$M,13,0)</f>
        <v>0</v>
      </c>
      <c r="M70" s="14">
        <f>VLOOKUP(A:A,[1]TDSheet!$A:$N,14,0)</f>
        <v>800</v>
      </c>
      <c r="N70" s="14">
        <f>VLOOKUP(A:A,[1]TDSheet!$A:$W,23,0)</f>
        <v>400</v>
      </c>
      <c r="O70" s="14">
        <f>VLOOKUP(A:A,[3]TDSheet!$A:$C,3,0)</f>
        <v>240</v>
      </c>
      <c r="P70" s="14"/>
      <c r="Q70" s="14"/>
      <c r="R70" s="14"/>
      <c r="S70" s="14"/>
      <c r="T70" s="14"/>
      <c r="U70" s="16"/>
      <c r="V70" s="14">
        <f t="shared" si="3"/>
        <v>215</v>
      </c>
      <c r="W70" s="16"/>
      <c r="X70" s="17">
        <f t="shared" si="4"/>
        <v>7.1581395348837207</v>
      </c>
      <c r="Y70" s="14">
        <f t="shared" si="5"/>
        <v>1.5767441860465117</v>
      </c>
      <c r="Z70" s="14"/>
      <c r="AA70" s="14"/>
      <c r="AB70" s="14"/>
      <c r="AC70" s="14">
        <f>VLOOKUP(A:A,[1]TDSheet!$A:$AC,29,0)</f>
        <v>0</v>
      </c>
      <c r="AD70" s="14">
        <f>VLOOKUP(A:A,[1]TDSheet!$A:$AD,30,0)</f>
        <v>197</v>
      </c>
      <c r="AE70" s="14">
        <f>VLOOKUP(A:A,[1]TDSheet!$A:$AE,31,0)</f>
        <v>189.2</v>
      </c>
      <c r="AF70" s="14">
        <f>VLOOKUP(A:A,[4]TDSheet!$A:$D,4,0)</f>
        <v>131</v>
      </c>
      <c r="AG70" s="14" t="e">
        <f>VLOOKUP(A:A,[1]TDSheet!$A:$AG,33,0)</f>
        <v>#N/A</v>
      </c>
      <c r="AH70" s="14">
        <f t="shared" si="6"/>
        <v>0</v>
      </c>
      <c r="AI70" s="14">
        <f t="shared" si="7"/>
        <v>0</v>
      </c>
      <c r="AJ70" s="14">
        <f t="shared" si="8"/>
        <v>96</v>
      </c>
      <c r="AK70" s="14"/>
      <c r="AL70" s="14"/>
    </row>
    <row r="71" spans="1:38" s="1" customFormat="1" ht="11.1" customHeight="1" outlineLevel="1" x14ac:dyDescent="0.2">
      <c r="A71" s="7" t="s">
        <v>75</v>
      </c>
      <c r="B71" s="7" t="s">
        <v>8</v>
      </c>
      <c r="C71" s="8">
        <v>99.480999999999995</v>
      </c>
      <c r="D71" s="8">
        <v>278.91399999999999</v>
      </c>
      <c r="E71" s="8">
        <v>219.88900000000001</v>
      </c>
      <c r="F71" s="8">
        <v>152.91999999999999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4">
        <f>VLOOKUP(A:A,[2]TDSheet!$A:$F,6,0)</f>
        <v>219.71</v>
      </c>
      <c r="K71" s="14">
        <f t="shared" ref="K71:K113" si="9">E71-J71</f>
        <v>0.17900000000000205</v>
      </c>
      <c r="L71" s="14">
        <f>VLOOKUP(A:A,[1]TDSheet!$A:$M,13,0)</f>
        <v>0</v>
      </c>
      <c r="M71" s="14">
        <f>VLOOKUP(A:A,[1]TDSheet!$A:$N,14,0)</f>
        <v>70</v>
      </c>
      <c r="N71" s="14">
        <f>VLOOKUP(A:A,[1]TDSheet!$A:$W,23,0)</f>
        <v>60</v>
      </c>
      <c r="O71" s="14">
        <f>VLOOKUP(A:A,[3]TDSheet!$A:$C,3,0)</f>
        <v>130</v>
      </c>
      <c r="P71" s="14"/>
      <c r="Q71" s="14"/>
      <c r="R71" s="14"/>
      <c r="S71" s="14"/>
      <c r="T71" s="14"/>
      <c r="U71" s="16">
        <v>50</v>
      </c>
      <c r="V71" s="14">
        <f t="shared" ref="V71:V114" si="10">(E71-AC71)/5</f>
        <v>43.977800000000002</v>
      </c>
      <c r="W71" s="16"/>
      <c r="X71" s="17">
        <f t="shared" ref="X71:X114" si="11">(F71+L71+M71+N71+U71+W71)/V71</f>
        <v>7.570183137855917</v>
      </c>
      <c r="Y71" s="14">
        <f t="shared" ref="Y71:Y114" si="12">F71/V71</f>
        <v>3.4772089554275105</v>
      </c>
      <c r="Z71" s="14"/>
      <c r="AA71" s="14"/>
      <c r="AB71" s="14"/>
      <c r="AC71" s="14">
        <f>VLOOKUP(A:A,[1]TDSheet!$A:$AC,29,0)</f>
        <v>0</v>
      </c>
      <c r="AD71" s="14">
        <f>VLOOKUP(A:A,[1]TDSheet!$A:$AD,30,0)</f>
        <v>51.482400000000005</v>
      </c>
      <c r="AE71" s="14">
        <f>VLOOKUP(A:A,[1]TDSheet!$A:$AE,31,0)</f>
        <v>43.698999999999998</v>
      </c>
      <c r="AF71" s="14">
        <f>VLOOKUP(A:A,[4]TDSheet!$A:$D,4,0)</f>
        <v>41.932000000000002</v>
      </c>
      <c r="AG71" s="14" t="e">
        <f>VLOOKUP(A:A,[1]TDSheet!$A:$AG,33,0)</f>
        <v>#N/A</v>
      </c>
      <c r="AH71" s="14">
        <f t="shared" ref="AH71:AH114" si="13">U71*H71</f>
        <v>50</v>
      </c>
      <c r="AI71" s="14">
        <f t="shared" ref="AI71:AI114" si="14">W71*H71</f>
        <v>0</v>
      </c>
      <c r="AJ71" s="14">
        <f t="shared" ref="AJ71:AJ114" si="15">O71*H71</f>
        <v>130</v>
      </c>
      <c r="AK71" s="14"/>
      <c r="AL71" s="14"/>
    </row>
    <row r="72" spans="1:38" s="1" customFormat="1" ht="11.1" customHeight="1" outlineLevel="1" x14ac:dyDescent="0.2">
      <c r="A72" s="7" t="s">
        <v>76</v>
      </c>
      <c r="B72" s="7" t="s">
        <v>14</v>
      </c>
      <c r="C72" s="8">
        <v>93</v>
      </c>
      <c r="D72" s="8">
        <v>9</v>
      </c>
      <c r="E72" s="8">
        <v>66</v>
      </c>
      <c r="F72" s="8">
        <v>26</v>
      </c>
      <c r="G72" s="1">
        <f>VLOOKUP(A:A,[1]TDSheet!$A:$G,7,0)</f>
        <v>0</v>
      </c>
      <c r="H72" s="1">
        <f>VLOOKUP(A:A,[1]TDSheet!$A:$H,8,0)</f>
        <v>0.3</v>
      </c>
      <c r="I72" s="1" t="e">
        <f>VLOOKUP(A:A,[1]TDSheet!$A:$I,9,0)</f>
        <v>#N/A</v>
      </c>
      <c r="J72" s="14">
        <f>VLOOKUP(A:A,[2]TDSheet!$A:$F,6,0)</f>
        <v>77</v>
      </c>
      <c r="K72" s="14">
        <f t="shared" si="9"/>
        <v>-11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VLOOKUP(A:A,[1]TDSheet!$A:$W,23,0)</f>
        <v>0</v>
      </c>
      <c r="O72" s="14">
        <v>0</v>
      </c>
      <c r="P72" s="14"/>
      <c r="Q72" s="14"/>
      <c r="R72" s="14"/>
      <c r="S72" s="14"/>
      <c r="T72" s="14"/>
      <c r="U72" s="16"/>
      <c r="V72" s="14">
        <f t="shared" si="10"/>
        <v>13.2</v>
      </c>
      <c r="W72" s="16"/>
      <c r="X72" s="17">
        <f t="shared" si="11"/>
        <v>1.9696969696969697</v>
      </c>
      <c r="Y72" s="14">
        <f t="shared" si="12"/>
        <v>1.9696969696969697</v>
      </c>
      <c r="Z72" s="14"/>
      <c r="AA72" s="14"/>
      <c r="AB72" s="14"/>
      <c r="AC72" s="14">
        <f>VLOOKUP(A:A,[1]TDSheet!$A:$AC,29,0)</f>
        <v>0</v>
      </c>
      <c r="AD72" s="14">
        <f>VLOOKUP(A:A,[1]TDSheet!$A:$AD,30,0)</f>
        <v>5.2</v>
      </c>
      <c r="AE72" s="14">
        <f>VLOOKUP(A:A,[1]TDSheet!$A:$AE,31,0)</f>
        <v>13.6</v>
      </c>
      <c r="AF72" s="14">
        <f>VLOOKUP(A:A,[4]TDSheet!$A:$D,4,0)</f>
        <v>3</v>
      </c>
      <c r="AG72" s="14" t="e">
        <f>VLOOKUP(A:A,[1]TDSheet!$A:$AG,33,0)</f>
        <v>#N/A</v>
      </c>
      <c r="AH72" s="14">
        <f t="shared" si="13"/>
        <v>0</v>
      </c>
      <c r="AI72" s="14">
        <f t="shared" si="14"/>
        <v>0</v>
      </c>
      <c r="AJ72" s="14">
        <f t="shared" si="15"/>
        <v>0</v>
      </c>
      <c r="AK72" s="14"/>
      <c r="AL72" s="14"/>
    </row>
    <row r="73" spans="1:38" s="1" customFormat="1" ht="11.1" customHeight="1" outlineLevel="1" x14ac:dyDescent="0.2">
      <c r="A73" s="7" t="s">
        <v>77</v>
      </c>
      <c r="B73" s="7" t="s">
        <v>8</v>
      </c>
      <c r="C73" s="8">
        <v>-8.1419999999999995</v>
      </c>
      <c r="D73" s="8">
        <v>2729.6370000000002</v>
      </c>
      <c r="E73" s="8">
        <v>1304.182</v>
      </c>
      <c r="F73" s="8">
        <v>992.00400000000002</v>
      </c>
      <c r="G73" s="1" t="str">
        <f>VLOOKUP(A:A,[1]TDSheet!$A:$G,7,0)</f>
        <v>н</v>
      </c>
      <c r="H73" s="1">
        <f>VLOOKUP(A:A,[1]TDSheet!$A:$H,8,0)</f>
        <v>1</v>
      </c>
      <c r="I73" s="1" t="e">
        <f>VLOOKUP(A:A,[1]TDSheet!$A:$I,9,0)</f>
        <v>#N/A</v>
      </c>
      <c r="J73" s="14">
        <f>VLOOKUP(A:A,[2]TDSheet!$A:$F,6,0)</f>
        <v>1242.269</v>
      </c>
      <c r="K73" s="14">
        <f t="shared" si="9"/>
        <v>61.913000000000011</v>
      </c>
      <c r="L73" s="14">
        <f>VLOOKUP(A:A,[1]TDSheet!$A:$M,13,0)</f>
        <v>0</v>
      </c>
      <c r="M73" s="14">
        <f>VLOOKUP(A:A,[1]TDSheet!$A:$N,14,0)</f>
        <v>500</v>
      </c>
      <c r="N73" s="14">
        <f>VLOOKUP(A:A,[1]TDSheet!$A:$W,23,0)</f>
        <v>350</v>
      </c>
      <c r="O73" s="14">
        <f>VLOOKUP(A:A,[3]TDSheet!$A:$C,3,0)</f>
        <v>56</v>
      </c>
      <c r="P73" s="14"/>
      <c r="Q73" s="14"/>
      <c r="R73" s="14"/>
      <c r="S73" s="14"/>
      <c r="T73" s="14"/>
      <c r="U73" s="16"/>
      <c r="V73" s="14">
        <f t="shared" si="10"/>
        <v>260.83640000000003</v>
      </c>
      <c r="W73" s="16"/>
      <c r="X73" s="17">
        <f t="shared" si="11"/>
        <v>7.0619131378902624</v>
      </c>
      <c r="Y73" s="14">
        <f t="shared" si="12"/>
        <v>3.8031655091083909</v>
      </c>
      <c r="Z73" s="14"/>
      <c r="AA73" s="14"/>
      <c r="AB73" s="14"/>
      <c r="AC73" s="14">
        <f>VLOOKUP(A:A,[1]TDSheet!$A:$AC,29,0)</f>
        <v>0</v>
      </c>
      <c r="AD73" s="14">
        <f>VLOOKUP(A:A,[1]TDSheet!$A:$AD,30,0)</f>
        <v>163.4616</v>
      </c>
      <c r="AE73" s="14">
        <f>VLOOKUP(A:A,[1]TDSheet!$A:$AE,31,0)</f>
        <v>263.53140000000002</v>
      </c>
      <c r="AF73" s="14">
        <f>VLOOKUP(A:A,[4]TDSheet!$A:$D,4,0)</f>
        <v>294.59300000000002</v>
      </c>
      <c r="AG73" s="14" t="str">
        <f>VLOOKUP(A:A,[1]TDSheet!$A:$AG,33,0)</f>
        <v>октак</v>
      </c>
      <c r="AH73" s="14">
        <f t="shared" si="13"/>
        <v>0</v>
      </c>
      <c r="AI73" s="14">
        <f t="shared" si="14"/>
        <v>0</v>
      </c>
      <c r="AJ73" s="14">
        <f t="shared" si="15"/>
        <v>56</v>
      </c>
      <c r="AK73" s="14"/>
      <c r="AL73" s="14"/>
    </row>
    <row r="74" spans="1:38" s="1" customFormat="1" ht="11.1" customHeight="1" outlineLevel="1" x14ac:dyDescent="0.2">
      <c r="A74" s="7" t="s">
        <v>78</v>
      </c>
      <c r="B74" s="7" t="s">
        <v>8</v>
      </c>
      <c r="C74" s="8">
        <v>47.43</v>
      </c>
      <c r="D74" s="8">
        <v>183.12100000000001</v>
      </c>
      <c r="E74" s="8">
        <v>98.853999999999999</v>
      </c>
      <c r="F74" s="8">
        <v>128.86600000000001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4">
        <f>VLOOKUP(A:A,[2]TDSheet!$A:$F,6,0)</f>
        <v>96.206000000000003</v>
      </c>
      <c r="K74" s="14">
        <f t="shared" si="9"/>
        <v>2.6479999999999961</v>
      </c>
      <c r="L74" s="14">
        <f>VLOOKUP(A:A,[1]TDSheet!$A:$M,13,0)</f>
        <v>0</v>
      </c>
      <c r="M74" s="14">
        <f>VLOOKUP(A:A,[1]TDSheet!$A:$N,14,0)</f>
        <v>20</v>
      </c>
      <c r="N74" s="14">
        <f>VLOOKUP(A:A,[1]TDSheet!$A:$W,23,0)</f>
        <v>0</v>
      </c>
      <c r="O74" s="14">
        <f>VLOOKUP(A:A,[3]TDSheet!$A:$C,3,0)</f>
        <v>60</v>
      </c>
      <c r="P74" s="14"/>
      <c r="Q74" s="14"/>
      <c r="R74" s="14"/>
      <c r="S74" s="14"/>
      <c r="T74" s="14"/>
      <c r="U74" s="16"/>
      <c r="V74" s="14">
        <f t="shared" si="10"/>
        <v>19.770800000000001</v>
      </c>
      <c r="W74" s="16"/>
      <c r="X74" s="17">
        <f t="shared" si="11"/>
        <v>7.5295890909826619</v>
      </c>
      <c r="Y74" s="14">
        <f t="shared" si="12"/>
        <v>6.5179962368745832</v>
      </c>
      <c r="Z74" s="14"/>
      <c r="AA74" s="14"/>
      <c r="AB74" s="14"/>
      <c r="AC74" s="14">
        <f>VLOOKUP(A:A,[1]TDSheet!$A:$AC,29,0)</f>
        <v>0</v>
      </c>
      <c r="AD74" s="14">
        <f>VLOOKUP(A:A,[1]TDSheet!$A:$AD,30,0)</f>
        <v>25.5212</v>
      </c>
      <c r="AE74" s="14">
        <f>VLOOKUP(A:A,[1]TDSheet!$A:$AE,31,0)</f>
        <v>25.040399999999998</v>
      </c>
      <c r="AF74" s="14">
        <f>VLOOKUP(A:A,[4]TDSheet!$A:$D,4,0)</f>
        <v>19.439</v>
      </c>
      <c r="AG74" s="14">
        <f>VLOOKUP(A:A,[1]TDSheet!$A:$AG,33,0)</f>
        <v>0</v>
      </c>
      <c r="AH74" s="14">
        <f t="shared" si="13"/>
        <v>0</v>
      </c>
      <c r="AI74" s="14">
        <f t="shared" si="14"/>
        <v>0</v>
      </c>
      <c r="AJ74" s="14">
        <f t="shared" si="15"/>
        <v>60</v>
      </c>
      <c r="AK74" s="14"/>
      <c r="AL74" s="14"/>
    </row>
    <row r="75" spans="1:38" s="1" customFormat="1" ht="11.1" customHeight="1" outlineLevel="1" x14ac:dyDescent="0.2">
      <c r="A75" s="7" t="s">
        <v>79</v>
      </c>
      <c r="B75" s="7" t="s">
        <v>8</v>
      </c>
      <c r="C75" s="8">
        <v>21.135000000000002</v>
      </c>
      <c r="D75" s="8">
        <v>5.12</v>
      </c>
      <c r="E75" s="8">
        <v>9.56</v>
      </c>
      <c r="F75" s="8">
        <v>10.074999999999999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4">
        <f>VLOOKUP(A:A,[2]TDSheet!$A:$F,6,0)</f>
        <v>15.801</v>
      </c>
      <c r="K75" s="14">
        <f t="shared" si="9"/>
        <v>-6.2409999999999997</v>
      </c>
      <c r="L75" s="14">
        <f>VLOOKUP(A:A,[1]TDSheet!$A:$M,13,0)</f>
        <v>0</v>
      </c>
      <c r="M75" s="14">
        <f>VLOOKUP(A:A,[1]TDSheet!$A:$N,14,0)</f>
        <v>10</v>
      </c>
      <c r="N75" s="14">
        <f>VLOOKUP(A:A,[1]TDSheet!$A:$W,23,0)</f>
        <v>0</v>
      </c>
      <c r="O75" s="14">
        <f>VLOOKUP(A:A,[3]TDSheet!$A:$C,3,0)</f>
        <v>35</v>
      </c>
      <c r="P75" s="14"/>
      <c r="Q75" s="14"/>
      <c r="R75" s="14"/>
      <c r="S75" s="14"/>
      <c r="T75" s="14"/>
      <c r="U75" s="16"/>
      <c r="V75" s="14">
        <f t="shared" si="10"/>
        <v>1.9120000000000001</v>
      </c>
      <c r="W75" s="16"/>
      <c r="X75" s="17">
        <f t="shared" si="11"/>
        <v>10.499476987447698</v>
      </c>
      <c r="Y75" s="14">
        <f t="shared" si="12"/>
        <v>5.2693514644351458</v>
      </c>
      <c r="Z75" s="14"/>
      <c r="AA75" s="14"/>
      <c r="AB75" s="14"/>
      <c r="AC75" s="14">
        <f>VLOOKUP(A:A,[1]TDSheet!$A:$AC,29,0)</f>
        <v>0</v>
      </c>
      <c r="AD75" s="14">
        <f>VLOOKUP(A:A,[1]TDSheet!$A:$AD,30,0)</f>
        <v>2.95</v>
      </c>
      <c r="AE75" s="14">
        <f>VLOOKUP(A:A,[1]TDSheet!$A:$AE,31,0)</f>
        <v>2.9394</v>
      </c>
      <c r="AF75" s="14">
        <f>VLOOKUP(A:A,[4]TDSheet!$A:$D,4,0)</f>
        <v>5.8680000000000003</v>
      </c>
      <c r="AG75" s="14">
        <f>VLOOKUP(A:A,[1]TDSheet!$A:$AG,33,0)</f>
        <v>0</v>
      </c>
      <c r="AH75" s="14">
        <f t="shared" si="13"/>
        <v>0</v>
      </c>
      <c r="AI75" s="14">
        <f t="shared" si="14"/>
        <v>0</v>
      </c>
      <c r="AJ75" s="14">
        <f t="shared" si="15"/>
        <v>35</v>
      </c>
      <c r="AK75" s="14"/>
      <c r="AL75" s="14"/>
    </row>
    <row r="76" spans="1:38" s="1" customFormat="1" ht="11.1" customHeight="1" outlineLevel="1" x14ac:dyDescent="0.2">
      <c r="A76" s="7" t="s">
        <v>80</v>
      </c>
      <c r="B76" s="7" t="s">
        <v>8</v>
      </c>
      <c r="C76" s="8">
        <v>1164.779</v>
      </c>
      <c r="D76" s="8">
        <v>4385.1859999999997</v>
      </c>
      <c r="E76" s="9">
        <v>1982</v>
      </c>
      <c r="F76" s="21">
        <v>1290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4">
        <f>VLOOKUP(A:A,[2]TDSheet!$A:$F,6,0)</f>
        <v>1901.951</v>
      </c>
      <c r="K76" s="14">
        <f t="shared" si="9"/>
        <v>80.048999999999978</v>
      </c>
      <c r="L76" s="14">
        <f>VLOOKUP(A:A,[1]TDSheet!$A:$M,13,0)</f>
        <v>0</v>
      </c>
      <c r="M76" s="14">
        <f>VLOOKUP(A:A,[1]TDSheet!$A:$N,14,0)</f>
        <v>500</v>
      </c>
      <c r="N76" s="14">
        <f>VLOOKUP(A:A,[1]TDSheet!$A:$W,23,0)</f>
        <v>800</v>
      </c>
      <c r="O76" s="14">
        <f>VLOOKUP(A:A,[3]TDSheet!$A:$C,3,0)</f>
        <v>1020</v>
      </c>
      <c r="P76" s="14"/>
      <c r="Q76" s="14"/>
      <c r="R76" s="14"/>
      <c r="S76" s="14"/>
      <c r="T76" s="14"/>
      <c r="U76" s="16"/>
      <c r="V76" s="14">
        <f t="shared" si="10"/>
        <v>396.4</v>
      </c>
      <c r="W76" s="16"/>
      <c r="X76" s="17">
        <f t="shared" si="11"/>
        <v>6.5338042381432899</v>
      </c>
      <c r="Y76" s="14">
        <f t="shared" si="12"/>
        <v>3.2542885973763878</v>
      </c>
      <c r="Z76" s="14"/>
      <c r="AA76" s="14"/>
      <c r="AB76" s="14"/>
      <c r="AC76" s="14">
        <f>VLOOKUP(A:A,[1]TDSheet!$A:$AC,29,0)</f>
        <v>0</v>
      </c>
      <c r="AD76" s="14">
        <f>VLOOKUP(A:A,[1]TDSheet!$A:$AD,30,0)</f>
        <v>409</v>
      </c>
      <c r="AE76" s="14">
        <f>VLOOKUP(A:A,[1]TDSheet!$A:$AE,31,0)</f>
        <v>431.52440000000007</v>
      </c>
      <c r="AF76" s="14">
        <f>VLOOKUP(A:A,[4]TDSheet!$A:$D,4,0)</f>
        <v>399.38299999999998</v>
      </c>
      <c r="AG76" s="14" t="e">
        <f>VLOOKUP(A:A,[1]TDSheet!$A:$AG,33,0)</f>
        <v>#N/A</v>
      </c>
      <c r="AH76" s="14">
        <f t="shared" si="13"/>
        <v>0</v>
      </c>
      <c r="AI76" s="14">
        <f t="shared" si="14"/>
        <v>0</v>
      </c>
      <c r="AJ76" s="14">
        <f t="shared" si="15"/>
        <v>1020</v>
      </c>
      <c r="AK76" s="14"/>
      <c r="AL76" s="14"/>
    </row>
    <row r="77" spans="1:38" s="1" customFormat="1" ht="11.1" customHeight="1" outlineLevel="1" x14ac:dyDescent="0.2">
      <c r="A77" s="7" t="s">
        <v>81</v>
      </c>
      <c r="B77" s="7" t="s">
        <v>14</v>
      </c>
      <c r="C77" s="8">
        <v>2806</v>
      </c>
      <c r="D77" s="8">
        <v>25441</v>
      </c>
      <c r="E77" s="8">
        <v>4635</v>
      </c>
      <c r="F77" s="8">
        <v>2473</v>
      </c>
      <c r="G77" s="1">
        <f>VLOOKUP(A:A,[1]TDSheet!$A:$G,7,0)</f>
        <v>0</v>
      </c>
      <c r="H77" s="1">
        <f>VLOOKUP(A:A,[1]TDSheet!$A:$H,8,0)</f>
        <v>0.45</v>
      </c>
      <c r="I77" s="1" t="e">
        <f>VLOOKUP(A:A,[1]TDSheet!$A:$I,9,0)</f>
        <v>#N/A</v>
      </c>
      <c r="J77" s="14">
        <f>VLOOKUP(A:A,[2]TDSheet!$A:$F,6,0)</f>
        <v>4581</v>
      </c>
      <c r="K77" s="14">
        <f t="shared" si="9"/>
        <v>54</v>
      </c>
      <c r="L77" s="14">
        <f>VLOOKUP(A:A,[1]TDSheet!$A:$M,13,0)</f>
        <v>0</v>
      </c>
      <c r="M77" s="14">
        <f>VLOOKUP(A:A,[1]TDSheet!$A:$N,14,0)</f>
        <v>1700</v>
      </c>
      <c r="N77" s="14">
        <f>VLOOKUP(A:A,[1]TDSheet!$A:$W,23,0)</f>
        <v>1200</v>
      </c>
      <c r="O77" s="14">
        <f>VLOOKUP(A:A,[3]TDSheet!$A:$C,3,0)</f>
        <v>680</v>
      </c>
      <c r="P77" s="14"/>
      <c r="Q77" s="14"/>
      <c r="R77" s="14"/>
      <c r="S77" s="14"/>
      <c r="T77" s="14"/>
      <c r="U77" s="16">
        <v>700</v>
      </c>
      <c r="V77" s="14">
        <f t="shared" si="10"/>
        <v>861</v>
      </c>
      <c r="W77" s="16"/>
      <c r="X77" s="17">
        <f t="shared" si="11"/>
        <v>7.0534262485481998</v>
      </c>
      <c r="Y77" s="14">
        <f t="shared" si="12"/>
        <v>2.8722415795586529</v>
      </c>
      <c r="Z77" s="14"/>
      <c r="AA77" s="14"/>
      <c r="AB77" s="14"/>
      <c r="AC77" s="14">
        <f>VLOOKUP(A:A,[1]TDSheet!$A:$AC,29,0)</f>
        <v>330</v>
      </c>
      <c r="AD77" s="14">
        <f>VLOOKUP(A:A,[1]TDSheet!$A:$AD,30,0)</f>
        <v>711.6</v>
      </c>
      <c r="AE77" s="14">
        <f>VLOOKUP(A:A,[1]TDSheet!$A:$AE,31,0)</f>
        <v>856.2</v>
      </c>
      <c r="AF77" s="14">
        <f>VLOOKUP(A:A,[4]TDSheet!$A:$D,4,0)</f>
        <v>1024</v>
      </c>
      <c r="AG77" s="14" t="str">
        <f>VLOOKUP(A:A,[1]TDSheet!$A:$AG,33,0)</f>
        <v>октак</v>
      </c>
      <c r="AH77" s="14">
        <f t="shared" si="13"/>
        <v>315</v>
      </c>
      <c r="AI77" s="14">
        <f t="shared" si="14"/>
        <v>0</v>
      </c>
      <c r="AJ77" s="14">
        <f t="shared" si="15"/>
        <v>306</v>
      </c>
      <c r="AK77" s="14"/>
      <c r="AL77" s="14"/>
    </row>
    <row r="78" spans="1:38" s="1" customFormat="1" ht="11.1" customHeight="1" outlineLevel="1" x14ac:dyDescent="0.2">
      <c r="A78" s="7" t="s">
        <v>82</v>
      </c>
      <c r="B78" s="7" t="s">
        <v>14</v>
      </c>
      <c r="C78" s="8">
        <v>2716</v>
      </c>
      <c r="D78" s="8">
        <v>7889</v>
      </c>
      <c r="E78" s="8">
        <v>6964</v>
      </c>
      <c r="F78" s="8">
        <v>3430</v>
      </c>
      <c r="G78" s="1" t="str">
        <f>VLOOKUP(A:A,[1]TDSheet!$A:$G,7,0)</f>
        <v>акяб</v>
      </c>
      <c r="H78" s="1">
        <f>VLOOKUP(A:A,[1]TDSheet!$A:$H,8,0)</f>
        <v>0.45</v>
      </c>
      <c r="I78" s="1" t="e">
        <f>VLOOKUP(A:A,[1]TDSheet!$A:$I,9,0)</f>
        <v>#N/A</v>
      </c>
      <c r="J78" s="14">
        <f>VLOOKUP(A:A,[2]TDSheet!$A:$F,6,0)</f>
        <v>7114</v>
      </c>
      <c r="K78" s="14">
        <f t="shared" si="9"/>
        <v>-150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VLOOKUP(A:A,[1]TDSheet!$A:$W,23,0)</f>
        <v>500</v>
      </c>
      <c r="O78" s="14">
        <f>VLOOKUP(A:A,[3]TDSheet!$A:$C,3,0)</f>
        <v>400</v>
      </c>
      <c r="P78" s="14"/>
      <c r="Q78" s="14"/>
      <c r="R78" s="14"/>
      <c r="S78" s="14"/>
      <c r="T78" s="14"/>
      <c r="U78" s="16"/>
      <c r="V78" s="14">
        <f t="shared" si="10"/>
        <v>558.79999999999995</v>
      </c>
      <c r="W78" s="16"/>
      <c r="X78" s="17">
        <f t="shared" si="11"/>
        <v>7.0329277022190411</v>
      </c>
      <c r="Y78" s="14">
        <f t="shared" si="12"/>
        <v>6.1381531853972806</v>
      </c>
      <c r="Z78" s="14"/>
      <c r="AA78" s="14"/>
      <c r="AB78" s="14"/>
      <c r="AC78" s="14">
        <f>VLOOKUP(A:A,[1]TDSheet!$A:$AC,29,0)</f>
        <v>4170</v>
      </c>
      <c r="AD78" s="14">
        <f>VLOOKUP(A:A,[1]TDSheet!$A:$AD,30,0)</f>
        <v>850</v>
      </c>
      <c r="AE78" s="14">
        <f>VLOOKUP(A:A,[1]TDSheet!$A:$AE,31,0)</f>
        <v>798.4</v>
      </c>
      <c r="AF78" s="14">
        <f>VLOOKUP(A:A,[4]TDSheet!$A:$D,4,0)</f>
        <v>569</v>
      </c>
      <c r="AG78" s="14" t="str">
        <f>VLOOKUP(A:A,[1]TDSheet!$A:$AG,33,0)</f>
        <v>оконч</v>
      </c>
      <c r="AH78" s="14">
        <f t="shared" si="13"/>
        <v>0</v>
      </c>
      <c r="AI78" s="14">
        <f t="shared" si="14"/>
        <v>0</v>
      </c>
      <c r="AJ78" s="14">
        <f t="shared" si="15"/>
        <v>180</v>
      </c>
      <c r="AK78" s="14"/>
      <c r="AL78" s="14"/>
    </row>
    <row r="79" spans="1:38" s="1" customFormat="1" ht="11.1" customHeight="1" outlineLevel="1" x14ac:dyDescent="0.2">
      <c r="A79" s="7" t="s">
        <v>83</v>
      </c>
      <c r="B79" s="7" t="s">
        <v>14</v>
      </c>
      <c r="C79" s="8">
        <v>306</v>
      </c>
      <c r="D79" s="8">
        <v>5058</v>
      </c>
      <c r="E79" s="8">
        <v>834</v>
      </c>
      <c r="F79" s="8">
        <v>246</v>
      </c>
      <c r="G79" s="1">
        <f>VLOOKUP(A:A,[1]TDSheet!$A:$G,7,0)</f>
        <v>0</v>
      </c>
      <c r="H79" s="1">
        <f>VLOOKUP(A:A,[1]TDSheet!$A:$H,8,0)</f>
        <v>0.45</v>
      </c>
      <c r="I79" s="1" t="e">
        <f>VLOOKUP(A:A,[1]TDSheet!$A:$I,9,0)</f>
        <v>#N/A</v>
      </c>
      <c r="J79" s="14">
        <f>VLOOKUP(A:A,[2]TDSheet!$A:$F,6,0)</f>
        <v>835</v>
      </c>
      <c r="K79" s="14">
        <f t="shared" si="9"/>
        <v>-1</v>
      </c>
      <c r="L79" s="14">
        <f>VLOOKUP(A:A,[1]TDSheet!$A:$M,13,0)</f>
        <v>0</v>
      </c>
      <c r="M79" s="14">
        <f>VLOOKUP(A:A,[1]TDSheet!$A:$N,14,0)</f>
        <v>450</v>
      </c>
      <c r="N79" s="14">
        <f>VLOOKUP(A:A,[1]TDSheet!$A:$W,23,0)</f>
        <v>300</v>
      </c>
      <c r="O79" s="14">
        <f>VLOOKUP(A:A,[3]TDSheet!$A:$C,3,0)</f>
        <v>72</v>
      </c>
      <c r="P79" s="14"/>
      <c r="Q79" s="14"/>
      <c r="R79" s="14"/>
      <c r="S79" s="14"/>
      <c r="T79" s="14"/>
      <c r="U79" s="16">
        <v>200</v>
      </c>
      <c r="V79" s="14">
        <f t="shared" si="10"/>
        <v>166.8</v>
      </c>
      <c r="W79" s="16"/>
      <c r="X79" s="17">
        <f t="shared" si="11"/>
        <v>7.1702637889688248</v>
      </c>
      <c r="Y79" s="14">
        <f t="shared" si="12"/>
        <v>1.474820143884892</v>
      </c>
      <c r="Z79" s="14"/>
      <c r="AA79" s="14"/>
      <c r="AB79" s="14"/>
      <c r="AC79" s="14">
        <f>VLOOKUP(A:A,[1]TDSheet!$A:$AC,29,0)</f>
        <v>0</v>
      </c>
      <c r="AD79" s="14">
        <f>VLOOKUP(A:A,[1]TDSheet!$A:$AD,30,0)</f>
        <v>140.6</v>
      </c>
      <c r="AE79" s="14">
        <f>VLOOKUP(A:A,[1]TDSheet!$A:$AE,31,0)</f>
        <v>150</v>
      </c>
      <c r="AF79" s="14">
        <f>VLOOKUP(A:A,[4]TDSheet!$A:$D,4,0)</f>
        <v>215</v>
      </c>
      <c r="AG79" s="14" t="str">
        <f>VLOOKUP(A:A,[1]TDSheet!$A:$AG,33,0)</f>
        <v>оконч</v>
      </c>
      <c r="AH79" s="14">
        <f t="shared" si="13"/>
        <v>90</v>
      </c>
      <c r="AI79" s="14">
        <f t="shared" si="14"/>
        <v>0</v>
      </c>
      <c r="AJ79" s="14">
        <f t="shared" si="15"/>
        <v>32.4</v>
      </c>
      <c r="AK79" s="14"/>
      <c r="AL79" s="14"/>
    </row>
    <row r="80" spans="1:38" s="1" customFormat="1" ht="11.1" customHeight="1" outlineLevel="1" x14ac:dyDescent="0.2">
      <c r="A80" s="7" t="s">
        <v>84</v>
      </c>
      <c r="B80" s="7" t="s">
        <v>8</v>
      </c>
      <c r="C80" s="8">
        <v>12.224</v>
      </c>
      <c r="D80" s="8">
        <v>57.32</v>
      </c>
      <c r="E80" s="8">
        <v>13.227</v>
      </c>
      <c r="F80" s="8">
        <v>29.113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4">
        <f>VLOOKUP(A:A,[2]TDSheet!$A:$F,6,0)</f>
        <v>15.5</v>
      </c>
      <c r="K80" s="14">
        <f t="shared" si="9"/>
        <v>-2.2729999999999997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VLOOKUP(A:A,[1]TDSheet!$A:$W,23,0)</f>
        <v>0</v>
      </c>
      <c r="O80" s="14">
        <f>VLOOKUP(A:A,[3]TDSheet!$A:$C,3,0)</f>
        <v>0</v>
      </c>
      <c r="P80" s="14"/>
      <c r="Q80" s="14"/>
      <c r="R80" s="14"/>
      <c r="S80" s="14"/>
      <c r="T80" s="14"/>
      <c r="U80" s="16"/>
      <c r="V80" s="14">
        <f t="shared" si="10"/>
        <v>2.6454</v>
      </c>
      <c r="W80" s="16"/>
      <c r="X80" s="17">
        <f t="shared" si="11"/>
        <v>11.005140999470779</v>
      </c>
      <c r="Y80" s="14">
        <f t="shared" si="12"/>
        <v>11.005140999470779</v>
      </c>
      <c r="Z80" s="14"/>
      <c r="AA80" s="14"/>
      <c r="AB80" s="14"/>
      <c r="AC80" s="14">
        <f>VLOOKUP(A:A,[1]TDSheet!$A:$AC,29,0)</f>
        <v>0</v>
      </c>
      <c r="AD80" s="14">
        <f>VLOOKUP(A:A,[1]TDSheet!$A:$AD,30,0)</f>
        <v>4.5287999999999995</v>
      </c>
      <c r="AE80" s="14">
        <f>VLOOKUP(A:A,[1]TDSheet!$A:$AE,31,0)</f>
        <v>5.1978000000000009</v>
      </c>
      <c r="AF80" s="14">
        <f>VLOOKUP(A:A,[4]TDSheet!$A:$D,4,0)</f>
        <v>11.186999999999999</v>
      </c>
      <c r="AG80" s="14" t="str">
        <f>VLOOKUP(A:A,[1]TDSheet!$A:$AG,33,0)</f>
        <v>увел</v>
      </c>
      <c r="AH80" s="14">
        <f t="shared" si="13"/>
        <v>0</v>
      </c>
      <c r="AI80" s="14">
        <f t="shared" si="14"/>
        <v>0</v>
      </c>
      <c r="AJ80" s="14">
        <f t="shared" si="15"/>
        <v>0</v>
      </c>
      <c r="AK80" s="14"/>
      <c r="AL80" s="14"/>
    </row>
    <row r="81" spans="1:38" s="1" customFormat="1" ht="11.1" customHeight="1" outlineLevel="1" x14ac:dyDescent="0.2">
      <c r="A81" s="7" t="s">
        <v>85</v>
      </c>
      <c r="B81" s="7" t="s">
        <v>14</v>
      </c>
      <c r="C81" s="8">
        <v>24</v>
      </c>
      <c r="D81" s="8">
        <v>216</v>
      </c>
      <c r="E81" s="8">
        <v>186</v>
      </c>
      <c r="F81" s="8">
        <v>42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4">
        <f>VLOOKUP(A:A,[2]TDSheet!$A:$F,6,0)</f>
        <v>278</v>
      </c>
      <c r="K81" s="14">
        <f t="shared" si="9"/>
        <v>-92</v>
      </c>
      <c r="L81" s="14">
        <f>VLOOKUP(A:A,[1]TDSheet!$A:$M,13,0)</f>
        <v>0</v>
      </c>
      <c r="M81" s="14">
        <f>VLOOKUP(A:A,[1]TDSheet!$A:$N,14,0)</f>
        <v>90</v>
      </c>
      <c r="N81" s="14">
        <f>VLOOKUP(A:A,[1]TDSheet!$A:$W,23,0)</f>
        <v>70</v>
      </c>
      <c r="O81" s="14">
        <v>0</v>
      </c>
      <c r="P81" s="14"/>
      <c r="Q81" s="14"/>
      <c r="R81" s="14"/>
      <c r="S81" s="14"/>
      <c r="T81" s="14"/>
      <c r="U81" s="16">
        <v>20</v>
      </c>
      <c r="V81" s="14">
        <f t="shared" si="10"/>
        <v>37.200000000000003</v>
      </c>
      <c r="W81" s="16"/>
      <c r="X81" s="17">
        <f t="shared" si="11"/>
        <v>5.9677419354838701</v>
      </c>
      <c r="Y81" s="14">
        <f t="shared" si="12"/>
        <v>1.129032258064516</v>
      </c>
      <c r="Z81" s="14"/>
      <c r="AA81" s="14"/>
      <c r="AB81" s="14"/>
      <c r="AC81" s="14">
        <f>VLOOKUP(A:A,[1]TDSheet!$A:$AC,29,0)</f>
        <v>0</v>
      </c>
      <c r="AD81" s="14">
        <f>VLOOKUP(A:A,[1]TDSheet!$A:$AD,30,0)</f>
        <v>21.2</v>
      </c>
      <c r="AE81" s="14">
        <f>VLOOKUP(A:A,[1]TDSheet!$A:$AE,31,0)</f>
        <v>30.6</v>
      </c>
      <c r="AF81" s="14">
        <f>VLOOKUP(A:A,[4]TDSheet!$A:$D,4,0)</f>
        <v>42</v>
      </c>
      <c r="AG81" s="14" t="e">
        <f>VLOOKUP(A:A,[1]TDSheet!$A:$AG,33,0)</f>
        <v>#N/A</v>
      </c>
      <c r="AH81" s="14">
        <f t="shared" si="13"/>
        <v>8</v>
      </c>
      <c r="AI81" s="14">
        <f t="shared" si="14"/>
        <v>0</v>
      </c>
      <c r="AJ81" s="14">
        <f t="shared" si="15"/>
        <v>0</v>
      </c>
      <c r="AK81" s="14"/>
      <c r="AL81" s="14"/>
    </row>
    <row r="82" spans="1:38" s="1" customFormat="1" ht="11.1" customHeight="1" outlineLevel="1" x14ac:dyDescent="0.2">
      <c r="A82" s="7" t="s">
        <v>86</v>
      </c>
      <c r="B82" s="7" t="s">
        <v>14</v>
      </c>
      <c r="C82" s="8">
        <v>97</v>
      </c>
      <c r="D82" s="8">
        <v>547</v>
      </c>
      <c r="E82" s="8">
        <v>325</v>
      </c>
      <c r="F82" s="8">
        <v>299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363</v>
      </c>
      <c r="K82" s="14">
        <f t="shared" si="9"/>
        <v>-38</v>
      </c>
      <c r="L82" s="14">
        <f>VLOOKUP(A:A,[1]TDSheet!$A:$M,13,0)</f>
        <v>0</v>
      </c>
      <c r="M82" s="14">
        <f>VLOOKUP(A:A,[1]TDSheet!$A:$N,14,0)</f>
        <v>100</v>
      </c>
      <c r="N82" s="14">
        <f>VLOOKUP(A:A,[1]TDSheet!$A:$W,23,0)</f>
        <v>50</v>
      </c>
      <c r="O82" s="14">
        <f>VLOOKUP(A:A,[3]TDSheet!$A:$C,3,0)</f>
        <v>120</v>
      </c>
      <c r="P82" s="14"/>
      <c r="Q82" s="14"/>
      <c r="R82" s="14"/>
      <c r="S82" s="14"/>
      <c r="T82" s="14"/>
      <c r="U82" s="16"/>
      <c r="V82" s="14">
        <f t="shared" si="10"/>
        <v>65</v>
      </c>
      <c r="W82" s="16"/>
      <c r="X82" s="17">
        <f t="shared" si="11"/>
        <v>6.907692307692308</v>
      </c>
      <c r="Y82" s="14">
        <f t="shared" si="12"/>
        <v>4.5999999999999996</v>
      </c>
      <c r="Z82" s="14"/>
      <c r="AA82" s="14"/>
      <c r="AB82" s="14"/>
      <c r="AC82" s="14">
        <f>VLOOKUP(A:A,[1]TDSheet!$A:$AC,29,0)</f>
        <v>0</v>
      </c>
      <c r="AD82" s="14">
        <f>VLOOKUP(A:A,[1]TDSheet!$A:$AD,30,0)</f>
        <v>65.2</v>
      </c>
      <c r="AE82" s="14">
        <f>VLOOKUP(A:A,[1]TDSheet!$A:$AE,31,0)</f>
        <v>81.400000000000006</v>
      </c>
      <c r="AF82" s="14">
        <f>VLOOKUP(A:A,[4]TDSheet!$A:$D,4,0)</f>
        <v>59</v>
      </c>
      <c r="AG82" s="14" t="e">
        <f>VLOOKUP(A:A,[1]TDSheet!$A:$AG,33,0)</f>
        <v>#N/A</v>
      </c>
      <c r="AH82" s="14">
        <f t="shared" si="13"/>
        <v>0</v>
      </c>
      <c r="AI82" s="14">
        <f t="shared" si="14"/>
        <v>0</v>
      </c>
      <c r="AJ82" s="14">
        <f t="shared" si="15"/>
        <v>48</v>
      </c>
      <c r="AK82" s="14"/>
      <c r="AL82" s="14"/>
    </row>
    <row r="83" spans="1:38" s="1" customFormat="1" ht="11.1" customHeight="1" outlineLevel="1" x14ac:dyDescent="0.2">
      <c r="A83" s="7" t="s">
        <v>87</v>
      </c>
      <c r="B83" s="7" t="s">
        <v>8</v>
      </c>
      <c r="C83" s="8">
        <v>875.24699999999996</v>
      </c>
      <c r="D83" s="8">
        <v>756.64</v>
      </c>
      <c r="E83" s="8">
        <v>928.04</v>
      </c>
      <c r="F83" s="8">
        <v>677.66600000000005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906.178</v>
      </c>
      <c r="K83" s="14">
        <f t="shared" si="9"/>
        <v>21.861999999999966</v>
      </c>
      <c r="L83" s="14">
        <f>VLOOKUP(A:A,[1]TDSheet!$A:$M,13,0)</f>
        <v>0</v>
      </c>
      <c r="M83" s="14">
        <f>VLOOKUP(A:A,[1]TDSheet!$A:$N,14,0)</f>
        <v>400</v>
      </c>
      <c r="N83" s="14">
        <f>VLOOKUP(A:A,[1]TDSheet!$A:$W,23,0)</f>
        <v>200</v>
      </c>
      <c r="O83" s="14">
        <f>VLOOKUP(A:A,[3]TDSheet!$A:$C,3,0)</f>
        <v>430</v>
      </c>
      <c r="P83" s="14"/>
      <c r="Q83" s="14"/>
      <c r="R83" s="14"/>
      <c r="S83" s="14"/>
      <c r="T83" s="14"/>
      <c r="U83" s="16"/>
      <c r="V83" s="14">
        <f t="shared" si="10"/>
        <v>185.608</v>
      </c>
      <c r="W83" s="16"/>
      <c r="X83" s="17">
        <f t="shared" si="11"/>
        <v>6.8836795827766055</v>
      </c>
      <c r="Y83" s="14">
        <f t="shared" si="12"/>
        <v>3.6510602991250378</v>
      </c>
      <c r="Z83" s="14"/>
      <c r="AA83" s="14"/>
      <c r="AB83" s="14"/>
      <c r="AC83" s="14">
        <f>VLOOKUP(A:A,[1]TDSheet!$A:$AC,29,0)</f>
        <v>0</v>
      </c>
      <c r="AD83" s="14">
        <f>VLOOKUP(A:A,[1]TDSheet!$A:$AD,30,0)</f>
        <v>267.64459999999997</v>
      </c>
      <c r="AE83" s="14">
        <f>VLOOKUP(A:A,[1]TDSheet!$A:$AE,31,0)</f>
        <v>197.63200000000001</v>
      </c>
      <c r="AF83" s="14">
        <f>VLOOKUP(A:A,[4]TDSheet!$A:$D,4,0)</f>
        <v>188.696</v>
      </c>
      <c r="AG83" s="14" t="str">
        <f>VLOOKUP(A:A,[1]TDSheet!$A:$AG,33,0)</f>
        <v>оконч</v>
      </c>
      <c r="AH83" s="14">
        <f t="shared" si="13"/>
        <v>0</v>
      </c>
      <c r="AI83" s="14">
        <f t="shared" si="14"/>
        <v>0</v>
      </c>
      <c r="AJ83" s="14">
        <f t="shared" si="15"/>
        <v>430</v>
      </c>
      <c r="AK83" s="14"/>
      <c r="AL83" s="14"/>
    </row>
    <row r="84" spans="1:38" s="1" customFormat="1" ht="11.1" customHeight="1" outlineLevel="1" x14ac:dyDescent="0.2">
      <c r="A84" s="7" t="s">
        <v>88</v>
      </c>
      <c r="B84" s="7" t="s">
        <v>8</v>
      </c>
      <c r="C84" s="8">
        <v>-0.158</v>
      </c>
      <c r="D84" s="8">
        <v>98.843999999999994</v>
      </c>
      <c r="E84" s="8">
        <v>15.55</v>
      </c>
      <c r="F84" s="8">
        <v>55.238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4">
        <f>VLOOKUP(A:A,[2]TDSheet!$A:$F,6,0)</f>
        <v>16.102</v>
      </c>
      <c r="K84" s="14">
        <f t="shared" si="9"/>
        <v>-0.5519999999999996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VLOOKUP(A:A,[1]TDSheet!$A:$W,23,0)</f>
        <v>0</v>
      </c>
      <c r="O84" s="14">
        <f>VLOOKUP(A:A,[3]TDSheet!$A:$C,3,0)</f>
        <v>0</v>
      </c>
      <c r="P84" s="14"/>
      <c r="Q84" s="14"/>
      <c r="R84" s="14"/>
      <c r="S84" s="14"/>
      <c r="T84" s="14"/>
      <c r="U84" s="16"/>
      <c r="V84" s="14">
        <f t="shared" si="10"/>
        <v>3.1100000000000003</v>
      </c>
      <c r="W84" s="16"/>
      <c r="X84" s="17">
        <f t="shared" si="11"/>
        <v>17.761414790996781</v>
      </c>
      <c r="Y84" s="14">
        <f t="shared" si="12"/>
        <v>17.761414790996781</v>
      </c>
      <c r="Z84" s="14"/>
      <c r="AA84" s="14"/>
      <c r="AB84" s="14"/>
      <c r="AC84" s="14">
        <f>VLOOKUP(A:A,[1]TDSheet!$A:$AC,29,0)</f>
        <v>0</v>
      </c>
      <c r="AD84" s="14">
        <f>VLOOKUP(A:A,[1]TDSheet!$A:$AD,30,0)</f>
        <v>1.8268</v>
      </c>
      <c r="AE84" s="14">
        <f>VLOOKUP(A:A,[1]TDSheet!$A:$AE,31,0)</f>
        <v>5.7509999999999994</v>
      </c>
      <c r="AF84" s="14">
        <f>VLOOKUP(A:A,[4]TDSheet!$A:$D,4,0)</f>
        <v>3</v>
      </c>
      <c r="AG84" s="20" t="str">
        <f>VLOOKUP(A:A,[1]TDSheet!$A:$AG,33,0)</f>
        <v>увел</v>
      </c>
      <c r="AH84" s="14">
        <f t="shared" si="13"/>
        <v>0</v>
      </c>
      <c r="AI84" s="14">
        <f t="shared" si="14"/>
        <v>0</v>
      </c>
      <c r="AJ84" s="14">
        <f t="shared" si="15"/>
        <v>0</v>
      </c>
      <c r="AK84" s="14"/>
      <c r="AL84" s="14"/>
    </row>
    <row r="85" spans="1:38" s="1" customFormat="1" ht="11.1" customHeight="1" outlineLevel="1" x14ac:dyDescent="0.2">
      <c r="A85" s="7" t="s">
        <v>89</v>
      </c>
      <c r="B85" s="7" t="s">
        <v>14</v>
      </c>
      <c r="C85" s="8">
        <v>701</v>
      </c>
      <c r="D85" s="8">
        <v>310</v>
      </c>
      <c r="E85" s="8">
        <v>320</v>
      </c>
      <c r="F85" s="8">
        <v>683</v>
      </c>
      <c r="G85" s="1">
        <f>VLOOKUP(A:A,[1]TDSheet!$A:$G,7,0)</f>
        <v>0</v>
      </c>
      <c r="H85" s="1">
        <f>VLOOKUP(A:A,[1]TDSheet!$A:$H,8,0)</f>
        <v>0.1</v>
      </c>
      <c r="I85" s="1" t="e">
        <f>VLOOKUP(A:A,[1]TDSheet!$A:$I,9,0)</f>
        <v>#N/A</v>
      </c>
      <c r="J85" s="14">
        <f>VLOOKUP(A:A,[2]TDSheet!$A:$F,6,0)</f>
        <v>328</v>
      </c>
      <c r="K85" s="14">
        <f t="shared" si="9"/>
        <v>-8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VLOOKUP(A:A,[1]TDSheet!$A:$W,23,0)</f>
        <v>500</v>
      </c>
      <c r="O85" s="14">
        <f>VLOOKUP(A:A,[3]TDSheet!$A:$C,3,0)</f>
        <v>0</v>
      </c>
      <c r="P85" s="14"/>
      <c r="Q85" s="14"/>
      <c r="R85" s="14"/>
      <c r="S85" s="14"/>
      <c r="T85" s="14"/>
      <c r="U85" s="16"/>
      <c r="V85" s="14">
        <f t="shared" si="10"/>
        <v>64</v>
      </c>
      <c r="W85" s="16"/>
      <c r="X85" s="17">
        <f t="shared" si="11"/>
        <v>18.484375</v>
      </c>
      <c r="Y85" s="14">
        <f t="shared" si="12"/>
        <v>10.671875</v>
      </c>
      <c r="Z85" s="14"/>
      <c r="AA85" s="14"/>
      <c r="AB85" s="14"/>
      <c r="AC85" s="14">
        <f>VLOOKUP(A:A,[1]TDSheet!$A:$AC,29,0)</f>
        <v>0</v>
      </c>
      <c r="AD85" s="14">
        <f>VLOOKUP(A:A,[1]TDSheet!$A:$AD,30,0)</f>
        <v>60.2</v>
      </c>
      <c r="AE85" s="14">
        <f>VLOOKUP(A:A,[1]TDSheet!$A:$AE,31,0)</f>
        <v>67</v>
      </c>
      <c r="AF85" s="14">
        <f>VLOOKUP(A:A,[4]TDSheet!$A:$D,4,0)</f>
        <v>50</v>
      </c>
      <c r="AG85" s="14" t="e">
        <f>VLOOKUP(A:A,[1]TDSheet!$A:$AG,33,0)</f>
        <v>#N/A</v>
      </c>
      <c r="AH85" s="14">
        <f t="shared" si="13"/>
        <v>0</v>
      </c>
      <c r="AI85" s="14">
        <f t="shared" si="14"/>
        <v>0</v>
      </c>
      <c r="AJ85" s="14">
        <f t="shared" si="15"/>
        <v>0</v>
      </c>
      <c r="AK85" s="14"/>
      <c r="AL85" s="14"/>
    </row>
    <row r="86" spans="1:38" s="1" customFormat="1" ht="11.1" customHeight="1" outlineLevel="1" x14ac:dyDescent="0.2">
      <c r="A86" s="7" t="s">
        <v>110</v>
      </c>
      <c r="B86" s="7" t="s">
        <v>8</v>
      </c>
      <c r="C86" s="8">
        <v>20.021999999999998</v>
      </c>
      <c r="D86" s="8">
        <v>63.631</v>
      </c>
      <c r="E86" s="8">
        <v>47.320999999999998</v>
      </c>
      <c r="F86" s="8">
        <v>32.158000000000001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48.100999999999999</v>
      </c>
      <c r="K86" s="14">
        <f t="shared" si="9"/>
        <v>-0.78000000000000114</v>
      </c>
      <c r="L86" s="14">
        <f>VLOOKUP(A:A,[1]TDSheet!$A:$M,13,0)</f>
        <v>0</v>
      </c>
      <c r="M86" s="14">
        <f>VLOOKUP(A:A,[1]TDSheet!$A:$N,14,0)</f>
        <v>30</v>
      </c>
      <c r="N86" s="14">
        <f>VLOOKUP(A:A,[1]TDSheet!$A:$W,23,0)</f>
        <v>20</v>
      </c>
      <c r="O86" s="14">
        <v>0</v>
      </c>
      <c r="P86" s="14"/>
      <c r="Q86" s="14"/>
      <c r="R86" s="14"/>
      <c r="S86" s="14"/>
      <c r="T86" s="14"/>
      <c r="U86" s="16"/>
      <c r="V86" s="14">
        <f t="shared" si="10"/>
        <v>9.4641999999999999</v>
      </c>
      <c r="W86" s="16"/>
      <c r="X86" s="17">
        <f t="shared" si="11"/>
        <v>8.6809239027070433</v>
      </c>
      <c r="Y86" s="14">
        <f t="shared" si="12"/>
        <v>3.3978571881405721</v>
      </c>
      <c r="Z86" s="14"/>
      <c r="AA86" s="14"/>
      <c r="AB86" s="14"/>
      <c r="AC86" s="14">
        <f>VLOOKUP(A:A,[1]TDSheet!$A:$AC,29,0)</f>
        <v>0</v>
      </c>
      <c r="AD86" s="14">
        <f>VLOOKUP(A:A,[1]TDSheet!$A:$AD,30,0)</f>
        <v>6.4194000000000004</v>
      </c>
      <c r="AE86" s="14">
        <f>VLOOKUP(A:A,[1]TDSheet!$A:$AE,31,0)</f>
        <v>8.1932000000000009</v>
      </c>
      <c r="AF86" s="14">
        <f>VLOOKUP(A:A,[4]TDSheet!$A:$D,4,0)</f>
        <v>5.8019999999999996</v>
      </c>
      <c r="AG86" s="14" t="e">
        <f>VLOOKUP(A:A,[1]TDSheet!$A:$AG,33,0)</f>
        <v>#N/A</v>
      </c>
      <c r="AH86" s="14">
        <f t="shared" si="13"/>
        <v>0</v>
      </c>
      <c r="AI86" s="14">
        <f t="shared" si="14"/>
        <v>0</v>
      </c>
      <c r="AJ86" s="14">
        <f t="shared" si="15"/>
        <v>0</v>
      </c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792</v>
      </c>
      <c r="D87" s="8">
        <v>3881</v>
      </c>
      <c r="E87" s="8">
        <v>2727</v>
      </c>
      <c r="F87" s="8">
        <v>1880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2741</v>
      </c>
      <c r="K87" s="14">
        <f t="shared" si="9"/>
        <v>-14</v>
      </c>
      <c r="L87" s="14">
        <f>VLOOKUP(A:A,[1]TDSheet!$A:$M,13,0)</f>
        <v>0</v>
      </c>
      <c r="M87" s="14">
        <f>VLOOKUP(A:A,[1]TDSheet!$A:$N,14,0)</f>
        <v>1000</v>
      </c>
      <c r="N87" s="14">
        <f>VLOOKUP(A:A,[1]TDSheet!$A:$W,23,0)</f>
        <v>800</v>
      </c>
      <c r="O87" s="14">
        <f>VLOOKUP(A:A,[3]TDSheet!$A:$C,3,0)</f>
        <v>580</v>
      </c>
      <c r="P87" s="14"/>
      <c r="Q87" s="14"/>
      <c r="R87" s="14"/>
      <c r="S87" s="14"/>
      <c r="T87" s="14"/>
      <c r="U87" s="16">
        <v>200</v>
      </c>
      <c r="V87" s="14">
        <f t="shared" si="10"/>
        <v>545.4</v>
      </c>
      <c r="W87" s="16"/>
      <c r="X87" s="17">
        <f t="shared" si="11"/>
        <v>7.1140447378071148</v>
      </c>
      <c r="Y87" s="14">
        <f t="shared" si="12"/>
        <v>3.4470113678034471</v>
      </c>
      <c r="Z87" s="14"/>
      <c r="AA87" s="14"/>
      <c r="AB87" s="14"/>
      <c r="AC87" s="14">
        <f>VLOOKUP(A:A,[1]TDSheet!$A:$AC,29,0)</f>
        <v>0</v>
      </c>
      <c r="AD87" s="14">
        <f>VLOOKUP(A:A,[1]TDSheet!$A:$AD,30,0)</f>
        <v>333.4</v>
      </c>
      <c r="AE87" s="14">
        <f>VLOOKUP(A:A,[1]TDSheet!$A:$AE,31,0)</f>
        <v>372.8</v>
      </c>
      <c r="AF87" s="14">
        <f>VLOOKUP(A:A,[4]TDSheet!$A:$D,4,0)</f>
        <v>668</v>
      </c>
      <c r="AG87" s="14" t="e">
        <f>VLOOKUP(A:A,[1]TDSheet!$A:$AG,33,0)</f>
        <v>#N/A</v>
      </c>
      <c r="AH87" s="14">
        <f t="shared" si="13"/>
        <v>80</v>
      </c>
      <c r="AI87" s="14">
        <f t="shared" si="14"/>
        <v>0</v>
      </c>
      <c r="AJ87" s="14">
        <f t="shared" si="15"/>
        <v>232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764</v>
      </c>
      <c r="D88" s="8">
        <v>3779</v>
      </c>
      <c r="E88" s="8">
        <v>1867</v>
      </c>
      <c r="F88" s="8">
        <v>2623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1884</v>
      </c>
      <c r="K88" s="14">
        <f t="shared" si="9"/>
        <v>-17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VLOOKUP(A:A,[1]TDSheet!$A:$W,23,0)</f>
        <v>200</v>
      </c>
      <c r="O88" s="14">
        <f>VLOOKUP(A:A,[3]TDSheet!$A:$C,3,0)</f>
        <v>360</v>
      </c>
      <c r="P88" s="14"/>
      <c r="Q88" s="14"/>
      <c r="R88" s="14"/>
      <c r="S88" s="14"/>
      <c r="T88" s="14"/>
      <c r="U88" s="16"/>
      <c r="V88" s="14">
        <f t="shared" si="10"/>
        <v>373.4</v>
      </c>
      <c r="W88" s="16"/>
      <c r="X88" s="17">
        <f t="shared" si="11"/>
        <v>7.560257096946974</v>
      </c>
      <c r="Y88" s="14">
        <f t="shared" si="12"/>
        <v>7.0246384574183187</v>
      </c>
      <c r="Z88" s="14"/>
      <c r="AA88" s="14"/>
      <c r="AB88" s="14"/>
      <c r="AC88" s="14">
        <f>VLOOKUP(A:A,[1]TDSheet!$A:$AC,29,0)</f>
        <v>0</v>
      </c>
      <c r="AD88" s="14">
        <f>VLOOKUP(A:A,[1]TDSheet!$A:$AD,30,0)</f>
        <v>258.8</v>
      </c>
      <c r="AE88" s="14">
        <f>VLOOKUP(A:A,[1]TDSheet!$A:$AE,31,0)</f>
        <v>298.60000000000002</v>
      </c>
      <c r="AF88" s="14">
        <f>VLOOKUP(A:A,[4]TDSheet!$A:$D,4,0)</f>
        <v>419</v>
      </c>
      <c r="AG88" s="14" t="e">
        <f>VLOOKUP(A:A,[1]TDSheet!$A:$AG,33,0)</f>
        <v>#N/A</v>
      </c>
      <c r="AH88" s="14">
        <f t="shared" si="13"/>
        <v>0</v>
      </c>
      <c r="AI88" s="14">
        <f t="shared" si="14"/>
        <v>0</v>
      </c>
      <c r="AJ88" s="14">
        <f t="shared" si="15"/>
        <v>144</v>
      </c>
      <c r="AK88" s="14"/>
      <c r="AL88" s="14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399.697</v>
      </c>
      <c r="D89" s="8">
        <v>275.52699999999999</v>
      </c>
      <c r="E89" s="8">
        <v>368.16</v>
      </c>
      <c r="F89" s="8">
        <v>292.97500000000002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369.9</v>
      </c>
      <c r="K89" s="14">
        <f t="shared" si="9"/>
        <v>-1.7399999999999523</v>
      </c>
      <c r="L89" s="14">
        <f>VLOOKUP(A:A,[1]TDSheet!$A:$M,13,0)</f>
        <v>0</v>
      </c>
      <c r="M89" s="14">
        <f>VLOOKUP(A:A,[1]TDSheet!$A:$N,14,0)</f>
        <v>100</v>
      </c>
      <c r="N89" s="14">
        <f>VLOOKUP(A:A,[1]TDSheet!$A:$W,23,0)</f>
        <v>120</v>
      </c>
      <c r="O89" s="14">
        <f>VLOOKUP(A:A,[3]TDSheet!$A:$C,3,0)</f>
        <v>108</v>
      </c>
      <c r="P89" s="14"/>
      <c r="Q89" s="14"/>
      <c r="R89" s="14"/>
      <c r="S89" s="14"/>
      <c r="T89" s="14"/>
      <c r="U89" s="16"/>
      <c r="V89" s="14">
        <f t="shared" si="10"/>
        <v>73.632000000000005</v>
      </c>
      <c r="W89" s="16"/>
      <c r="X89" s="17">
        <f t="shared" si="11"/>
        <v>6.9667400043459367</v>
      </c>
      <c r="Y89" s="14">
        <f t="shared" si="12"/>
        <v>3.9789086266840505</v>
      </c>
      <c r="Z89" s="14"/>
      <c r="AA89" s="14"/>
      <c r="AB89" s="14"/>
      <c r="AC89" s="14">
        <f>VLOOKUP(A:A,[1]TDSheet!$A:$AC,29,0)</f>
        <v>0</v>
      </c>
      <c r="AD89" s="14">
        <f>VLOOKUP(A:A,[1]TDSheet!$A:$AD,30,0)</f>
        <v>89.304600000000008</v>
      </c>
      <c r="AE89" s="14">
        <f>VLOOKUP(A:A,[1]TDSheet!$A:$AE,31,0)</f>
        <v>79.642600000000002</v>
      </c>
      <c r="AF89" s="14">
        <f>VLOOKUP(A:A,[4]TDSheet!$A:$D,4,0)</f>
        <v>59.18</v>
      </c>
      <c r="AG89" s="14" t="e">
        <f>VLOOKUP(A:A,[1]TDSheet!$A:$AG,33,0)</f>
        <v>#N/A</v>
      </c>
      <c r="AH89" s="14">
        <f t="shared" si="13"/>
        <v>0</v>
      </c>
      <c r="AI89" s="14">
        <f t="shared" si="14"/>
        <v>0</v>
      </c>
      <c r="AJ89" s="14">
        <f t="shared" si="15"/>
        <v>108</v>
      </c>
      <c r="AK89" s="14"/>
      <c r="AL89" s="14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319.69900000000001</v>
      </c>
      <c r="D90" s="8">
        <v>328.68799999999999</v>
      </c>
      <c r="E90" s="8">
        <v>374.60500000000002</v>
      </c>
      <c r="F90" s="8">
        <v>251.60900000000001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376.416</v>
      </c>
      <c r="K90" s="14">
        <f t="shared" si="9"/>
        <v>-1.8109999999999786</v>
      </c>
      <c r="L90" s="14">
        <f>VLOOKUP(A:A,[1]TDSheet!$A:$M,13,0)</f>
        <v>0</v>
      </c>
      <c r="M90" s="14">
        <f>VLOOKUP(A:A,[1]TDSheet!$A:$N,14,0)</f>
        <v>150</v>
      </c>
      <c r="N90" s="14">
        <f>VLOOKUP(A:A,[1]TDSheet!$A:$W,23,0)</f>
        <v>120</v>
      </c>
      <c r="O90" s="14">
        <f>VLOOKUP(A:A,[3]TDSheet!$A:$C,3,0)</f>
        <v>78</v>
      </c>
      <c r="P90" s="14"/>
      <c r="Q90" s="14"/>
      <c r="R90" s="14"/>
      <c r="S90" s="14"/>
      <c r="T90" s="14"/>
      <c r="U90" s="16"/>
      <c r="V90" s="14">
        <f t="shared" si="10"/>
        <v>74.921000000000006</v>
      </c>
      <c r="W90" s="16"/>
      <c r="X90" s="17">
        <f t="shared" si="11"/>
        <v>6.9621200998384962</v>
      </c>
      <c r="Y90" s="14">
        <f t="shared" si="12"/>
        <v>3.3583241013867937</v>
      </c>
      <c r="Z90" s="14"/>
      <c r="AA90" s="14"/>
      <c r="AB90" s="14"/>
      <c r="AC90" s="14">
        <f>VLOOKUP(A:A,[1]TDSheet!$A:$AC,29,0)</f>
        <v>0</v>
      </c>
      <c r="AD90" s="14">
        <f>VLOOKUP(A:A,[1]TDSheet!$A:$AD,30,0)</f>
        <v>81.072000000000003</v>
      </c>
      <c r="AE90" s="14">
        <f>VLOOKUP(A:A,[1]TDSheet!$A:$AE,31,0)</f>
        <v>81.305400000000006</v>
      </c>
      <c r="AF90" s="14">
        <f>VLOOKUP(A:A,[4]TDSheet!$A:$D,4,0)</f>
        <v>59.066000000000003</v>
      </c>
      <c r="AG90" s="14" t="e">
        <f>VLOOKUP(A:A,[1]TDSheet!$A:$AG,33,0)</f>
        <v>#N/A</v>
      </c>
      <c r="AH90" s="14">
        <f t="shared" si="13"/>
        <v>0</v>
      </c>
      <c r="AI90" s="14">
        <f t="shared" si="14"/>
        <v>0</v>
      </c>
      <c r="AJ90" s="14">
        <f t="shared" si="15"/>
        <v>78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534.56399999999996</v>
      </c>
      <c r="D91" s="8">
        <v>615.16600000000005</v>
      </c>
      <c r="E91" s="8">
        <v>660.798</v>
      </c>
      <c r="F91" s="8">
        <v>464.91300000000001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660.63</v>
      </c>
      <c r="K91" s="14">
        <f t="shared" si="9"/>
        <v>0.16800000000000637</v>
      </c>
      <c r="L91" s="14">
        <f>VLOOKUP(A:A,[1]TDSheet!$A:$M,13,0)</f>
        <v>0</v>
      </c>
      <c r="M91" s="14">
        <f>VLOOKUP(A:A,[1]TDSheet!$A:$N,14,0)</f>
        <v>250</v>
      </c>
      <c r="N91" s="14">
        <f>VLOOKUP(A:A,[1]TDSheet!$A:$W,23,0)</f>
        <v>200</v>
      </c>
      <c r="O91" s="14">
        <f>VLOOKUP(A:A,[3]TDSheet!$A:$C,3,0)</f>
        <v>108</v>
      </c>
      <c r="P91" s="14"/>
      <c r="Q91" s="14"/>
      <c r="R91" s="14"/>
      <c r="S91" s="14"/>
      <c r="T91" s="14"/>
      <c r="U91" s="16"/>
      <c r="V91" s="14">
        <f t="shared" si="10"/>
        <v>132.15960000000001</v>
      </c>
      <c r="W91" s="16"/>
      <c r="X91" s="17">
        <f t="shared" si="11"/>
        <v>6.9227888098934915</v>
      </c>
      <c r="Y91" s="14">
        <f t="shared" si="12"/>
        <v>3.5178148238947453</v>
      </c>
      <c r="Z91" s="14"/>
      <c r="AA91" s="14"/>
      <c r="AB91" s="14"/>
      <c r="AC91" s="14">
        <f>VLOOKUP(A:A,[1]TDSheet!$A:$AC,29,0)</f>
        <v>0</v>
      </c>
      <c r="AD91" s="14">
        <f>VLOOKUP(A:A,[1]TDSheet!$A:$AD,30,0)</f>
        <v>149.65720000000002</v>
      </c>
      <c r="AE91" s="14">
        <f>VLOOKUP(A:A,[1]TDSheet!$A:$AE,31,0)</f>
        <v>147.96780000000001</v>
      </c>
      <c r="AF91" s="14">
        <f>VLOOKUP(A:A,[4]TDSheet!$A:$D,4,0)</f>
        <v>104.65900000000001</v>
      </c>
      <c r="AG91" s="14" t="e">
        <f>VLOOKUP(A:A,[1]TDSheet!$A:$AG,33,0)</f>
        <v>#N/A</v>
      </c>
      <c r="AH91" s="14">
        <f t="shared" si="13"/>
        <v>0</v>
      </c>
      <c r="AI91" s="14">
        <f t="shared" si="14"/>
        <v>0</v>
      </c>
      <c r="AJ91" s="14">
        <f t="shared" si="15"/>
        <v>108</v>
      </c>
      <c r="AK91" s="14"/>
      <c r="AL91" s="14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351.32100000000003</v>
      </c>
      <c r="D92" s="8">
        <v>520.495</v>
      </c>
      <c r="E92" s="8">
        <v>527.30499999999995</v>
      </c>
      <c r="F92" s="8">
        <v>318.48599999999999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538.71400000000006</v>
      </c>
      <c r="K92" s="14">
        <f t="shared" si="9"/>
        <v>-11.409000000000106</v>
      </c>
      <c r="L92" s="14">
        <f>VLOOKUP(A:A,[1]TDSheet!$A:$M,13,0)</f>
        <v>0</v>
      </c>
      <c r="M92" s="14">
        <f>VLOOKUP(A:A,[1]TDSheet!$A:$N,14,0)</f>
        <v>200</v>
      </c>
      <c r="N92" s="14">
        <f>VLOOKUP(A:A,[1]TDSheet!$A:$W,23,0)</f>
        <v>200</v>
      </c>
      <c r="O92" s="14">
        <f>VLOOKUP(A:A,[3]TDSheet!$A:$C,3,0)</f>
        <v>108</v>
      </c>
      <c r="P92" s="14"/>
      <c r="Q92" s="14"/>
      <c r="R92" s="14"/>
      <c r="S92" s="14"/>
      <c r="T92" s="14"/>
      <c r="U92" s="16"/>
      <c r="V92" s="14">
        <f t="shared" si="10"/>
        <v>105.46099999999998</v>
      </c>
      <c r="W92" s="16"/>
      <c r="X92" s="17">
        <f t="shared" si="11"/>
        <v>6.8128123192459782</v>
      </c>
      <c r="Y92" s="14">
        <f t="shared" si="12"/>
        <v>3.0199410208513102</v>
      </c>
      <c r="Z92" s="14"/>
      <c r="AA92" s="14"/>
      <c r="AB92" s="14"/>
      <c r="AC92" s="14">
        <f>VLOOKUP(A:A,[1]TDSheet!$A:$AC,29,0)</f>
        <v>0</v>
      </c>
      <c r="AD92" s="14">
        <f>VLOOKUP(A:A,[1]TDSheet!$A:$AD,30,0)</f>
        <v>104.1174</v>
      </c>
      <c r="AE92" s="14">
        <f>VLOOKUP(A:A,[1]TDSheet!$A:$AE,31,0)</f>
        <v>108.5598</v>
      </c>
      <c r="AF92" s="14">
        <f>VLOOKUP(A:A,[4]TDSheet!$A:$D,4,0)</f>
        <v>88.82</v>
      </c>
      <c r="AG92" s="14" t="e">
        <f>VLOOKUP(A:A,[1]TDSheet!$A:$AG,33,0)</f>
        <v>#N/A</v>
      </c>
      <c r="AH92" s="14">
        <f t="shared" si="13"/>
        <v>0</v>
      </c>
      <c r="AI92" s="14">
        <f t="shared" si="14"/>
        <v>0</v>
      </c>
      <c r="AJ92" s="14">
        <f t="shared" si="15"/>
        <v>108</v>
      </c>
      <c r="AK92" s="14"/>
      <c r="AL92" s="14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22</v>
      </c>
      <c r="D93" s="8">
        <v>52</v>
      </c>
      <c r="E93" s="8">
        <v>30</v>
      </c>
      <c r="F93" s="8">
        <v>41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4">
        <f>VLOOKUP(A:A,[2]TDSheet!$A:$F,6,0)</f>
        <v>67</v>
      </c>
      <c r="K93" s="14">
        <f t="shared" si="9"/>
        <v>-37</v>
      </c>
      <c r="L93" s="14">
        <f>VLOOKUP(A:A,[1]TDSheet!$A:$M,13,0)</f>
        <v>0</v>
      </c>
      <c r="M93" s="14">
        <f>VLOOKUP(A:A,[1]TDSheet!$A:$N,14,0)</f>
        <v>20</v>
      </c>
      <c r="N93" s="14">
        <f>VLOOKUP(A:A,[1]TDSheet!$A:$W,23,0)</f>
        <v>0</v>
      </c>
      <c r="O93" s="14">
        <f>VLOOKUP(A:A,[3]TDSheet!$A:$C,3,0)</f>
        <v>232</v>
      </c>
      <c r="P93" s="14"/>
      <c r="Q93" s="14"/>
      <c r="R93" s="14"/>
      <c r="S93" s="14"/>
      <c r="T93" s="14"/>
      <c r="U93" s="16"/>
      <c r="V93" s="14">
        <f t="shared" si="10"/>
        <v>6</v>
      </c>
      <c r="W93" s="16"/>
      <c r="X93" s="17">
        <f t="shared" si="11"/>
        <v>10.166666666666666</v>
      </c>
      <c r="Y93" s="14">
        <f t="shared" si="12"/>
        <v>6.833333333333333</v>
      </c>
      <c r="Z93" s="14"/>
      <c r="AA93" s="14"/>
      <c r="AB93" s="14"/>
      <c r="AC93" s="14">
        <f>VLOOKUP(A:A,[1]TDSheet!$A:$AC,29,0)</f>
        <v>0</v>
      </c>
      <c r="AD93" s="14">
        <f>VLOOKUP(A:A,[1]TDSheet!$A:$AD,30,0)</f>
        <v>5.8</v>
      </c>
      <c r="AE93" s="14">
        <f>VLOOKUP(A:A,[1]TDSheet!$A:$AE,31,0)</f>
        <v>7</v>
      </c>
      <c r="AF93" s="14">
        <f>VLOOKUP(A:A,[4]TDSheet!$A:$D,4,0)</f>
        <v>6</v>
      </c>
      <c r="AG93" s="14">
        <f>VLOOKUP(A:A,[1]TDSheet!$A:$AG,33,0)</f>
        <v>0</v>
      </c>
      <c r="AH93" s="14">
        <f t="shared" si="13"/>
        <v>0</v>
      </c>
      <c r="AI93" s="14">
        <f t="shared" si="14"/>
        <v>0</v>
      </c>
      <c r="AJ93" s="14">
        <f t="shared" si="15"/>
        <v>92.800000000000011</v>
      </c>
      <c r="AK93" s="14"/>
      <c r="AL93" s="14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94</v>
      </c>
      <c r="D94" s="8">
        <v>32</v>
      </c>
      <c r="E94" s="8">
        <v>43</v>
      </c>
      <c r="F94" s="8">
        <v>77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4">
        <f>VLOOKUP(A:A,[2]TDSheet!$A:$F,6,0)</f>
        <v>48</v>
      </c>
      <c r="K94" s="14">
        <f t="shared" si="9"/>
        <v>-5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VLOOKUP(A:A,[1]TDSheet!$A:$W,23,0)</f>
        <v>0</v>
      </c>
      <c r="O94" s="14">
        <v>0</v>
      </c>
      <c r="P94" s="14"/>
      <c r="Q94" s="14"/>
      <c r="R94" s="14"/>
      <c r="S94" s="14"/>
      <c r="T94" s="14"/>
      <c r="U94" s="16"/>
      <c r="V94" s="14">
        <f t="shared" si="10"/>
        <v>8.6</v>
      </c>
      <c r="W94" s="16"/>
      <c r="X94" s="17">
        <f t="shared" si="11"/>
        <v>8.9534883720930232</v>
      </c>
      <c r="Y94" s="14">
        <f t="shared" si="12"/>
        <v>8.9534883720930232</v>
      </c>
      <c r="Z94" s="14"/>
      <c r="AA94" s="14"/>
      <c r="AB94" s="14"/>
      <c r="AC94" s="14">
        <f>VLOOKUP(A:A,[1]TDSheet!$A:$AC,29,0)</f>
        <v>0</v>
      </c>
      <c r="AD94" s="14">
        <f>VLOOKUP(A:A,[1]TDSheet!$A:$AD,30,0)</f>
        <v>2.4</v>
      </c>
      <c r="AE94" s="14">
        <f>VLOOKUP(A:A,[1]TDSheet!$A:$AE,31,0)</f>
        <v>14.4</v>
      </c>
      <c r="AF94" s="14">
        <f>VLOOKUP(A:A,[4]TDSheet!$A:$D,4,0)</f>
        <v>6</v>
      </c>
      <c r="AG94" s="14" t="str">
        <f>VLOOKUP(A:A,[1]TDSheet!$A:$AG,33,0)</f>
        <v>у</v>
      </c>
      <c r="AH94" s="14">
        <f t="shared" si="13"/>
        <v>0</v>
      </c>
      <c r="AI94" s="14">
        <f t="shared" si="14"/>
        <v>0</v>
      </c>
      <c r="AJ94" s="14">
        <f t="shared" si="15"/>
        <v>0</v>
      </c>
      <c r="AK94" s="14"/>
      <c r="AL94" s="14"/>
    </row>
    <row r="95" spans="1:38" s="1" customFormat="1" ht="11.1" customHeight="1" outlineLevel="1" x14ac:dyDescent="0.2">
      <c r="A95" s="7" t="s">
        <v>111</v>
      </c>
      <c r="B95" s="7" t="s">
        <v>14</v>
      </c>
      <c r="C95" s="8">
        <v>167</v>
      </c>
      <c r="D95" s="8">
        <v>8</v>
      </c>
      <c r="E95" s="8">
        <v>40</v>
      </c>
      <c r="F95" s="8">
        <v>128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4">
        <f>VLOOKUP(A:A,[2]TDSheet!$A:$F,6,0)</f>
        <v>50</v>
      </c>
      <c r="K95" s="14">
        <f t="shared" si="9"/>
        <v>-10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VLOOKUP(A:A,[1]TDSheet!$A:$W,23,0)</f>
        <v>0</v>
      </c>
      <c r="O95" s="14">
        <v>0</v>
      </c>
      <c r="P95" s="14"/>
      <c r="Q95" s="14"/>
      <c r="R95" s="14"/>
      <c r="S95" s="14"/>
      <c r="T95" s="14"/>
      <c r="U95" s="16"/>
      <c r="V95" s="14">
        <f t="shared" si="10"/>
        <v>8</v>
      </c>
      <c r="W95" s="16"/>
      <c r="X95" s="17">
        <f t="shared" si="11"/>
        <v>16</v>
      </c>
      <c r="Y95" s="14">
        <f t="shared" si="12"/>
        <v>16</v>
      </c>
      <c r="Z95" s="14"/>
      <c r="AA95" s="14"/>
      <c r="AB95" s="14"/>
      <c r="AC95" s="14">
        <f>VLOOKUP(A:A,[1]TDSheet!$A:$AC,29,0)</f>
        <v>0</v>
      </c>
      <c r="AD95" s="14">
        <f>VLOOKUP(A:A,[1]TDSheet!$A:$AD,30,0)</f>
        <v>1.2</v>
      </c>
      <c r="AE95" s="14">
        <f>VLOOKUP(A:A,[1]TDSheet!$A:$AE,31,0)</f>
        <v>4.8</v>
      </c>
      <c r="AF95" s="14">
        <f>VLOOKUP(A:A,[4]TDSheet!$A:$D,4,0)</f>
        <v>7</v>
      </c>
      <c r="AG95" s="20" t="str">
        <f>VLOOKUP(A:A,[1]TDSheet!$A:$AG,33,0)</f>
        <v>увел</v>
      </c>
      <c r="AH95" s="14">
        <f t="shared" si="13"/>
        <v>0</v>
      </c>
      <c r="AI95" s="14">
        <f t="shared" si="14"/>
        <v>0</v>
      </c>
      <c r="AJ95" s="14">
        <f t="shared" si="15"/>
        <v>0</v>
      </c>
      <c r="AK95" s="14"/>
      <c r="AL95" s="14"/>
    </row>
    <row r="96" spans="1:38" s="1" customFormat="1" ht="11.1" customHeight="1" outlineLevel="1" x14ac:dyDescent="0.2">
      <c r="A96" s="7" t="s">
        <v>112</v>
      </c>
      <c r="B96" s="7" t="s">
        <v>14</v>
      </c>
      <c r="C96" s="8">
        <v>82</v>
      </c>
      <c r="D96" s="8">
        <v>42</v>
      </c>
      <c r="E96" s="8">
        <v>47</v>
      </c>
      <c r="F96" s="8">
        <v>67</v>
      </c>
      <c r="G96" s="1">
        <f>VLOOKUP(A:A,[1]TDSheet!$A:$G,7,0)</f>
        <v>0</v>
      </c>
      <c r="H96" s="1">
        <f>VLOOKUP(A:A,[1]TDSheet!$A:$H,8,0)</f>
        <v>0.6</v>
      </c>
      <c r="I96" s="1" t="e">
        <f>VLOOKUP(A:A,[1]TDSheet!$A:$I,9,0)</f>
        <v>#N/A</v>
      </c>
      <c r="J96" s="14">
        <f>VLOOKUP(A:A,[2]TDSheet!$A:$F,6,0)</f>
        <v>69</v>
      </c>
      <c r="K96" s="14">
        <f t="shared" si="9"/>
        <v>-22</v>
      </c>
      <c r="L96" s="14">
        <f>VLOOKUP(A:A,[1]TDSheet!$A:$M,13,0)</f>
        <v>0</v>
      </c>
      <c r="M96" s="14">
        <f>VLOOKUP(A:A,[1]TDSheet!$A:$N,14,0)</f>
        <v>20</v>
      </c>
      <c r="N96" s="14">
        <f>VLOOKUP(A:A,[1]TDSheet!$A:$W,23,0)</f>
        <v>0</v>
      </c>
      <c r="O96" s="14">
        <v>0</v>
      </c>
      <c r="P96" s="14"/>
      <c r="Q96" s="14"/>
      <c r="R96" s="14"/>
      <c r="S96" s="14"/>
      <c r="T96" s="14"/>
      <c r="U96" s="16"/>
      <c r="V96" s="14">
        <f t="shared" si="10"/>
        <v>9.4</v>
      </c>
      <c r="W96" s="16"/>
      <c r="X96" s="17">
        <f t="shared" si="11"/>
        <v>9.2553191489361701</v>
      </c>
      <c r="Y96" s="14">
        <f t="shared" si="12"/>
        <v>7.1276595744680851</v>
      </c>
      <c r="Z96" s="14"/>
      <c r="AA96" s="14"/>
      <c r="AB96" s="14"/>
      <c r="AC96" s="14">
        <f>VLOOKUP(A:A,[1]TDSheet!$A:$AC,29,0)</f>
        <v>0</v>
      </c>
      <c r="AD96" s="14">
        <f>VLOOKUP(A:A,[1]TDSheet!$A:$AD,30,0)</f>
        <v>3.8</v>
      </c>
      <c r="AE96" s="14">
        <f>VLOOKUP(A:A,[1]TDSheet!$A:$AE,31,0)</f>
        <v>12.8</v>
      </c>
      <c r="AF96" s="14">
        <f>VLOOKUP(A:A,[4]TDSheet!$A:$D,4,0)</f>
        <v>6</v>
      </c>
      <c r="AG96" s="14" t="str">
        <f>VLOOKUP(A:A,[1]TDSheet!$A:$AG,33,0)</f>
        <v>у</v>
      </c>
      <c r="AH96" s="14">
        <f t="shared" si="13"/>
        <v>0</v>
      </c>
      <c r="AI96" s="14">
        <f t="shared" si="14"/>
        <v>0</v>
      </c>
      <c r="AJ96" s="14">
        <f t="shared" si="15"/>
        <v>0</v>
      </c>
      <c r="AK96" s="14"/>
      <c r="AL96" s="14"/>
    </row>
    <row r="97" spans="1:38" s="1" customFormat="1" ht="11.1" customHeight="1" outlineLevel="1" x14ac:dyDescent="0.2">
      <c r="A97" s="7" t="s">
        <v>98</v>
      </c>
      <c r="B97" s="7" t="s">
        <v>8</v>
      </c>
      <c r="C97" s="8">
        <v>338.66399999999999</v>
      </c>
      <c r="D97" s="8">
        <v>125.773</v>
      </c>
      <c r="E97" s="8">
        <v>306.24099999999999</v>
      </c>
      <c r="F97" s="8">
        <v>137.87700000000001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314.09300000000002</v>
      </c>
      <c r="K97" s="14">
        <f t="shared" si="9"/>
        <v>-7.8520000000000323</v>
      </c>
      <c r="L97" s="14">
        <f>VLOOKUP(A:A,[1]TDSheet!$A:$M,13,0)</f>
        <v>0</v>
      </c>
      <c r="M97" s="14">
        <f>VLOOKUP(A:A,[1]TDSheet!$A:$N,14,0)</f>
        <v>130</v>
      </c>
      <c r="N97" s="14">
        <f>VLOOKUP(A:A,[1]TDSheet!$A:$W,23,0)</f>
        <v>60</v>
      </c>
      <c r="O97" s="14">
        <f>VLOOKUP(A:A,[3]TDSheet!$A:$C,3,0)</f>
        <v>80</v>
      </c>
      <c r="P97" s="14"/>
      <c r="Q97" s="14"/>
      <c r="R97" s="14"/>
      <c r="S97" s="14"/>
      <c r="T97" s="14"/>
      <c r="U97" s="16">
        <v>40</v>
      </c>
      <c r="V97" s="14">
        <f t="shared" si="10"/>
        <v>61.248199999999997</v>
      </c>
      <c r="W97" s="16"/>
      <c r="X97" s="17">
        <f t="shared" si="11"/>
        <v>6.0063316146433694</v>
      </c>
      <c r="Y97" s="14">
        <f t="shared" si="12"/>
        <v>2.251119216564732</v>
      </c>
      <c r="Z97" s="14"/>
      <c r="AA97" s="14"/>
      <c r="AB97" s="14"/>
      <c r="AC97" s="14">
        <f>VLOOKUP(A:A,[1]TDSheet!$A:$AC,29,0)</f>
        <v>0</v>
      </c>
      <c r="AD97" s="14">
        <f>VLOOKUP(A:A,[1]TDSheet!$A:$AD,30,0)</f>
        <v>70.453399999999988</v>
      </c>
      <c r="AE97" s="14">
        <f>VLOOKUP(A:A,[1]TDSheet!$A:$AE,31,0)</f>
        <v>55.437599999999996</v>
      </c>
      <c r="AF97" s="14">
        <f>VLOOKUP(A:A,[4]TDSheet!$A:$D,4,0)</f>
        <v>58.960999999999999</v>
      </c>
      <c r="AG97" s="14" t="e">
        <f>VLOOKUP(A:A,[1]TDSheet!$A:$AG,33,0)</f>
        <v>#N/A</v>
      </c>
      <c r="AH97" s="14">
        <f t="shared" si="13"/>
        <v>40</v>
      </c>
      <c r="AI97" s="14">
        <f t="shared" si="14"/>
        <v>0</v>
      </c>
      <c r="AJ97" s="14">
        <f t="shared" si="15"/>
        <v>80</v>
      </c>
      <c r="AK97" s="14"/>
      <c r="AL97" s="14"/>
    </row>
    <row r="98" spans="1:38" s="1" customFormat="1" ht="11.1" customHeight="1" outlineLevel="1" x14ac:dyDescent="0.2">
      <c r="A98" s="7" t="s">
        <v>99</v>
      </c>
      <c r="B98" s="7"/>
      <c r="C98" s="8"/>
      <c r="D98" s="8"/>
      <c r="E98" s="8">
        <v>0</v>
      </c>
      <c r="F98" s="9">
        <v>0</v>
      </c>
      <c r="G98" s="1">
        <f>VLOOKUP(A:A,[1]TDSheet!$A:$G,7,0)</f>
        <v>0</v>
      </c>
      <c r="H98" s="1">
        <v>0.03</v>
      </c>
      <c r="I98" s="1">
        <f>VLOOKUP(A:A,[1]TDSheet!$A:$I,9,0)</f>
        <v>0</v>
      </c>
      <c r="J98" s="14">
        <f>VLOOKUP(A:A,[2]TDSheet!$A:$F,6,0)</f>
        <v>63</v>
      </c>
      <c r="K98" s="14">
        <f t="shared" si="9"/>
        <v>-63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VLOOKUP(A:A,[1]TDSheet!$A:$W,23,0)</f>
        <v>200</v>
      </c>
      <c r="O98" s="14">
        <v>0</v>
      </c>
      <c r="P98" s="14"/>
      <c r="Q98" s="14"/>
      <c r="R98" s="14"/>
      <c r="S98" s="14"/>
      <c r="T98" s="14"/>
      <c r="U98" s="16">
        <v>200</v>
      </c>
      <c r="V98" s="14">
        <f t="shared" si="10"/>
        <v>0</v>
      </c>
      <c r="W98" s="16"/>
      <c r="X98" s="17" t="e">
        <f t="shared" si="11"/>
        <v>#DIV/0!</v>
      </c>
      <c r="Y98" s="14" t="e">
        <f t="shared" si="12"/>
        <v>#DIV/0!</v>
      </c>
      <c r="Z98" s="14"/>
      <c r="AA98" s="14"/>
      <c r="AB98" s="14"/>
      <c r="AC98" s="14">
        <f>VLOOKUP(A:A,[1]TDSheet!$A:$AC,29,0)</f>
        <v>0</v>
      </c>
      <c r="AD98" s="14">
        <f>VLOOKUP(A:A,[1]TDSheet!$A:$AD,30,0)</f>
        <v>0</v>
      </c>
      <c r="AE98" s="14">
        <f>VLOOKUP(A:A,[1]TDSheet!$A:$AE,31,0)</f>
        <v>0</v>
      </c>
      <c r="AF98" s="14">
        <v>0</v>
      </c>
      <c r="AG98" s="14" t="e">
        <f>VLOOKUP(A:A,[1]TDSheet!$A:$AG,33,0)</f>
        <v>#N/A</v>
      </c>
      <c r="AH98" s="14">
        <f t="shared" si="13"/>
        <v>6</v>
      </c>
      <c r="AI98" s="14">
        <f t="shared" si="14"/>
        <v>0</v>
      </c>
      <c r="AJ98" s="14">
        <f t="shared" si="15"/>
        <v>0</v>
      </c>
      <c r="AK98" s="14"/>
      <c r="AL98" s="14"/>
    </row>
    <row r="99" spans="1:38" s="1" customFormat="1" ht="11.1" customHeight="1" outlineLevel="1" x14ac:dyDescent="0.2">
      <c r="A99" s="7" t="s">
        <v>100</v>
      </c>
      <c r="B99" s="7"/>
      <c r="C99" s="8"/>
      <c r="D99" s="8"/>
      <c r="E99" s="8">
        <v>0</v>
      </c>
      <c r="F99" s="9">
        <v>0</v>
      </c>
      <c r="G99" s="1">
        <f>VLOOKUP(A:A,[1]TDSheet!$A:$G,7,0)</f>
        <v>0</v>
      </c>
      <c r="H99" s="1">
        <v>0.03</v>
      </c>
      <c r="I99" s="1">
        <f>VLOOKUP(A:A,[1]TDSheet!$A:$I,9,0)</f>
        <v>0</v>
      </c>
      <c r="J99" s="14">
        <f>VLOOKUP(A:A,[2]TDSheet!$A:$F,6,0)</f>
        <v>7</v>
      </c>
      <c r="K99" s="14">
        <f t="shared" si="9"/>
        <v>-7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VLOOKUP(A:A,[1]TDSheet!$A:$W,23,0)</f>
        <v>200</v>
      </c>
      <c r="O99" s="14">
        <v>0</v>
      </c>
      <c r="P99" s="14"/>
      <c r="Q99" s="14"/>
      <c r="R99" s="14"/>
      <c r="S99" s="14"/>
      <c r="T99" s="14"/>
      <c r="U99" s="16">
        <v>200</v>
      </c>
      <c r="V99" s="14">
        <f t="shared" si="10"/>
        <v>0</v>
      </c>
      <c r="W99" s="16"/>
      <c r="X99" s="17" t="e">
        <f t="shared" si="11"/>
        <v>#DIV/0!</v>
      </c>
      <c r="Y99" s="14" t="e">
        <f t="shared" si="12"/>
        <v>#DIV/0!</v>
      </c>
      <c r="Z99" s="14"/>
      <c r="AA99" s="14"/>
      <c r="AB99" s="14"/>
      <c r="AC99" s="14">
        <f>VLOOKUP(A:A,[1]TDSheet!$A:$AC,29,0)</f>
        <v>0</v>
      </c>
      <c r="AD99" s="14">
        <f>VLOOKUP(A:A,[1]TDSheet!$A:$AD,30,0)</f>
        <v>0</v>
      </c>
      <c r="AE99" s="14">
        <f>VLOOKUP(A:A,[1]TDSheet!$A:$AE,31,0)</f>
        <v>0</v>
      </c>
      <c r="AF99" s="14">
        <v>0</v>
      </c>
      <c r="AG99" s="14" t="e">
        <f>VLOOKUP(A:A,[1]TDSheet!$A:$AG,33,0)</f>
        <v>#N/A</v>
      </c>
      <c r="AH99" s="14">
        <f t="shared" si="13"/>
        <v>6</v>
      </c>
      <c r="AI99" s="14">
        <f t="shared" si="14"/>
        <v>0</v>
      </c>
      <c r="AJ99" s="14">
        <f t="shared" si="15"/>
        <v>0</v>
      </c>
      <c r="AK99" s="14"/>
      <c r="AL99" s="14"/>
    </row>
    <row r="100" spans="1:38" s="1" customFormat="1" ht="11.1" customHeight="1" outlineLevel="1" x14ac:dyDescent="0.2">
      <c r="A100" s="7" t="s">
        <v>101</v>
      </c>
      <c r="B100" s="7" t="s">
        <v>14</v>
      </c>
      <c r="C100" s="8">
        <v>536</v>
      </c>
      <c r="D100" s="8">
        <v>211</v>
      </c>
      <c r="E100" s="8">
        <v>196</v>
      </c>
      <c r="F100" s="8">
        <v>546</v>
      </c>
      <c r="G100" s="1">
        <f>VLOOKUP(A:A,[1]TDSheet!$A:$G,7,0)</f>
        <v>0</v>
      </c>
      <c r="H100" s="1">
        <f>VLOOKUP(A:A,[1]TDSheet!$A:$H,8,0)</f>
        <v>0.13</v>
      </c>
      <c r="I100" s="1" t="e">
        <f>VLOOKUP(A:A,[1]TDSheet!$A:$I,9,0)</f>
        <v>#N/A</v>
      </c>
      <c r="J100" s="14">
        <f>VLOOKUP(A:A,[2]TDSheet!$A:$F,6,0)</f>
        <v>198</v>
      </c>
      <c r="K100" s="14">
        <f t="shared" si="9"/>
        <v>-2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VLOOKUP(A:A,[1]TDSheet!$A:$W,23,0)</f>
        <v>0</v>
      </c>
      <c r="O100" s="14">
        <v>0</v>
      </c>
      <c r="P100" s="14"/>
      <c r="Q100" s="14"/>
      <c r="R100" s="14"/>
      <c r="S100" s="14"/>
      <c r="T100" s="14"/>
      <c r="U100" s="16"/>
      <c r="V100" s="14">
        <f t="shared" si="10"/>
        <v>39.200000000000003</v>
      </c>
      <c r="W100" s="16"/>
      <c r="X100" s="17">
        <f t="shared" si="11"/>
        <v>13.928571428571427</v>
      </c>
      <c r="Y100" s="14">
        <f t="shared" si="12"/>
        <v>13.928571428571427</v>
      </c>
      <c r="Z100" s="14"/>
      <c r="AA100" s="14"/>
      <c r="AB100" s="14"/>
      <c r="AC100" s="14">
        <f>VLOOKUP(A:A,[1]TDSheet!$A:$AC,29,0)</f>
        <v>0</v>
      </c>
      <c r="AD100" s="14">
        <f>VLOOKUP(A:A,[1]TDSheet!$A:$AD,30,0)</f>
        <v>0</v>
      </c>
      <c r="AE100" s="14">
        <f>VLOOKUP(A:A,[1]TDSheet!$A:$AE,31,0)</f>
        <v>52.6</v>
      </c>
      <c r="AF100" s="14">
        <f>VLOOKUP(A:A,[4]TDSheet!$A:$D,4,0)</f>
        <v>40</v>
      </c>
      <c r="AG100" s="14" t="e">
        <f>VLOOKUP(A:A,[1]TDSheet!$A:$AG,33,0)</f>
        <v>#N/A</v>
      </c>
      <c r="AH100" s="14">
        <f t="shared" si="13"/>
        <v>0</v>
      </c>
      <c r="AI100" s="14">
        <f t="shared" si="14"/>
        <v>0</v>
      </c>
      <c r="AJ100" s="14">
        <f t="shared" si="15"/>
        <v>0</v>
      </c>
      <c r="AK100" s="14"/>
      <c r="AL100" s="14"/>
    </row>
    <row r="101" spans="1:38" s="1" customFormat="1" ht="11.1" customHeight="1" outlineLevel="1" x14ac:dyDescent="0.2">
      <c r="A101" s="7" t="s">
        <v>102</v>
      </c>
      <c r="B101" s="7" t="s">
        <v>8</v>
      </c>
      <c r="C101" s="8">
        <v>24.085000000000001</v>
      </c>
      <c r="D101" s="8">
        <v>127.321</v>
      </c>
      <c r="E101" s="8">
        <v>54.051000000000002</v>
      </c>
      <c r="F101" s="8">
        <v>51.415999999999997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57.051000000000002</v>
      </c>
      <c r="K101" s="14">
        <f t="shared" si="9"/>
        <v>-3</v>
      </c>
      <c r="L101" s="14">
        <f>VLOOKUP(A:A,[1]TDSheet!$A:$M,13,0)</f>
        <v>0</v>
      </c>
      <c r="M101" s="14">
        <f>VLOOKUP(A:A,[1]TDSheet!$A:$N,14,0)</f>
        <v>40</v>
      </c>
      <c r="N101" s="14">
        <f>VLOOKUP(A:A,[1]TDSheet!$A:$W,23,0)</f>
        <v>20</v>
      </c>
      <c r="O101" s="14">
        <v>0</v>
      </c>
      <c r="P101" s="14"/>
      <c r="Q101" s="14"/>
      <c r="R101" s="14"/>
      <c r="S101" s="14"/>
      <c r="T101" s="14"/>
      <c r="U101" s="16"/>
      <c r="V101" s="14">
        <f t="shared" si="10"/>
        <v>10.8102</v>
      </c>
      <c r="W101" s="16"/>
      <c r="X101" s="17">
        <f t="shared" si="11"/>
        <v>10.306562320771123</v>
      </c>
      <c r="Y101" s="14">
        <f t="shared" si="12"/>
        <v>4.7562487280531345</v>
      </c>
      <c r="Z101" s="14"/>
      <c r="AA101" s="14"/>
      <c r="AB101" s="14"/>
      <c r="AC101" s="14">
        <f>VLOOKUP(A:A,[1]TDSheet!$A:$AC,29,0)</f>
        <v>0</v>
      </c>
      <c r="AD101" s="14">
        <f>VLOOKUP(A:A,[1]TDSheet!$A:$AD,30,0)</f>
        <v>2.6719999999999997</v>
      </c>
      <c r="AE101" s="14">
        <f>VLOOKUP(A:A,[1]TDSheet!$A:$AE,31,0)</f>
        <v>11.8994</v>
      </c>
      <c r="AF101" s="14">
        <f>VLOOKUP(A:A,[4]TDSheet!$A:$D,4,0)</f>
        <v>2.698</v>
      </c>
      <c r="AG101" s="14" t="str">
        <f>VLOOKUP(A:A,[1]TDSheet!$A:$AG,33,0)</f>
        <v>у</v>
      </c>
      <c r="AH101" s="14">
        <f t="shared" si="13"/>
        <v>0</v>
      </c>
      <c r="AI101" s="14">
        <f t="shared" si="14"/>
        <v>0</v>
      </c>
      <c r="AJ101" s="14">
        <f t="shared" si="15"/>
        <v>0</v>
      </c>
      <c r="AK101" s="14"/>
      <c r="AL101" s="14"/>
    </row>
    <row r="102" spans="1:38" s="1" customFormat="1" ht="11.1" customHeight="1" outlineLevel="1" x14ac:dyDescent="0.2">
      <c r="A102" s="7" t="s">
        <v>103</v>
      </c>
      <c r="B102" s="7" t="s">
        <v>8</v>
      </c>
      <c r="C102" s="8">
        <v>-7.0000000000000007E-2</v>
      </c>
      <c r="D102" s="8">
        <v>173.01</v>
      </c>
      <c r="E102" s="8">
        <v>129.76900000000001</v>
      </c>
      <c r="F102" s="8">
        <v>25.36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143.953</v>
      </c>
      <c r="K102" s="14">
        <f t="shared" si="9"/>
        <v>-14.183999999999997</v>
      </c>
      <c r="L102" s="14">
        <f>VLOOKUP(A:A,[1]TDSheet!$A:$M,13,0)</f>
        <v>0</v>
      </c>
      <c r="M102" s="14">
        <f>VLOOKUP(A:A,[1]TDSheet!$A:$N,14,0)</f>
        <v>70</v>
      </c>
      <c r="N102" s="14">
        <f>VLOOKUP(A:A,[1]TDSheet!$A:$W,23,0)</f>
        <v>100</v>
      </c>
      <c r="O102" s="14">
        <v>0</v>
      </c>
      <c r="P102" s="14"/>
      <c r="Q102" s="14"/>
      <c r="R102" s="14"/>
      <c r="S102" s="14"/>
      <c r="T102" s="14"/>
      <c r="U102" s="16"/>
      <c r="V102" s="14">
        <f t="shared" si="10"/>
        <v>25.953800000000001</v>
      </c>
      <c r="W102" s="16"/>
      <c r="X102" s="17">
        <f t="shared" si="11"/>
        <v>7.527221447341045</v>
      </c>
      <c r="Y102" s="14">
        <f t="shared" si="12"/>
        <v>0.97712088403239594</v>
      </c>
      <c r="Z102" s="14"/>
      <c r="AA102" s="14"/>
      <c r="AB102" s="14"/>
      <c r="AC102" s="14">
        <f>VLOOKUP(A:A,[1]TDSheet!$A:$AC,29,0)</f>
        <v>0</v>
      </c>
      <c r="AD102" s="14">
        <f>VLOOKUP(A:A,[1]TDSheet!$A:$AD,30,0)</f>
        <v>6.1576000000000004</v>
      </c>
      <c r="AE102" s="14">
        <f>VLOOKUP(A:A,[1]TDSheet!$A:$AE,31,0)</f>
        <v>16.7608</v>
      </c>
      <c r="AF102" s="14">
        <f>VLOOKUP(A:A,[4]TDSheet!$A:$D,4,0)</f>
        <v>21.606999999999999</v>
      </c>
      <c r="AG102" s="14" t="str">
        <f>VLOOKUP(A:A,[1]TDSheet!$A:$AG,33,0)</f>
        <v>у</v>
      </c>
      <c r="AH102" s="14">
        <f t="shared" si="13"/>
        <v>0</v>
      </c>
      <c r="AI102" s="14">
        <f t="shared" si="14"/>
        <v>0</v>
      </c>
      <c r="AJ102" s="14">
        <f t="shared" si="15"/>
        <v>0</v>
      </c>
      <c r="AK102" s="14"/>
      <c r="AL102" s="14"/>
    </row>
    <row r="103" spans="1:38" s="1" customFormat="1" ht="11.1" customHeight="1" outlineLevel="1" x14ac:dyDescent="0.2">
      <c r="A103" s="7" t="s">
        <v>104</v>
      </c>
      <c r="B103" s="7" t="s">
        <v>14</v>
      </c>
      <c r="C103" s="8">
        <v>42</v>
      </c>
      <c r="D103" s="8">
        <v>166</v>
      </c>
      <c r="E103" s="8">
        <v>133</v>
      </c>
      <c r="F103" s="8">
        <v>52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4">
        <f>VLOOKUP(A:A,[2]TDSheet!$A:$F,6,0)</f>
        <v>171</v>
      </c>
      <c r="K103" s="14">
        <f t="shared" si="9"/>
        <v>-38</v>
      </c>
      <c r="L103" s="14">
        <f>VLOOKUP(A:A,[1]TDSheet!$A:$M,13,0)</f>
        <v>0</v>
      </c>
      <c r="M103" s="14">
        <f>VLOOKUP(A:A,[1]TDSheet!$A:$N,14,0)</f>
        <v>60</v>
      </c>
      <c r="N103" s="14">
        <f>VLOOKUP(A:A,[1]TDSheet!$A:$W,23,0)</f>
        <v>80</v>
      </c>
      <c r="O103" s="14">
        <v>90</v>
      </c>
      <c r="P103" s="14"/>
      <c r="Q103" s="14"/>
      <c r="R103" s="14"/>
      <c r="S103" s="14"/>
      <c r="T103" s="14"/>
      <c r="U103" s="16"/>
      <c r="V103" s="14">
        <f t="shared" si="10"/>
        <v>26.6</v>
      </c>
      <c r="W103" s="16"/>
      <c r="X103" s="17">
        <f t="shared" si="11"/>
        <v>7.2180451127819545</v>
      </c>
      <c r="Y103" s="14">
        <f t="shared" si="12"/>
        <v>1.9548872180451127</v>
      </c>
      <c r="Z103" s="14"/>
      <c r="AA103" s="14"/>
      <c r="AB103" s="14"/>
      <c r="AC103" s="14">
        <f>VLOOKUP(A:A,[1]TDSheet!$A:$AC,29,0)</f>
        <v>0</v>
      </c>
      <c r="AD103" s="14">
        <f>VLOOKUP(A:A,[1]TDSheet!$A:$AD,30,0)</f>
        <v>18.2</v>
      </c>
      <c r="AE103" s="14">
        <f>VLOOKUP(A:A,[1]TDSheet!$A:$AE,31,0)</f>
        <v>24.8</v>
      </c>
      <c r="AF103" s="14">
        <f>VLOOKUP(A:A,[4]TDSheet!$A:$D,4,0)</f>
        <v>30</v>
      </c>
      <c r="AG103" s="14" t="str">
        <f>VLOOKUP(A:A,[1]TDSheet!$A:$AG,33,0)</f>
        <v>у</v>
      </c>
      <c r="AH103" s="14">
        <f t="shared" si="13"/>
        <v>0</v>
      </c>
      <c r="AI103" s="14">
        <f t="shared" si="14"/>
        <v>0</v>
      </c>
      <c r="AJ103" s="14">
        <f t="shared" si="15"/>
        <v>54</v>
      </c>
      <c r="AK103" s="14"/>
      <c r="AL103" s="14"/>
    </row>
    <row r="104" spans="1:38" s="1" customFormat="1" ht="11.1" customHeight="1" outlineLevel="1" x14ac:dyDescent="0.2">
      <c r="A104" s="7" t="s">
        <v>105</v>
      </c>
      <c r="B104" s="7" t="s">
        <v>14</v>
      </c>
      <c r="C104" s="8">
        <v>52</v>
      </c>
      <c r="D104" s="8">
        <v>189</v>
      </c>
      <c r="E104" s="8">
        <v>156</v>
      </c>
      <c r="F104" s="8">
        <v>65</v>
      </c>
      <c r="G104" s="1">
        <f>VLOOKUP(A:A,[1]TDSheet!$A:$G,7,0)</f>
        <v>0</v>
      </c>
      <c r="H104" s="1">
        <f>VLOOKUP(A:A,[1]TDSheet!$A:$H,8,0)</f>
        <v>0.6</v>
      </c>
      <c r="I104" s="1" t="e">
        <f>VLOOKUP(A:A,[1]TDSheet!$A:$I,9,0)</f>
        <v>#N/A</v>
      </c>
      <c r="J104" s="14">
        <f>VLOOKUP(A:A,[2]TDSheet!$A:$F,6,0)</f>
        <v>188</v>
      </c>
      <c r="K104" s="14">
        <f t="shared" si="9"/>
        <v>-32</v>
      </c>
      <c r="L104" s="14">
        <f>VLOOKUP(A:A,[1]TDSheet!$A:$M,13,0)</f>
        <v>0</v>
      </c>
      <c r="M104" s="14">
        <f>VLOOKUP(A:A,[1]TDSheet!$A:$N,14,0)</f>
        <v>70</v>
      </c>
      <c r="N104" s="14">
        <f>VLOOKUP(A:A,[1]TDSheet!$A:$W,23,0)</f>
        <v>80</v>
      </c>
      <c r="O104" s="14">
        <v>90</v>
      </c>
      <c r="P104" s="14"/>
      <c r="Q104" s="14"/>
      <c r="R104" s="14"/>
      <c r="S104" s="14"/>
      <c r="T104" s="14"/>
      <c r="U104" s="16"/>
      <c r="V104" s="14">
        <f t="shared" si="10"/>
        <v>31.2</v>
      </c>
      <c r="W104" s="16"/>
      <c r="X104" s="17">
        <f t="shared" si="11"/>
        <v>6.8910256410256414</v>
      </c>
      <c r="Y104" s="14">
        <f t="shared" si="12"/>
        <v>2.0833333333333335</v>
      </c>
      <c r="Z104" s="14"/>
      <c r="AA104" s="14"/>
      <c r="AB104" s="14"/>
      <c r="AC104" s="14">
        <f>VLOOKUP(A:A,[1]TDSheet!$A:$AC,29,0)</f>
        <v>0</v>
      </c>
      <c r="AD104" s="14">
        <f>VLOOKUP(A:A,[1]TDSheet!$A:$AD,30,0)</f>
        <v>21.8</v>
      </c>
      <c r="AE104" s="14">
        <f>VLOOKUP(A:A,[1]TDSheet!$A:$AE,31,0)</f>
        <v>28.2</v>
      </c>
      <c r="AF104" s="14">
        <f>VLOOKUP(A:A,[4]TDSheet!$A:$D,4,0)</f>
        <v>31</v>
      </c>
      <c r="AG104" s="14" t="e">
        <f>VLOOKUP(A:A,[1]TDSheet!$A:$AG,33,0)</f>
        <v>#N/A</v>
      </c>
      <c r="AH104" s="14">
        <f t="shared" si="13"/>
        <v>0</v>
      </c>
      <c r="AI104" s="14">
        <f t="shared" si="14"/>
        <v>0</v>
      </c>
      <c r="AJ104" s="14">
        <f t="shared" si="15"/>
        <v>54</v>
      </c>
      <c r="AK104" s="14"/>
      <c r="AL104" s="14"/>
    </row>
    <row r="105" spans="1:38" s="1" customFormat="1" ht="21.95" customHeight="1" outlineLevel="1" x14ac:dyDescent="0.2">
      <c r="A105" s="7" t="s">
        <v>106</v>
      </c>
      <c r="B105" s="7" t="s">
        <v>14</v>
      </c>
      <c r="C105" s="8">
        <v>588</v>
      </c>
      <c r="D105" s="8">
        <v>251</v>
      </c>
      <c r="E105" s="8">
        <v>245</v>
      </c>
      <c r="F105" s="8">
        <v>552</v>
      </c>
      <c r="G105" s="1">
        <f>VLOOKUP(A:A,[1]TDSheet!$A:$G,7,0)</f>
        <v>0</v>
      </c>
      <c r="H105" s="1">
        <f>VLOOKUP(A:A,[1]TDSheet!$A:$H,8,0)</f>
        <v>0.13</v>
      </c>
      <c r="I105" s="1" t="e">
        <f>VLOOKUP(A:A,[1]TDSheet!$A:$I,9,0)</f>
        <v>#N/A</v>
      </c>
      <c r="J105" s="14">
        <f>VLOOKUP(A:A,[2]TDSheet!$A:$F,6,0)</f>
        <v>277</v>
      </c>
      <c r="K105" s="14">
        <f t="shared" si="9"/>
        <v>-32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VLOOKUP(A:A,[1]TDSheet!$A:$W,23,0)</f>
        <v>0</v>
      </c>
      <c r="O105" s="14">
        <v>0</v>
      </c>
      <c r="P105" s="14"/>
      <c r="Q105" s="14"/>
      <c r="R105" s="14"/>
      <c r="S105" s="14"/>
      <c r="T105" s="14"/>
      <c r="U105" s="16"/>
      <c r="V105" s="14">
        <f t="shared" si="10"/>
        <v>49</v>
      </c>
      <c r="W105" s="16"/>
      <c r="X105" s="17">
        <f t="shared" si="11"/>
        <v>11.26530612244898</v>
      </c>
      <c r="Y105" s="14">
        <f t="shared" si="12"/>
        <v>11.26530612244898</v>
      </c>
      <c r="Z105" s="14"/>
      <c r="AA105" s="14"/>
      <c r="AB105" s="14"/>
      <c r="AC105" s="14">
        <f>VLOOKUP(A:A,[1]TDSheet!$A:$AC,29,0)</f>
        <v>0</v>
      </c>
      <c r="AD105" s="14">
        <f>VLOOKUP(A:A,[1]TDSheet!$A:$AD,30,0)</f>
        <v>4.5999999999999996</v>
      </c>
      <c r="AE105" s="14">
        <f>VLOOKUP(A:A,[1]TDSheet!$A:$AE,31,0)</f>
        <v>36.4</v>
      </c>
      <c r="AF105" s="14">
        <f>VLOOKUP(A:A,[4]TDSheet!$A:$D,4,0)</f>
        <v>62</v>
      </c>
      <c r="AG105" s="14" t="e">
        <f>VLOOKUP(A:A,[1]TDSheet!$A:$AG,33,0)</f>
        <v>#N/A</v>
      </c>
      <c r="AH105" s="14">
        <f t="shared" si="13"/>
        <v>0</v>
      </c>
      <c r="AI105" s="14">
        <f t="shared" si="14"/>
        <v>0</v>
      </c>
      <c r="AJ105" s="14">
        <f t="shared" si="15"/>
        <v>0</v>
      </c>
      <c r="AK105" s="14"/>
      <c r="AL105" s="14"/>
    </row>
    <row r="106" spans="1:38" s="1" customFormat="1" ht="11.1" customHeight="1" outlineLevel="1" x14ac:dyDescent="0.2">
      <c r="A106" s="7" t="s">
        <v>107</v>
      </c>
      <c r="B106" s="7" t="s">
        <v>14</v>
      </c>
      <c r="C106" s="8">
        <v>1361</v>
      </c>
      <c r="D106" s="8">
        <v>1622</v>
      </c>
      <c r="E106" s="8">
        <v>1745</v>
      </c>
      <c r="F106" s="8">
        <v>1170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4">
        <f>VLOOKUP(A:A,[2]TDSheet!$A:$F,6,0)</f>
        <v>1800</v>
      </c>
      <c r="K106" s="14">
        <f t="shared" si="9"/>
        <v>-55</v>
      </c>
      <c r="L106" s="14">
        <f>VLOOKUP(A:A,[1]TDSheet!$A:$M,13,0)</f>
        <v>0</v>
      </c>
      <c r="M106" s="14">
        <f>VLOOKUP(A:A,[1]TDSheet!$A:$N,14,0)</f>
        <v>600</v>
      </c>
      <c r="N106" s="14">
        <f>VLOOKUP(A:A,[1]TDSheet!$A:$W,23,0)</f>
        <v>500</v>
      </c>
      <c r="O106" s="14">
        <v>820</v>
      </c>
      <c r="P106" s="14"/>
      <c r="Q106" s="14"/>
      <c r="R106" s="14"/>
      <c r="S106" s="14"/>
      <c r="T106" s="14"/>
      <c r="U106" s="16">
        <v>200</v>
      </c>
      <c r="V106" s="14">
        <f t="shared" si="10"/>
        <v>349</v>
      </c>
      <c r="W106" s="16"/>
      <c r="X106" s="17">
        <f t="shared" si="11"/>
        <v>7.0773638968481372</v>
      </c>
      <c r="Y106" s="14">
        <f t="shared" si="12"/>
        <v>3.3524355300859598</v>
      </c>
      <c r="Z106" s="14"/>
      <c r="AA106" s="14"/>
      <c r="AB106" s="14"/>
      <c r="AC106" s="14">
        <f>VLOOKUP(A:A,[1]TDSheet!$A:$AC,29,0)</f>
        <v>0</v>
      </c>
      <c r="AD106" s="14">
        <f>VLOOKUP(A:A,[1]TDSheet!$A:$AD,30,0)</f>
        <v>350.6</v>
      </c>
      <c r="AE106" s="14">
        <f>VLOOKUP(A:A,[1]TDSheet!$A:$AE,31,0)</f>
        <v>352</v>
      </c>
      <c r="AF106" s="14">
        <f>VLOOKUP(A:A,[4]TDSheet!$A:$D,4,0)</f>
        <v>309</v>
      </c>
      <c r="AG106" s="14" t="e">
        <f>VLOOKUP(A:A,[1]TDSheet!$A:$AG,33,0)</f>
        <v>#N/A</v>
      </c>
      <c r="AH106" s="14">
        <f t="shared" si="13"/>
        <v>56.000000000000007</v>
      </c>
      <c r="AI106" s="14">
        <f t="shared" si="14"/>
        <v>0</v>
      </c>
      <c r="AJ106" s="14">
        <f t="shared" si="15"/>
        <v>229.60000000000002</v>
      </c>
      <c r="AK106" s="14"/>
      <c r="AL106" s="14"/>
    </row>
    <row r="107" spans="1:38" s="1" customFormat="1" ht="11.1" customHeight="1" outlineLevel="1" x14ac:dyDescent="0.2">
      <c r="A107" s="7" t="s">
        <v>113</v>
      </c>
      <c r="B107" s="7" t="s">
        <v>14</v>
      </c>
      <c r="C107" s="8">
        <v>-1</v>
      </c>
      <c r="D107" s="8">
        <v>3781</v>
      </c>
      <c r="E107" s="8">
        <v>751</v>
      </c>
      <c r="F107" s="8">
        <v>3004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850</v>
      </c>
      <c r="K107" s="14">
        <f t="shared" si="9"/>
        <v>-99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VLOOKUP(A:A,[1]TDSheet!$A:$W,23,0)</f>
        <v>0</v>
      </c>
      <c r="O107" s="14">
        <v>0</v>
      </c>
      <c r="P107" s="14"/>
      <c r="Q107" s="14"/>
      <c r="R107" s="14"/>
      <c r="S107" s="14"/>
      <c r="T107" s="14"/>
      <c r="U107" s="16"/>
      <c r="V107" s="14">
        <f t="shared" si="10"/>
        <v>150.19999999999999</v>
      </c>
      <c r="W107" s="16"/>
      <c r="X107" s="17">
        <f t="shared" si="11"/>
        <v>20</v>
      </c>
      <c r="Y107" s="14">
        <f t="shared" si="12"/>
        <v>20</v>
      </c>
      <c r="Z107" s="14"/>
      <c r="AA107" s="14"/>
      <c r="AB107" s="14"/>
      <c r="AC107" s="14">
        <f>VLOOKUP(A:A,[1]TDSheet!$A:$AC,29,0)</f>
        <v>0</v>
      </c>
      <c r="AD107" s="14">
        <f>VLOOKUP(A:A,[1]TDSheet!$A:$AD,30,0)</f>
        <v>0</v>
      </c>
      <c r="AE107" s="14">
        <f>VLOOKUP(A:A,[1]TDSheet!$A:$AE,31,0)</f>
        <v>76.400000000000006</v>
      </c>
      <c r="AF107" s="14">
        <f>VLOOKUP(A:A,[4]TDSheet!$A:$D,4,0)</f>
        <v>278</v>
      </c>
      <c r="AG107" s="14" t="str">
        <f>VLOOKUP(A:A,[1]TDSheet!$A:$AG,33,0)</f>
        <v>увел</v>
      </c>
      <c r="AH107" s="14">
        <f t="shared" si="13"/>
        <v>0</v>
      </c>
      <c r="AI107" s="14">
        <f t="shared" si="14"/>
        <v>0</v>
      </c>
      <c r="AJ107" s="14">
        <f t="shared" si="15"/>
        <v>0</v>
      </c>
      <c r="AK107" s="14"/>
      <c r="AL107" s="14"/>
    </row>
    <row r="108" spans="1:38" s="1" customFormat="1" ht="11.1" customHeight="1" outlineLevel="1" x14ac:dyDescent="0.2">
      <c r="A108" s="7" t="s">
        <v>108</v>
      </c>
      <c r="B108" s="7" t="s">
        <v>14</v>
      </c>
      <c r="C108" s="8">
        <v>-4</v>
      </c>
      <c r="D108" s="8">
        <v>621</v>
      </c>
      <c r="E108" s="8">
        <v>548</v>
      </c>
      <c r="F108" s="8">
        <v>25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4">
        <f>VLOOKUP(A:A,[2]TDSheet!$A:$F,6,0)</f>
        <v>838</v>
      </c>
      <c r="K108" s="14">
        <f t="shared" si="9"/>
        <v>-290</v>
      </c>
      <c r="L108" s="14">
        <f>VLOOKUP(A:A,[1]TDSheet!$A:$M,13,0)</f>
        <v>0</v>
      </c>
      <c r="M108" s="14">
        <f>VLOOKUP(A:A,[1]TDSheet!$A:$N,14,0)</f>
        <v>200</v>
      </c>
      <c r="N108" s="14">
        <f>VLOOKUP(A:A,[1]TDSheet!$A:$W,23,0)</f>
        <v>200</v>
      </c>
      <c r="O108" s="14">
        <v>0</v>
      </c>
      <c r="P108" s="14"/>
      <c r="Q108" s="14"/>
      <c r="R108" s="14"/>
      <c r="S108" s="14"/>
      <c r="T108" s="14"/>
      <c r="U108" s="16">
        <v>200</v>
      </c>
      <c r="V108" s="14">
        <f t="shared" si="10"/>
        <v>109.6</v>
      </c>
      <c r="W108" s="16"/>
      <c r="X108" s="17">
        <f t="shared" si="11"/>
        <v>5.702554744525548</v>
      </c>
      <c r="Y108" s="14">
        <f t="shared" si="12"/>
        <v>0.2281021897810219</v>
      </c>
      <c r="Z108" s="14"/>
      <c r="AA108" s="14"/>
      <c r="AB108" s="14"/>
      <c r="AC108" s="14">
        <f>VLOOKUP(A:A,[1]TDSheet!$A:$AC,29,0)</f>
        <v>0</v>
      </c>
      <c r="AD108" s="14">
        <f>VLOOKUP(A:A,[1]TDSheet!$A:$AD,30,0)</f>
        <v>0</v>
      </c>
      <c r="AE108" s="14">
        <f>VLOOKUP(A:A,[1]TDSheet!$A:$AE,31,0)</f>
        <v>74.2</v>
      </c>
      <c r="AF108" s="14">
        <f>VLOOKUP(A:A,[4]TDSheet!$A:$D,4,0)</f>
        <v>85</v>
      </c>
      <c r="AG108" s="14" t="e">
        <f>VLOOKUP(A:A,[1]TDSheet!$A:$AG,33,0)</f>
        <v>#N/A</v>
      </c>
      <c r="AH108" s="14">
        <f t="shared" si="13"/>
        <v>66</v>
      </c>
      <c r="AI108" s="14">
        <f t="shared" si="14"/>
        <v>0</v>
      </c>
      <c r="AJ108" s="14">
        <f t="shared" si="15"/>
        <v>0</v>
      </c>
      <c r="AK108" s="14"/>
      <c r="AL108" s="14"/>
    </row>
    <row r="109" spans="1:38" s="1" customFormat="1" ht="11.1" customHeight="1" outlineLevel="1" x14ac:dyDescent="0.2">
      <c r="A109" s="7" t="s">
        <v>114</v>
      </c>
      <c r="B109" s="7" t="s">
        <v>14</v>
      </c>
      <c r="C109" s="8">
        <v>-990</v>
      </c>
      <c r="D109" s="8">
        <v>1270</v>
      </c>
      <c r="E109" s="9">
        <v>1179</v>
      </c>
      <c r="F109" s="21">
        <v>-922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1206</v>
      </c>
      <c r="K109" s="14">
        <f t="shared" si="9"/>
        <v>-27</v>
      </c>
      <c r="L109" s="14">
        <f>VLOOKUP(A:A,[1]TDSheet!$A:$M,13,0)</f>
        <v>0</v>
      </c>
      <c r="M109" s="14">
        <f>VLOOKUP(A:A,[1]TDSheet!$A:$N,14,0)</f>
        <v>0</v>
      </c>
      <c r="N109" s="14">
        <f>VLOOKUP(A:A,[1]TDSheet!$A:$W,23,0)</f>
        <v>0</v>
      </c>
      <c r="O109" s="14">
        <v>0</v>
      </c>
      <c r="P109" s="14"/>
      <c r="Q109" s="14"/>
      <c r="R109" s="14"/>
      <c r="S109" s="14"/>
      <c r="T109" s="14"/>
      <c r="U109" s="16"/>
      <c r="V109" s="14">
        <f t="shared" si="10"/>
        <v>235.8</v>
      </c>
      <c r="W109" s="16"/>
      <c r="X109" s="17">
        <f t="shared" si="11"/>
        <v>-3.9100932994062765</v>
      </c>
      <c r="Y109" s="14">
        <f t="shared" si="12"/>
        <v>-3.9100932994062765</v>
      </c>
      <c r="Z109" s="14"/>
      <c r="AA109" s="14"/>
      <c r="AB109" s="14"/>
      <c r="AC109" s="14">
        <f>VLOOKUP(A:A,[1]TDSheet!$A:$AC,29,0)</f>
        <v>0</v>
      </c>
      <c r="AD109" s="14">
        <f>VLOOKUP(A:A,[1]TDSheet!$A:$AD,30,0)</f>
        <v>146.4</v>
      </c>
      <c r="AE109" s="14">
        <f>VLOOKUP(A:A,[1]TDSheet!$A:$AE,31,0)</f>
        <v>247.8</v>
      </c>
      <c r="AF109" s="14">
        <f>VLOOKUP(A:A,[4]TDSheet!$A:$D,4,0)</f>
        <v>160</v>
      </c>
      <c r="AG109" s="14" t="e">
        <f>VLOOKUP(A:A,[1]TDSheet!$A:$AG,33,0)</f>
        <v>#N/A</v>
      </c>
      <c r="AH109" s="14">
        <f t="shared" si="13"/>
        <v>0</v>
      </c>
      <c r="AI109" s="14">
        <f t="shared" si="14"/>
        <v>0</v>
      </c>
      <c r="AJ109" s="14">
        <f t="shared" si="15"/>
        <v>0</v>
      </c>
      <c r="AK109" s="14"/>
      <c r="AL109" s="14"/>
    </row>
    <row r="110" spans="1:38" s="1" customFormat="1" ht="11.1" customHeight="1" outlineLevel="1" x14ac:dyDescent="0.2">
      <c r="A110" s="7" t="s">
        <v>109</v>
      </c>
      <c r="B110" s="7" t="s">
        <v>8</v>
      </c>
      <c r="C110" s="8">
        <v>-408.02800000000002</v>
      </c>
      <c r="D110" s="8">
        <v>789.02</v>
      </c>
      <c r="E110" s="9">
        <v>445.65800000000002</v>
      </c>
      <c r="F110" s="21">
        <v>-68.986999999999995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4">
        <f>VLOOKUP(A:A,[2]TDSheet!$A:$F,6,0)</f>
        <v>416.13200000000001</v>
      </c>
      <c r="K110" s="14">
        <f t="shared" si="9"/>
        <v>29.52600000000001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VLOOKUP(A:A,[1]TDSheet!$A:$W,23,0)</f>
        <v>0</v>
      </c>
      <c r="O110" s="14">
        <v>0</v>
      </c>
      <c r="P110" s="14"/>
      <c r="Q110" s="14"/>
      <c r="R110" s="14"/>
      <c r="S110" s="14"/>
      <c r="T110" s="14"/>
      <c r="U110" s="16"/>
      <c r="V110" s="14">
        <f t="shared" si="10"/>
        <v>89.131600000000006</v>
      </c>
      <c r="W110" s="16"/>
      <c r="X110" s="17">
        <f t="shared" si="11"/>
        <v>-0.77399036929663545</v>
      </c>
      <c r="Y110" s="14">
        <f t="shared" si="12"/>
        <v>-0.77399036929663545</v>
      </c>
      <c r="Z110" s="14"/>
      <c r="AA110" s="14"/>
      <c r="AB110" s="14"/>
      <c r="AC110" s="14">
        <f>VLOOKUP(A:A,[1]TDSheet!$A:$AC,29,0)</f>
        <v>0</v>
      </c>
      <c r="AD110" s="14">
        <f>VLOOKUP(A:A,[1]TDSheet!$A:$AD,30,0)</f>
        <v>99.123599999999996</v>
      </c>
      <c r="AE110" s="14">
        <f>VLOOKUP(A:A,[1]TDSheet!$A:$AE,31,0)</f>
        <v>88.694600000000008</v>
      </c>
      <c r="AF110" s="14">
        <f>VLOOKUP(A:A,[4]TDSheet!$A:$D,4,0)</f>
        <v>68.986999999999995</v>
      </c>
      <c r="AG110" s="14" t="e">
        <f>VLOOKUP(A:A,[1]TDSheet!$A:$AG,33,0)</f>
        <v>#N/A</v>
      </c>
      <c r="AH110" s="14">
        <f t="shared" si="13"/>
        <v>0</v>
      </c>
      <c r="AI110" s="14">
        <f t="shared" si="14"/>
        <v>0</v>
      </c>
      <c r="AJ110" s="14">
        <f t="shared" si="15"/>
        <v>0</v>
      </c>
      <c r="AK110" s="14"/>
      <c r="AL110" s="14"/>
    </row>
    <row r="111" spans="1:38" s="1" customFormat="1" ht="21.95" customHeight="1" outlineLevel="1" x14ac:dyDescent="0.2">
      <c r="A111" s="7" t="s">
        <v>115</v>
      </c>
      <c r="B111" s="7" t="s">
        <v>8</v>
      </c>
      <c r="C111" s="8">
        <v>-156.91399999999999</v>
      </c>
      <c r="D111" s="8">
        <v>374.78699999999998</v>
      </c>
      <c r="E111" s="9">
        <v>256.78800000000001</v>
      </c>
      <c r="F111" s="21">
        <v>-51.808999999999997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330.32600000000002</v>
      </c>
      <c r="K111" s="14">
        <f t="shared" si="9"/>
        <v>-73.538000000000011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VLOOKUP(A:A,[1]TDSheet!$A:$W,23,0)</f>
        <v>0</v>
      </c>
      <c r="O111" s="14">
        <v>0</v>
      </c>
      <c r="P111" s="14"/>
      <c r="Q111" s="14"/>
      <c r="R111" s="14"/>
      <c r="S111" s="14"/>
      <c r="T111" s="14"/>
      <c r="U111" s="16"/>
      <c r="V111" s="14">
        <f t="shared" si="10"/>
        <v>51.357600000000005</v>
      </c>
      <c r="W111" s="16"/>
      <c r="X111" s="17">
        <f t="shared" si="11"/>
        <v>-1.0087893515273298</v>
      </c>
      <c r="Y111" s="14">
        <f t="shared" si="12"/>
        <v>-1.0087893515273298</v>
      </c>
      <c r="Z111" s="14"/>
      <c r="AA111" s="14"/>
      <c r="AB111" s="14"/>
      <c r="AC111" s="14">
        <f>VLOOKUP(A:A,[1]TDSheet!$A:$AC,29,0)</f>
        <v>0</v>
      </c>
      <c r="AD111" s="14">
        <f>VLOOKUP(A:A,[1]TDSheet!$A:$AD,30,0)</f>
        <v>15.630600000000001</v>
      </c>
      <c r="AE111" s="14">
        <f>VLOOKUP(A:A,[1]TDSheet!$A:$AE,31,0)</f>
        <v>36.783000000000001</v>
      </c>
      <c r="AF111" s="14">
        <f>VLOOKUP(A:A,[4]TDSheet!$A:$D,4,0)</f>
        <v>38.978000000000002</v>
      </c>
      <c r="AG111" s="14" t="e">
        <f>VLOOKUP(A:A,[1]TDSheet!$A:$AG,33,0)</f>
        <v>#N/A</v>
      </c>
      <c r="AH111" s="14">
        <f t="shared" si="13"/>
        <v>0</v>
      </c>
      <c r="AI111" s="14">
        <f t="shared" si="14"/>
        <v>0</v>
      </c>
      <c r="AJ111" s="14">
        <f t="shared" si="15"/>
        <v>0</v>
      </c>
      <c r="AK111" s="14"/>
      <c r="AL111" s="14"/>
    </row>
    <row r="112" spans="1:38" s="1" customFormat="1" ht="21.95" customHeight="1" outlineLevel="1" x14ac:dyDescent="0.2">
      <c r="A112" s="7" t="s">
        <v>116</v>
      </c>
      <c r="B112" s="7" t="s">
        <v>14</v>
      </c>
      <c r="C112" s="8">
        <v>-217</v>
      </c>
      <c r="D112" s="8">
        <v>275</v>
      </c>
      <c r="E112" s="9">
        <v>276</v>
      </c>
      <c r="F112" s="21">
        <v>-221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279</v>
      </c>
      <c r="K112" s="14">
        <f t="shared" si="9"/>
        <v>-3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VLOOKUP(A:A,[1]TDSheet!$A:$W,23,0)</f>
        <v>0</v>
      </c>
      <c r="O112" s="14">
        <v>0</v>
      </c>
      <c r="P112" s="14"/>
      <c r="Q112" s="14"/>
      <c r="R112" s="14"/>
      <c r="S112" s="14"/>
      <c r="T112" s="14"/>
      <c r="U112" s="16"/>
      <c r="V112" s="14">
        <f t="shared" si="10"/>
        <v>55.2</v>
      </c>
      <c r="W112" s="16"/>
      <c r="X112" s="17">
        <f t="shared" si="11"/>
        <v>-4.0036231884057969</v>
      </c>
      <c r="Y112" s="14">
        <f t="shared" si="12"/>
        <v>-4.0036231884057969</v>
      </c>
      <c r="Z112" s="14"/>
      <c r="AA112" s="14"/>
      <c r="AB112" s="14"/>
      <c r="AC112" s="14">
        <f>VLOOKUP(A:A,[1]TDSheet!$A:$AC,29,0)</f>
        <v>0</v>
      </c>
      <c r="AD112" s="14">
        <f>VLOOKUP(A:A,[1]TDSheet!$A:$AD,30,0)</f>
        <v>29.6</v>
      </c>
      <c r="AE112" s="14">
        <f>VLOOKUP(A:A,[1]TDSheet!$A:$AE,31,0)</f>
        <v>58</v>
      </c>
      <c r="AF112" s="14">
        <f>VLOOKUP(A:A,[4]TDSheet!$A:$D,4,0)</f>
        <v>54</v>
      </c>
      <c r="AG112" s="14" t="e">
        <f>VLOOKUP(A:A,[1]TDSheet!$A:$AG,33,0)</f>
        <v>#N/A</v>
      </c>
      <c r="AH112" s="14">
        <f t="shared" si="13"/>
        <v>0</v>
      </c>
      <c r="AI112" s="14">
        <f t="shared" si="14"/>
        <v>0</v>
      </c>
      <c r="AJ112" s="14">
        <f t="shared" si="15"/>
        <v>0</v>
      </c>
      <c r="AK112" s="14"/>
      <c r="AL112" s="14"/>
    </row>
    <row r="113" spans="1:38" s="1" customFormat="1" ht="11.1" customHeight="1" outlineLevel="1" x14ac:dyDescent="0.2">
      <c r="A113" s="7" t="s">
        <v>117</v>
      </c>
      <c r="B113" s="7" t="s">
        <v>14</v>
      </c>
      <c r="C113" s="8">
        <v>-239</v>
      </c>
      <c r="D113" s="8">
        <v>281</v>
      </c>
      <c r="E113" s="9">
        <v>267</v>
      </c>
      <c r="F113" s="21">
        <v>-230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272</v>
      </c>
      <c r="K113" s="14">
        <f t="shared" si="9"/>
        <v>-5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VLOOKUP(A:A,[1]TDSheet!$A:$W,23,0)</f>
        <v>0</v>
      </c>
      <c r="O113" s="14">
        <v>0</v>
      </c>
      <c r="P113" s="14"/>
      <c r="Q113" s="14"/>
      <c r="R113" s="14"/>
      <c r="S113" s="14"/>
      <c r="T113" s="14"/>
      <c r="U113" s="16"/>
      <c r="V113" s="14">
        <f t="shared" si="10"/>
        <v>53.4</v>
      </c>
      <c r="W113" s="16"/>
      <c r="X113" s="17">
        <f t="shared" si="11"/>
        <v>-4.3071161048689142</v>
      </c>
      <c r="Y113" s="14">
        <f t="shared" si="12"/>
        <v>-4.3071161048689142</v>
      </c>
      <c r="Z113" s="14"/>
      <c r="AA113" s="14"/>
      <c r="AB113" s="14"/>
      <c r="AC113" s="14">
        <f>VLOOKUP(A:A,[1]TDSheet!$A:$AC,29,0)</f>
        <v>0</v>
      </c>
      <c r="AD113" s="14">
        <f>VLOOKUP(A:A,[1]TDSheet!$A:$AD,30,0)</f>
        <v>42.4</v>
      </c>
      <c r="AE113" s="14">
        <f>VLOOKUP(A:A,[1]TDSheet!$A:$AE,31,0)</f>
        <v>54</v>
      </c>
      <c r="AF113" s="14">
        <f>VLOOKUP(A:A,[4]TDSheet!$A:$D,4,0)</f>
        <v>63</v>
      </c>
      <c r="AG113" s="14" t="e">
        <f>VLOOKUP(A:A,[1]TDSheet!$A:$AG,33,0)</f>
        <v>#N/A</v>
      </c>
      <c r="AH113" s="14">
        <f t="shared" si="13"/>
        <v>0</v>
      </c>
      <c r="AI113" s="14">
        <f t="shared" si="14"/>
        <v>0</v>
      </c>
      <c r="AJ113" s="14">
        <f t="shared" si="15"/>
        <v>0</v>
      </c>
      <c r="AK113" s="14"/>
      <c r="AL113" s="14"/>
    </row>
    <row r="114" spans="1:38" ht="11.45" customHeight="1" x14ac:dyDescent="0.2">
      <c r="M114" s="5">
        <v>350</v>
      </c>
      <c r="N114" s="14">
        <v>0</v>
      </c>
      <c r="O114" s="14">
        <v>0</v>
      </c>
      <c r="U114" s="16"/>
      <c r="V114" s="14">
        <f t="shared" si="10"/>
        <v>0</v>
      </c>
      <c r="X114" s="17" t="e">
        <f t="shared" si="11"/>
        <v>#DIV/0!</v>
      </c>
      <c r="Y114" s="14" t="e">
        <f t="shared" si="12"/>
        <v>#DIV/0!</v>
      </c>
      <c r="AD114" s="14">
        <v>0</v>
      </c>
      <c r="AE114" s="14">
        <v>0</v>
      </c>
      <c r="AF114" s="14">
        <v>0</v>
      </c>
      <c r="AG114" s="14" t="e">
        <f>VLOOKUP(A:A,[1]TDSheet!$A:$AG,33,0)</f>
        <v>#N/A</v>
      </c>
      <c r="AH114" s="14">
        <f t="shared" si="13"/>
        <v>0</v>
      </c>
      <c r="AI114" s="14">
        <f t="shared" si="14"/>
        <v>0</v>
      </c>
      <c r="AJ114" s="14">
        <f t="shared" si="1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2023-10-20T10:26:12Z</dcterms:modified>
</cp:coreProperties>
</file>