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M436" i="1"/>
  <c r="U434" i="1"/>
  <c r="U433" i="1"/>
  <c r="V432" i="1"/>
  <c r="W432" i="1" s="1"/>
  <c r="W431" i="1"/>
  <c r="V431" i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V361" i="1" s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V322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W245" i="1"/>
  <c r="V245" i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6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U195" i="1"/>
  <c r="V194" i="1"/>
  <c r="W194" i="1" s="1"/>
  <c r="W195" i="1" s="1"/>
  <c r="M194" i="1"/>
  <c r="W193" i="1"/>
  <c r="V193" i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W173" i="1"/>
  <c r="V173" i="1"/>
  <c r="V172" i="1"/>
  <c r="M172" i="1"/>
  <c r="U170" i="1"/>
  <c r="U169" i="1"/>
  <c r="V168" i="1"/>
  <c r="W168" i="1" s="1"/>
  <c r="M168" i="1"/>
  <c r="W167" i="1"/>
  <c r="V167" i="1"/>
  <c r="M167" i="1"/>
  <c r="V166" i="1"/>
  <c r="V169" i="1" s="1"/>
  <c r="M166" i="1"/>
  <c r="V165" i="1"/>
  <c r="V170" i="1" s="1"/>
  <c r="M165" i="1"/>
  <c r="U163" i="1"/>
  <c r="U162" i="1"/>
  <c r="W161" i="1"/>
  <c r="V161" i="1"/>
  <c r="M161" i="1"/>
  <c r="V160" i="1"/>
  <c r="V162" i="1" s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W144" i="1"/>
  <c r="V144" i="1"/>
  <c r="M144" i="1"/>
  <c r="V143" i="1"/>
  <c r="V151" i="1" s="1"/>
  <c r="M143" i="1"/>
  <c r="U140" i="1"/>
  <c r="U139" i="1"/>
  <c r="V138" i="1"/>
  <c r="W138" i="1" s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W129" i="1"/>
  <c r="V129" i="1"/>
  <c r="M129" i="1"/>
  <c r="V128" i="1"/>
  <c r="V132" i="1" s="1"/>
  <c r="M128" i="1"/>
  <c r="V127" i="1"/>
  <c r="M127" i="1"/>
  <c r="U124" i="1"/>
  <c r="U123" i="1"/>
  <c r="V122" i="1"/>
  <c r="W122" i="1" s="1"/>
  <c r="W121" i="1"/>
  <c r="V121" i="1"/>
  <c r="M121" i="1"/>
  <c r="V120" i="1"/>
  <c r="V123" i="1" s="1"/>
  <c r="W119" i="1"/>
  <c r="V119" i="1"/>
  <c r="M119" i="1"/>
  <c r="W118" i="1"/>
  <c r="V118" i="1"/>
  <c r="V124" i="1" s="1"/>
  <c r="M118" i="1"/>
  <c r="U116" i="1"/>
  <c r="U115" i="1"/>
  <c r="W114" i="1"/>
  <c r="V114" i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W106" i="1" s="1"/>
  <c r="W105" i="1"/>
  <c r="V105" i="1"/>
  <c r="V115" i="1" s="1"/>
  <c r="U103" i="1"/>
  <c r="U102" i="1"/>
  <c r="W101" i="1"/>
  <c r="V101" i="1"/>
  <c r="M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91" i="1"/>
  <c r="V91" i="1"/>
  <c r="V102" i="1" s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U52" i="1"/>
  <c r="V51" i="1"/>
  <c r="U51" i="1"/>
  <c r="V50" i="1"/>
  <c r="V52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M26" i="1"/>
  <c r="V24" i="1"/>
  <c r="U24" i="1"/>
  <c r="U472" i="1" s="1"/>
  <c r="U23" i="1"/>
  <c r="W22" i="1"/>
  <c r="W23" i="1" s="1"/>
  <c r="V22" i="1"/>
  <c r="V23" i="1" s="1"/>
  <c r="M22" i="1"/>
  <c r="H10" i="1"/>
  <c r="A9" i="1"/>
  <c r="F10" i="1" s="1"/>
  <c r="D7" i="1"/>
  <c r="N6" i="1"/>
  <c r="M2" i="1"/>
  <c r="W102" i="1" l="1"/>
  <c r="W115" i="1"/>
  <c r="W79" i="1"/>
  <c r="W88" i="1"/>
  <c r="U476" i="1"/>
  <c r="W29" i="1"/>
  <c r="W32" i="1" s="1"/>
  <c r="V32" i="1"/>
  <c r="V476" i="1" s="1"/>
  <c r="W55" i="1"/>
  <c r="W59" i="1" s="1"/>
  <c r="V80" i="1"/>
  <c r="V89" i="1"/>
  <c r="V103" i="1"/>
  <c r="V116" i="1"/>
  <c r="W120" i="1"/>
  <c r="W123" i="1" s="1"/>
  <c r="F482" i="1"/>
  <c r="W128" i="1"/>
  <c r="V131" i="1"/>
  <c r="W143" i="1"/>
  <c r="W151" i="1" s="1"/>
  <c r="V152" i="1"/>
  <c r="W166" i="1"/>
  <c r="V191" i="1"/>
  <c r="W172" i="1"/>
  <c r="W190" i="1" s="1"/>
  <c r="W199" i="1"/>
  <c r="W214" i="1" s="1"/>
  <c r="V215" i="1"/>
  <c r="W225" i="1"/>
  <c r="V234" i="1"/>
  <c r="W249" i="1"/>
  <c r="W252" i="1" s="1"/>
  <c r="V264" i="1"/>
  <c r="V280" i="1"/>
  <c r="V367" i="1"/>
  <c r="V398" i="1"/>
  <c r="V420" i="1"/>
  <c r="V434" i="1"/>
  <c r="W454" i="1"/>
  <c r="W456" i="1" s="1"/>
  <c r="D482" i="1"/>
  <c r="H9" i="1"/>
  <c r="J9" i="1"/>
  <c r="C482" i="1"/>
  <c r="W50" i="1"/>
  <c r="W51" i="1" s="1"/>
  <c r="V60" i="1"/>
  <c r="V472" i="1" s="1"/>
  <c r="W127" i="1"/>
  <c r="G482" i="1"/>
  <c r="W137" i="1"/>
  <c r="W139" i="1" s="1"/>
  <c r="V140" i="1"/>
  <c r="W165" i="1"/>
  <c r="V190" i="1"/>
  <c r="V195" i="1"/>
  <c r="V196" i="1"/>
  <c r="V246" i="1"/>
  <c r="V253" i="1"/>
  <c r="W279" i="1"/>
  <c r="W300" i="1"/>
  <c r="V301" i="1"/>
  <c r="V334" i="1"/>
  <c r="W419" i="1"/>
  <c r="V451" i="1"/>
  <c r="V457" i="1"/>
  <c r="V471" i="1"/>
  <c r="W469" i="1"/>
  <c r="W470" i="1" s="1"/>
  <c r="H482" i="1"/>
  <c r="A10" i="1"/>
  <c r="B482" i="1"/>
  <c r="V473" i="1"/>
  <c r="E482" i="1"/>
  <c r="I482" i="1"/>
  <c r="V158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F9" i="1"/>
  <c r="V163" i="1"/>
  <c r="W160" i="1"/>
  <c r="W162" i="1" s="1"/>
  <c r="V247" i="1"/>
  <c r="W244" i="1"/>
  <c r="W246" i="1" s="1"/>
  <c r="W397" i="1"/>
  <c r="W424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V475" i="1" l="1"/>
  <c r="W169" i="1"/>
  <c r="W131" i="1"/>
  <c r="W477" i="1" s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<sst xmlns="http://schemas.openxmlformats.org/spreadsheetml/2006/main" count="1717" uniqueCount="647">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</sst>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45220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Суббота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0.58333333333333337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50</v>
      </c>
      <c r="V257" s="312">
        <f t="shared" si="13"/>
        <v>54</v>
      </c>
      <c r="W257" s="37">
        <f>IFERROR(IF(V257=0,"",ROUNDUP(V257/H257,0)*0.02039),"")</f>
        <v>0.10194999999999999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4.6296296296296298</v>
      </c>
      <c r="V263" s="313">
        <f>IFERROR(V256/H256,"0")+IFERROR(V257/H257,"0")+IFERROR(V258/H258,"0")+IFERROR(V259/H259,"0")+IFERROR(V260/H260,"0")+IFERROR(V261/H261,"0")+IFERROR(V262/H262,"0")</f>
        <v>5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0.10194999999999999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50</v>
      </c>
      <c r="V264" s="313">
        <f>IFERROR(SUM(V256:V262),"0")</f>
        <v>54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2000</v>
      </c>
      <c r="V413" s="312">
        <f t="shared" si="18"/>
        <v>2001.1200000000001</v>
      </c>
      <c r="W413" s="37">
        <f>IFERROR(IF(V413=0,"",ROUNDUP(V413/H413,0)*0.01196),"")</f>
        <v>4.5328400000000002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378.78787878787875</v>
      </c>
      <c r="V419" s="313">
        <f>IFERROR(V410/H410,"0")+IFERROR(V411/H411,"0")+IFERROR(V412/H412,"0")+IFERROR(V413/H413,"0")+IFERROR(V414/H414,"0")+IFERROR(V415/H415,"0")+IFERROR(V416/H416,"0")+IFERROR(V417/H417,"0")+IFERROR(V418/H418,"0")</f>
        <v>379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4.5328400000000002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2000</v>
      </c>
      <c r="V420" s="313">
        <f>IFERROR(SUM(V410:V418),"0")</f>
        <v>2001.1200000000001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600</v>
      </c>
      <c r="V444" s="312">
        <f>IFERROR(IF(U444="",0,CEILING((U444/$H444),1)*$H444),"")</f>
        <v>600</v>
      </c>
      <c r="W444" s="37">
        <f>IFERROR(IF(V444=0,"",ROUNDUP(V444/H444,0)*0.02175),"")</f>
        <v>1.0874999999999999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50</v>
      </c>
      <c r="V445" s="313">
        <f>IFERROR(V443/H443,"0")+IFERROR(V444/H444,"0")</f>
        <v>50</v>
      </c>
      <c r="W445" s="313">
        <f>IFERROR(IF(W443="",0,W443),"0")+IFERROR(IF(W444="",0,W444),"0")</f>
        <v>1.0874999999999999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600</v>
      </c>
      <c r="V446" s="313">
        <f>IFERROR(SUM(V443:V444),"0")</f>
        <v>600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2650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2655.12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2812.5858585858587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2817.96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5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5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2937.5858585858587</v>
      </c>
      <c r="V475" s="313">
        <f>GrossWeightTotalR+PalletQtyTotalR*25</f>
        <v>2942.96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433.41750841750837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434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5.722290000000001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54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2001.1200000000001</v>
      </c>
      <c r="R482" s="47">
        <f>IFERROR(V443*1,"0")+IFERROR(V444*1,"0")+IFERROR(V448*1,"0")+IFERROR(V449*1,"0")+IFERROR(V450*1,"0")+IFERROR(V454*1,"0")+IFERROR(V455*1,"0")+IFERROR(V459*1,"0")+IFERROR(V460*1,"0")</f>
        <v>600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