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U467" i="1"/>
  <c r="V466" i="1"/>
  <c r="M466" i="1"/>
  <c r="U463" i="1"/>
  <c r="V462" i="1"/>
  <c r="U462" i="1"/>
  <c r="V461" i="1"/>
  <c r="W461" i="1" s="1"/>
  <c r="M461" i="1"/>
  <c r="V460" i="1"/>
  <c r="V463" i="1" s="1"/>
  <c r="M460" i="1"/>
  <c r="U458" i="1"/>
  <c r="V457" i="1"/>
  <c r="U457" i="1"/>
  <c r="V456" i="1"/>
  <c r="W456" i="1" s="1"/>
  <c r="M456" i="1"/>
  <c r="W455" i="1"/>
  <c r="V455" i="1"/>
  <c r="V454" i="1"/>
  <c r="W454" i="1" s="1"/>
  <c r="M454" i="1"/>
  <c r="U452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U406" i="1"/>
  <c r="U405" i="1"/>
  <c r="V404" i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W342" i="1"/>
  <c r="W344" i="1" s="1"/>
  <c r="V342" i="1"/>
  <c r="V345" i="1" s="1"/>
  <c r="M342" i="1"/>
  <c r="U338" i="1"/>
  <c r="U337" i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W321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W303" i="1"/>
  <c r="W305" i="1" s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W286" i="1"/>
  <c r="W287" i="1" s="1"/>
  <c r="V286" i="1"/>
  <c r="M286" i="1"/>
  <c r="U284" i="1"/>
  <c r="U283" i="1"/>
  <c r="V282" i="1"/>
  <c r="M282" i="1"/>
  <c r="U280" i="1"/>
  <c r="U279" i="1"/>
  <c r="W278" i="1"/>
  <c r="V278" i="1"/>
  <c r="L479" i="1" s="1"/>
  <c r="V277" i="1"/>
  <c r="W277" i="1" s="1"/>
  <c r="M277" i="1"/>
  <c r="W276" i="1"/>
  <c r="W279" i="1" s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W266" i="1"/>
  <c r="W268" i="1" s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W258" i="1"/>
  <c r="V258" i="1"/>
  <c r="V257" i="1"/>
  <c r="W257" i="1" s="1"/>
  <c r="M257" i="1"/>
  <c r="W256" i="1"/>
  <c r="V256" i="1"/>
  <c r="M256" i="1"/>
  <c r="U253" i="1"/>
  <c r="U252" i="1"/>
  <c r="W251" i="1"/>
  <c r="V251" i="1"/>
  <c r="M251" i="1"/>
  <c r="W250" i="1"/>
  <c r="V250" i="1"/>
  <c r="M250" i="1"/>
  <c r="V249" i="1"/>
  <c r="V253" i="1" s="1"/>
  <c r="M249" i="1"/>
  <c r="U247" i="1"/>
  <c r="V246" i="1"/>
  <c r="U246" i="1"/>
  <c r="V245" i="1"/>
  <c r="W245" i="1" s="1"/>
  <c r="M245" i="1"/>
  <c r="V244" i="1"/>
  <c r="W244" i="1" s="1"/>
  <c r="W246" i="1" s="1"/>
  <c r="W243" i="1"/>
  <c r="V243" i="1"/>
  <c r="V247" i="1" s="1"/>
  <c r="U241" i="1"/>
  <c r="W240" i="1"/>
  <c r="U240" i="1"/>
  <c r="V239" i="1"/>
  <c r="W239" i="1" s="1"/>
  <c r="M239" i="1"/>
  <c r="V238" i="1"/>
  <c r="W238" i="1" s="1"/>
  <c r="M238" i="1"/>
  <c r="W237" i="1"/>
  <c r="V237" i="1"/>
  <c r="V241" i="1" s="1"/>
  <c r="M237" i="1"/>
  <c r="U235" i="1"/>
  <c r="U234" i="1"/>
  <c r="W233" i="1"/>
  <c r="V233" i="1"/>
  <c r="M233" i="1"/>
  <c r="W232" i="1"/>
  <c r="V232" i="1"/>
  <c r="M232" i="1"/>
  <c r="V231" i="1"/>
  <c r="W231" i="1" s="1"/>
  <c r="M231" i="1"/>
  <c r="V230" i="1"/>
  <c r="W230" i="1" s="1"/>
  <c r="M230" i="1"/>
  <c r="W229" i="1"/>
  <c r="V229" i="1"/>
  <c r="M229" i="1"/>
  <c r="V228" i="1"/>
  <c r="V234" i="1" s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W221" i="1"/>
  <c r="W225" i="1" s="1"/>
  <c r="V221" i="1"/>
  <c r="V225" i="1" s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V212" i="1"/>
  <c r="W212" i="1" s="1"/>
  <c r="M212" i="1"/>
  <c r="V211" i="1"/>
  <c r="W211" i="1" s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V195" i="1"/>
  <c r="U195" i="1"/>
  <c r="V194" i="1"/>
  <c r="W194" i="1" s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V186" i="1"/>
  <c r="W186" i="1" s="1"/>
  <c r="M186" i="1"/>
  <c r="V185" i="1"/>
  <c r="W185" i="1" s="1"/>
  <c r="M185" i="1"/>
  <c r="W184" i="1"/>
  <c r="V184" i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W173" i="1" s="1"/>
  <c r="W172" i="1"/>
  <c r="V172" i="1"/>
  <c r="M172" i="1"/>
  <c r="U170" i="1"/>
  <c r="U169" i="1"/>
  <c r="W168" i="1"/>
  <c r="V168" i="1"/>
  <c r="M168" i="1"/>
  <c r="V167" i="1"/>
  <c r="V170" i="1" s="1"/>
  <c r="M167" i="1"/>
  <c r="V166" i="1"/>
  <c r="W166" i="1" s="1"/>
  <c r="M166" i="1"/>
  <c r="V165" i="1"/>
  <c r="W165" i="1" s="1"/>
  <c r="M165" i="1"/>
  <c r="U163" i="1"/>
  <c r="U162" i="1"/>
  <c r="V161" i="1"/>
  <c r="W161" i="1" s="1"/>
  <c r="W162" i="1" s="1"/>
  <c r="M161" i="1"/>
  <c r="W160" i="1"/>
  <c r="V160" i="1"/>
  <c r="U158" i="1"/>
  <c r="U157" i="1"/>
  <c r="W156" i="1"/>
  <c r="V156" i="1"/>
  <c r="M156" i="1"/>
  <c r="V155" i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W145" i="1"/>
  <c r="V145" i="1"/>
  <c r="M145" i="1"/>
  <c r="V144" i="1"/>
  <c r="W144" i="1" s="1"/>
  <c r="M144" i="1"/>
  <c r="V143" i="1"/>
  <c r="M143" i="1"/>
  <c r="U140" i="1"/>
  <c r="V139" i="1"/>
  <c r="U139" i="1"/>
  <c r="V138" i="1"/>
  <c r="W138" i="1" s="1"/>
  <c r="M138" i="1"/>
  <c r="W137" i="1"/>
  <c r="V137" i="1"/>
  <c r="M137" i="1"/>
  <c r="W136" i="1"/>
  <c r="V136" i="1"/>
  <c r="M136" i="1"/>
  <c r="U132" i="1"/>
  <c r="U131" i="1"/>
  <c r="W130" i="1"/>
  <c r="V130" i="1"/>
  <c r="M130" i="1"/>
  <c r="V129" i="1"/>
  <c r="W129" i="1" s="1"/>
  <c r="M129" i="1"/>
  <c r="V128" i="1"/>
  <c r="W128" i="1" s="1"/>
  <c r="M128" i="1"/>
  <c r="W127" i="1"/>
  <c r="V127" i="1"/>
  <c r="M127" i="1"/>
  <c r="U124" i="1"/>
  <c r="U123" i="1"/>
  <c r="W122" i="1"/>
  <c r="V122" i="1"/>
  <c r="V121" i="1"/>
  <c r="W121" i="1" s="1"/>
  <c r="M121" i="1"/>
  <c r="V120" i="1"/>
  <c r="W120" i="1" s="1"/>
  <c r="W119" i="1"/>
  <c r="V119" i="1"/>
  <c r="M119" i="1"/>
  <c r="V118" i="1"/>
  <c r="W118" i="1" s="1"/>
  <c r="W123" i="1" s="1"/>
  <c r="M118" i="1"/>
  <c r="U116" i="1"/>
  <c r="U115" i="1"/>
  <c r="V114" i="1"/>
  <c r="W114" i="1" s="1"/>
  <c r="W113" i="1"/>
  <c r="V113" i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V107" i="1"/>
  <c r="W107" i="1" s="1"/>
  <c r="M107" i="1"/>
  <c r="V106" i="1"/>
  <c r="W106" i="1" s="1"/>
  <c r="W105" i="1"/>
  <c r="W115" i="1" s="1"/>
  <c r="V105" i="1"/>
  <c r="V115" i="1" s="1"/>
  <c r="U103" i="1"/>
  <c r="U102" i="1"/>
  <c r="V101" i="1"/>
  <c r="W101" i="1" s="1"/>
  <c r="M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W91" i="1"/>
  <c r="V91" i="1"/>
  <c r="V102" i="1" s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W83" i="1"/>
  <c r="V83" i="1"/>
  <c r="M83" i="1"/>
  <c r="W82" i="1"/>
  <c r="W88" i="1" s="1"/>
  <c r="V82" i="1"/>
  <c r="V88" i="1" s="1"/>
  <c r="U80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E479" i="1" s="1"/>
  <c r="U60" i="1"/>
  <c r="U59" i="1"/>
  <c r="V58" i="1"/>
  <c r="W58" i="1" s="1"/>
  <c r="W57" i="1"/>
  <c r="V57" i="1"/>
  <c r="M57" i="1"/>
  <c r="V56" i="1"/>
  <c r="W56" i="1" s="1"/>
  <c r="M56" i="1"/>
  <c r="V55" i="1"/>
  <c r="V60" i="1" s="1"/>
  <c r="V52" i="1"/>
  <c r="U52" i="1"/>
  <c r="V51" i="1"/>
  <c r="U51" i="1"/>
  <c r="W50" i="1"/>
  <c r="V50" i="1"/>
  <c r="M50" i="1"/>
  <c r="W49" i="1"/>
  <c r="W51" i="1" s="1"/>
  <c r="V49" i="1"/>
  <c r="C479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W26" i="1" s="1"/>
  <c r="M26" i="1"/>
  <c r="U24" i="1"/>
  <c r="U469" i="1" s="1"/>
  <c r="U23" i="1"/>
  <c r="V22" i="1"/>
  <c r="M22" i="1"/>
  <c r="H10" i="1"/>
  <c r="A9" i="1"/>
  <c r="J9" i="1" s="1"/>
  <c r="D7" i="1"/>
  <c r="N6" i="1"/>
  <c r="M2" i="1"/>
  <c r="W32" i="1" l="1"/>
  <c r="W102" i="1"/>
  <c r="W131" i="1"/>
  <c r="W139" i="1"/>
  <c r="W263" i="1"/>
  <c r="W419" i="1"/>
  <c r="A10" i="1"/>
  <c r="V59" i="1"/>
  <c r="V151" i="1"/>
  <c r="V123" i="1"/>
  <c r="V132" i="1"/>
  <c r="V152" i="1"/>
  <c r="W167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S479" i="1"/>
  <c r="V468" i="1"/>
  <c r="W466" i="1"/>
  <c r="W467" i="1" s="1"/>
  <c r="H479" i="1"/>
  <c r="B479" i="1"/>
  <c r="V470" i="1"/>
  <c r="V157" i="1"/>
  <c r="I479" i="1"/>
  <c r="V158" i="1"/>
  <c r="V252" i="1"/>
  <c r="W249" i="1"/>
  <c r="W252" i="1" s="1"/>
  <c r="D479" i="1"/>
  <c r="F10" i="1"/>
  <c r="W22" i="1"/>
  <c r="W23" i="1" s="1"/>
  <c r="V33" i="1"/>
  <c r="W63" i="1"/>
  <c r="W79" i="1" s="1"/>
  <c r="V163" i="1"/>
  <c r="H9" i="1"/>
  <c r="U473" i="1"/>
  <c r="V24" i="1"/>
  <c r="V32" i="1"/>
  <c r="W55" i="1"/>
  <c r="W59" i="1" s="1"/>
  <c r="V80" i="1"/>
  <c r="V89" i="1"/>
  <c r="V103" i="1"/>
  <c r="V116" i="1"/>
  <c r="F479" i="1"/>
  <c r="V131" i="1"/>
  <c r="W143" i="1"/>
  <c r="W151" i="1" s="1"/>
  <c r="V162" i="1"/>
  <c r="V169" i="1"/>
  <c r="V191" i="1"/>
  <c r="W228" i="1"/>
  <c r="W234" i="1" s="1"/>
  <c r="V235" i="1"/>
  <c r="V269" i="1"/>
  <c r="W282" i="1"/>
  <c r="W283" i="1" s="1"/>
  <c r="W292" i="1"/>
  <c r="W300" i="1" s="1"/>
  <c r="V306" i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V124" i="1"/>
  <c r="V190" i="1"/>
  <c r="J479" i="1"/>
  <c r="V214" i="1"/>
  <c r="W199" i="1"/>
  <c r="W214" i="1" s="1"/>
  <c r="F9" i="1"/>
  <c r="W155" i="1"/>
  <c r="W157" i="1" s="1"/>
  <c r="V23" i="1"/>
  <c r="V79" i="1"/>
  <c r="G479" i="1"/>
  <c r="V140" i="1"/>
  <c r="W169" i="1"/>
  <c r="W190" i="1"/>
  <c r="V215" i="1"/>
  <c r="V240" i="1"/>
  <c r="K479" i="1"/>
  <c r="V287" i="1"/>
  <c r="V288" i="1"/>
  <c r="O479" i="1"/>
  <c r="V344" i="1"/>
  <c r="V360" i="1"/>
  <c r="W367" i="1"/>
  <c r="V378" i="1"/>
  <c r="V401" i="1"/>
  <c r="V402" i="1"/>
  <c r="V419" i="1"/>
  <c r="Q479" i="1"/>
  <c r="V420" i="1"/>
  <c r="W433" i="1"/>
  <c r="V434" i="1"/>
  <c r="V451" i="1"/>
  <c r="W457" i="1"/>
  <c r="V458" i="1"/>
  <c r="V467" i="1"/>
  <c r="P479" i="1"/>
  <c r="V226" i="1"/>
  <c r="V264" i="1"/>
  <c r="V280" i="1"/>
  <c r="V322" i="1"/>
  <c r="V334" i="1"/>
  <c r="V367" i="1"/>
  <c r="V398" i="1"/>
  <c r="V433" i="1"/>
  <c r="W193" i="1"/>
  <c r="W195" i="1" s="1"/>
  <c r="V263" i="1"/>
  <c r="V321" i="1"/>
  <c r="W443" i="1"/>
  <c r="W445" i="1" s="1"/>
  <c r="V446" i="1"/>
  <c r="W460" i="1"/>
  <c r="W462" i="1" s="1"/>
  <c r="V472" i="1" l="1"/>
  <c r="V469" i="1"/>
  <c r="W474" i="1"/>
  <c r="V473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<sst xmlns="http://schemas.openxmlformats.org/spreadsheetml/2006/main" count="1723" uniqueCount="655">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</sst>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45220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0.41666666666666669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71.399999999999991</v>
      </c>
      <c r="V31" s="312">
        <f t="shared" si="0"/>
        <v>73.08</v>
      </c>
      <c r="W31" s="37">
        <f t="shared" si="1"/>
        <v>0.21837000000000001</v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28.333333333333329</v>
      </c>
      <c r="V32" s="313">
        <f>IFERROR(V26/H26,"0")+IFERROR(V27/H27,"0")+IFERROR(V28/H28,"0")+IFERROR(V29/H29,"0")+IFERROR(V30/H30,"0")+IFERROR(V31/H31,"0")</f>
        <v>29</v>
      </c>
      <c r="W32" s="313">
        <f>IFERROR(IF(W26="",0,W26),"0")+IFERROR(IF(W27="",0,W27),"0")+IFERROR(IF(W28="",0,W28),"0")+IFERROR(IF(W29="",0,W29),"0")+IFERROR(IF(W30="",0,W30),"0")+IFERROR(IF(W31="",0,W31),"0")</f>
        <v>0.21837000000000001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71.399999999999991</v>
      </c>
      <c r="V33" s="313">
        <f>IFERROR(SUM(V26:V31),"0")</f>
        <v>73.08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65</v>
      </c>
      <c r="V56" s="312">
        <f>IFERROR(IF(U56="",0,CEILING((U56/$H56),1)*$H56),"")</f>
        <v>75.600000000000009</v>
      </c>
      <c r="W56" s="37">
        <f>IFERROR(IF(V56=0,"",ROUNDUP(V56/H56,0)*0.02175),"")</f>
        <v>0.15225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6.0185185185185182</v>
      </c>
      <c r="V59" s="313">
        <f>IFERROR(V55/H55,"0")+IFERROR(V56/H56,"0")+IFERROR(V57/H57,"0")+IFERROR(V58/H58,"0")</f>
        <v>7</v>
      </c>
      <c r="W59" s="313">
        <f>IFERROR(IF(W55="",0,W55),"0")+IFERROR(IF(W56="",0,W56),"0")+IFERROR(IF(W57="",0,W57),"0")+IFERROR(IF(W58="",0,W58),"0")</f>
        <v>0.15225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65</v>
      </c>
      <c r="V60" s="313">
        <f>IFERROR(SUM(V55:V58),"0")</f>
        <v>75.600000000000009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130</v>
      </c>
      <c r="V66" s="312">
        <f t="shared" si="2"/>
        <v>140.4</v>
      </c>
      <c r="W66" s="37">
        <f>IFERROR(IF(V66=0,"",ROUNDUP(V66/H66,0)*0.02175),"")</f>
        <v>0.28275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136</v>
      </c>
      <c r="V74" s="312">
        <f t="shared" si="2"/>
        <v>137.6</v>
      </c>
      <c r="W74" s="37">
        <f>IFERROR(IF(V74=0,"",ROUNDUP(V74/H74,0)*0.00753),"")</f>
        <v>0.32379000000000002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54.537037037037038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55.999999999999993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0.60654000000000008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266</v>
      </c>
      <c r="V80" s="313">
        <f>IFERROR(SUM(V63:V78),"0")</f>
        <v>278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450</v>
      </c>
      <c r="V106" s="312">
        <f t="shared" si="6"/>
        <v>453.6</v>
      </c>
      <c r="W106" s="37">
        <f>IFERROR(IF(V106=0,"",ROUNDUP(V106/H106,0)*0.02175),"")</f>
        <v>1.1744999999999999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120</v>
      </c>
      <c r="V107" s="312">
        <f t="shared" si="6"/>
        <v>121.5</v>
      </c>
      <c r="W107" s="37">
        <f>IFERROR(IF(V107=0,"",ROUNDUP(V107/H107,0)*0.02175),"")</f>
        <v>0.32624999999999998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145.19999999999999</v>
      </c>
      <c r="V109" s="312">
        <f t="shared" si="6"/>
        <v>145.20000000000002</v>
      </c>
      <c r="W109" s="37">
        <f>IFERROR(IF(V109=0,"",ROUNDUP(V109/H109,0)*0.00753),"")</f>
        <v>0.41415000000000002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123.38624338624336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124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1.9148999999999998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715.2</v>
      </c>
      <c r="V116" s="313">
        <f>IFERROR(SUM(V105:V114),"0")</f>
        <v>720.30000000000007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240</v>
      </c>
      <c r="V127" s="312">
        <f>IFERROR(IF(U127="",0,CEILING((U127/$H127),1)*$H127),"")</f>
        <v>243</v>
      </c>
      <c r="W127" s="37">
        <f>IFERROR(IF(V127=0,"",ROUNDUP(V127/H127,0)*0.02175),"")</f>
        <v>0.65249999999999997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29.62962962962963</v>
      </c>
      <c r="V131" s="313">
        <f>IFERROR(V127/H127,"0")+IFERROR(V128/H128,"0")+IFERROR(V129/H129,"0")+IFERROR(V130/H130,"0")</f>
        <v>30</v>
      </c>
      <c r="W131" s="313">
        <f>IFERROR(IF(W127="",0,W127),"0")+IFERROR(IF(W128="",0,W128),"0")+IFERROR(IF(W129="",0,W129),"0")+IFERROR(IF(W130="",0,W130),"0")</f>
        <v>0.65249999999999997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240</v>
      </c>
      <c r="V132" s="313">
        <f>IFERROR(SUM(V127:V130),"0")</f>
        <v>243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70</v>
      </c>
      <c r="V143" s="312">
        <f t="shared" ref="V143:V150" si="7">IFERROR(IF(U143="",0,CEILING((U143/$H143),1)*$H143),"")</f>
        <v>71.400000000000006</v>
      </c>
      <c r="W143" s="37">
        <f>IFERROR(IF(V143=0,"",ROUNDUP(V143/H143,0)*0.00753),"")</f>
        <v>0.12801000000000001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16.666666666666664</v>
      </c>
      <c r="V151" s="313">
        <f>IFERROR(V143/H143,"0")+IFERROR(V144/H144,"0")+IFERROR(V145/H145,"0")+IFERROR(V146/H146,"0")+IFERROR(V147/H147,"0")+IFERROR(V148/H148,"0")+IFERROR(V149/H149,"0")+IFERROR(V150/H150,"0")</f>
        <v>17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0.12801000000000001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70</v>
      </c>
      <c r="V152" s="313">
        <f>IFERROR(SUM(V143:V150),"0")</f>
        <v>71.400000000000006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65</v>
      </c>
      <c r="V165" s="312">
        <f>IFERROR(IF(U165="",0,CEILING((U165/$H165),1)*$H165),"")</f>
        <v>70.2</v>
      </c>
      <c r="W165" s="37">
        <f>IFERROR(IF(V165=0,"",ROUNDUP(V165/H165,0)*0.00937),"")</f>
        <v>0.12181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100</v>
      </c>
      <c r="V166" s="312">
        <f>IFERROR(IF(U166="",0,CEILING((U166/$H166),1)*$H166),"")</f>
        <v>102.60000000000001</v>
      </c>
      <c r="W166" s="37">
        <f>IFERROR(IF(V166=0,"",ROUNDUP(V166/H166,0)*0.00937),"")</f>
        <v>0.17802999999999999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30.555555555555557</v>
      </c>
      <c r="V169" s="313">
        <f>IFERROR(V165/H165,"0")+IFERROR(V166/H166,"0")+IFERROR(V167/H167,"0")+IFERROR(V168/H168,"0")</f>
        <v>32</v>
      </c>
      <c r="W169" s="313">
        <f>IFERROR(IF(W165="",0,W165),"0")+IFERROR(IF(W166="",0,W166),"0")+IFERROR(IF(W167="",0,W167),"0")+IFERROR(IF(W168="",0,W168),"0")</f>
        <v>0.29984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165</v>
      </c>
      <c r="V170" s="313">
        <f>IFERROR(SUM(V165:V168),"0")</f>
        <v>172.8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210</v>
      </c>
      <c r="V175" s="312">
        <f t="shared" si="8"/>
        <v>212</v>
      </c>
      <c r="W175" s="37">
        <f>IFERROR(IF(V175=0,"",ROUNDUP(V175/H175,0)*0.01196),"")</f>
        <v>0.63388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200</v>
      </c>
      <c r="V177" s="312">
        <f t="shared" si="8"/>
        <v>202.79999999999998</v>
      </c>
      <c r="W177" s="37">
        <f>IFERROR(IF(V177=0,"",ROUNDUP(V177/H177,0)*0.02175),"")</f>
        <v>0.5655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320</v>
      </c>
      <c r="V182" s="312">
        <f t="shared" si="8"/>
        <v>321.59999999999997</v>
      </c>
      <c r="W182" s="37">
        <f>IFERROR(IF(V182=0,"",ROUNDUP(V182/H182,0)*0.00753),"")</f>
        <v>1.00902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92</v>
      </c>
      <c r="V186" s="312">
        <f t="shared" si="8"/>
        <v>93.6</v>
      </c>
      <c r="W186" s="37">
        <f t="shared" si="9"/>
        <v>0.29366999999999999</v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124</v>
      </c>
      <c r="V188" s="312">
        <f t="shared" si="8"/>
        <v>124.8</v>
      </c>
      <c r="W188" s="37">
        <f t="shared" si="9"/>
        <v>0.39156000000000002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301.47435897435901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304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2.8936300000000004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946</v>
      </c>
      <c r="V191" s="313">
        <f>IFERROR(SUM(V172:V189),"0")</f>
        <v>954.79999999999984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380</v>
      </c>
      <c r="V221" s="312">
        <f>IFERROR(IF(U221="",0,CEILING((U221/$H221),1)*$H221),"")</f>
        <v>382.2</v>
      </c>
      <c r="W221" s="37">
        <f>IFERROR(IF(V221=0,"",ROUNDUP(V221/H221,0)*0.00753),"")</f>
        <v>0.68523000000000001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90.476190476190467</v>
      </c>
      <c r="V225" s="313">
        <f>IFERROR(V221/H221,"0")+IFERROR(V222/H222,"0")+IFERROR(V223/H223,"0")+IFERROR(V224/H224,"0")</f>
        <v>91</v>
      </c>
      <c r="W225" s="313">
        <f>IFERROR(IF(W221="",0,W221),"0")+IFERROR(IF(W222="",0,W222),"0")+IFERROR(IF(W223="",0,W223),"0")+IFERROR(IF(W224="",0,W224),"0")</f>
        <v>0.68523000000000001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380</v>
      </c>
      <c r="V226" s="313">
        <f>IFERROR(SUM(V221:V224),"0")</f>
        <v>382.2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100</v>
      </c>
      <c r="V237" s="312">
        <f>IFERROR(IF(U237="",0,CEILING((U237/$H237),1)*$H237),"")</f>
        <v>100.80000000000001</v>
      </c>
      <c r="W237" s="37">
        <f>IFERROR(IF(V237=0,"",ROUNDUP(V237/H237,0)*0.02175),"")</f>
        <v>0.26100000000000001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11.904761904761905</v>
      </c>
      <c r="V240" s="313">
        <f>IFERROR(V237/H237,"0")+IFERROR(V238/H238,"0")+IFERROR(V239/H239,"0")</f>
        <v>12</v>
      </c>
      <c r="W240" s="313">
        <f>IFERROR(IF(W237="",0,W237),"0")+IFERROR(IF(W238="",0,W238),"0")+IFERROR(IF(W239="",0,W239),"0")</f>
        <v>0.26100000000000001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100</v>
      </c>
      <c r="V241" s="313">
        <f>IFERROR(SUM(V237:V239),"0")</f>
        <v>100.80000000000001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5.95</v>
      </c>
      <c r="V245" s="312">
        <f>IFERROR(IF(U245="",0,CEILING((U245/$H245),1)*$H245),"")</f>
        <v>7.6499999999999995</v>
      </c>
      <c r="W245" s="37">
        <f>IFERROR(IF(V245=0,"",ROUNDUP(V245/H245,0)*0.00753),"")</f>
        <v>2.2589999999999999E-2</v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2.3333333333333335</v>
      </c>
      <c r="V246" s="313">
        <f>IFERROR(V243/H243,"0")+IFERROR(V244/H244,"0")+IFERROR(V245/H245,"0")</f>
        <v>3</v>
      </c>
      <c r="W246" s="313">
        <f>IFERROR(IF(W243="",0,W243),"0")+IFERROR(IF(W244="",0,W244),"0")+IFERROR(IF(W245="",0,W245),"0")</f>
        <v>2.2589999999999999E-2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5.95</v>
      </c>
      <c r="V247" s="313">
        <f>IFERROR(SUM(V243:V245),"0")</f>
        <v>7.6499999999999995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63</v>
      </c>
      <c r="V277" s="312">
        <f>IFERROR(IF(U277="",0,CEILING((U277/$H277),1)*$H277),"")</f>
        <v>63</v>
      </c>
      <c r="W277" s="37">
        <f>IFERROR(IF(V277=0,"",ROUNDUP(V277/H277,0)*0.00753),"")</f>
        <v>0.18825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25</v>
      </c>
      <c r="V279" s="313">
        <f>IFERROR(V276/H276,"0")+IFERROR(V277/H277,"0")+IFERROR(V278/H278,"0")</f>
        <v>25</v>
      </c>
      <c r="W279" s="313">
        <f>IFERROR(IF(W276="",0,W276),"0")+IFERROR(IF(W277="",0,W277),"0")+IFERROR(IF(W278="",0,W278),"0")</f>
        <v>0.18825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63</v>
      </c>
      <c r="V280" s="313">
        <f>IFERROR(SUM(V276:V278),"0")</f>
        <v>63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2700</v>
      </c>
      <c r="V293" s="312">
        <f t="shared" si="14"/>
        <v>2700</v>
      </c>
      <c r="W293" s="37">
        <f>IFERROR(IF(V293=0,"",ROUNDUP(V293/H293,0)*0.02175),"")</f>
        <v>3.9149999999999996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3000</v>
      </c>
      <c r="V294" s="312">
        <f t="shared" si="14"/>
        <v>3000</v>
      </c>
      <c r="W294" s="37">
        <f>IFERROR(IF(V294=0,"",ROUNDUP(V294/H294,0)*0.02175),"")</f>
        <v>4.3499999999999996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1000</v>
      </c>
      <c r="V296" s="312">
        <f t="shared" si="14"/>
        <v>1005</v>
      </c>
      <c r="W296" s="37">
        <f>IFERROR(IF(V296=0,"",ROUNDUP(V296/H296,0)*0.02175),"")</f>
        <v>1.4572499999999999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446.66666666666669</v>
      </c>
      <c r="V300" s="313">
        <f>IFERROR(V292/H292,"0")+IFERROR(V293/H293,"0")+IFERROR(V294/H294,"0")+IFERROR(V295/H295,"0")+IFERROR(V296/H296,"0")+IFERROR(V297/H297,"0")+IFERROR(V298/H298,"0")+IFERROR(V299/H299,"0")</f>
        <v>447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9.7222499999999989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6700</v>
      </c>
      <c r="V301" s="313">
        <f>IFERROR(SUM(V292:V299),"0")</f>
        <v>6705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460</v>
      </c>
      <c r="V303" s="312">
        <f>IFERROR(IF(U303="",0,CEILING((U303/$H303),1)*$H303),"")</f>
        <v>465</v>
      </c>
      <c r="W303" s="37">
        <f>IFERROR(IF(V303=0,"",ROUNDUP(V303/H303,0)*0.02175),"")</f>
        <v>0.6742499999999999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30.666666666666668</v>
      </c>
      <c r="V305" s="313">
        <f>IFERROR(V303/H303,"0")+IFERROR(V304/H304,"0")</f>
        <v>31</v>
      </c>
      <c r="W305" s="313">
        <f>IFERROR(IF(W303="",0,W303),"0")+IFERROR(IF(W304="",0,W304),"0")</f>
        <v>0.6742499999999999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460</v>
      </c>
      <c r="V306" s="313">
        <f>IFERROR(SUM(V303:V304),"0")</f>
        <v>465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390</v>
      </c>
      <c r="V308" s="312">
        <f>IFERROR(IF(U308="",0,CEILING((U308/$H308),1)*$H308),"")</f>
        <v>390</v>
      </c>
      <c r="W308" s="37">
        <f>IFERROR(IF(V308=0,"",ROUNDUP(V308/H308,0)*0.02175),"")</f>
        <v>1.0874999999999999</v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50</v>
      </c>
      <c r="V309" s="313">
        <f>IFERROR(V308/H308,"0")</f>
        <v>50</v>
      </c>
      <c r="W309" s="313">
        <f>IFERROR(IF(W308="",0,W308),"0")</f>
        <v>1.0874999999999999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390</v>
      </c>
      <c r="V310" s="313">
        <f>IFERROR(SUM(V308:V308),"0")</f>
        <v>390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440</v>
      </c>
      <c r="V312" s="312">
        <f>IFERROR(IF(U312="",0,CEILING((U312/$H312),1)*$H312),"")</f>
        <v>444.59999999999997</v>
      </c>
      <c r="W312" s="37">
        <f>IFERROR(IF(V312=0,"",ROUNDUP(V312/H312,0)*0.02175),"")</f>
        <v>1.2397499999999999</v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56.410256410256409</v>
      </c>
      <c r="V313" s="313">
        <f>IFERROR(V312/H312,"0")</f>
        <v>57</v>
      </c>
      <c r="W313" s="313">
        <f>IFERROR(IF(W312="",0,W312),"0")</f>
        <v>1.2397499999999999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440</v>
      </c>
      <c r="V314" s="313">
        <f>IFERROR(SUM(V312:V312),"0")</f>
        <v>444.59999999999997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50</v>
      </c>
      <c r="V324" s="312">
        <f>IFERROR(IF(U324="",0,CEILING((U324/$H324),1)*$H324),"")</f>
        <v>52.56</v>
      </c>
      <c r="W324" s="37">
        <f>IFERROR(IF(V324=0,"",ROUNDUP(V324/H324,0)*0.00753),"")</f>
        <v>9.0359999999999996E-2</v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11.415525114155251</v>
      </c>
      <c r="V326" s="313">
        <f>IFERROR(V324/H324,"0")+IFERROR(V325/H325,"0")</f>
        <v>12</v>
      </c>
      <c r="W326" s="313">
        <f>IFERROR(IF(W324="",0,W324),"0")+IFERROR(IF(W325="",0,W325),"0")</f>
        <v>9.0359999999999996E-2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50</v>
      </c>
      <c r="V327" s="313">
        <f>IFERROR(SUM(V324:V325),"0")</f>
        <v>52.56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650</v>
      </c>
      <c r="V329" s="312">
        <f>IFERROR(IF(U329="",0,CEILING((U329/$H329),1)*$H329),"")</f>
        <v>655.19999999999993</v>
      </c>
      <c r="W329" s="37">
        <f>IFERROR(IF(V329=0,"",ROUNDUP(V329/H329,0)*0.02175),"")</f>
        <v>1.827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83.333333333333329</v>
      </c>
      <c r="V333" s="313">
        <f>IFERROR(V329/H329,"0")+IFERROR(V330/H330,"0")+IFERROR(V331/H331,"0")+IFERROR(V332/H332,"0")</f>
        <v>84</v>
      </c>
      <c r="W333" s="313">
        <f>IFERROR(IF(W329="",0,W329),"0")+IFERROR(IF(W330="",0,W330),"0")+IFERROR(IF(W331="",0,W331),"0")+IFERROR(IF(W332="",0,W332),"0")</f>
        <v>1.827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650</v>
      </c>
      <c r="V334" s="313">
        <f>IFERROR(SUM(V329:V332),"0")</f>
        <v>655.19999999999993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650</v>
      </c>
      <c r="V349" s="312">
        <f t="shared" si="15"/>
        <v>651</v>
      </c>
      <c r="W349" s="37">
        <f>IFERROR(IF(V349=0,"",ROUNDUP(V349/H349,0)*0.00753),"")</f>
        <v>1.1671500000000001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21</v>
      </c>
      <c r="V354" s="312">
        <f t="shared" si="15"/>
        <v>21</v>
      </c>
      <c r="W354" s="37">
        <f t="shared" si="16"/>
        <v>5.0200000000000002E-2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164.76190476190476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165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1.2173500000000002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671</v>
      </c>
      <c r="V361" s="313">
        <f>IFERROR(SUM(V347:V359),"0")</f>
        <v>672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50</v>
      </c>
      <c r="V391" s="312">
        <f t="shared" si="17"/>
        <v>52</v>
      </c>
      <c r="W391" s="37">
        <f>IFERROR(IF(V391=0,"",ROUNDUP(V391/H391,0)*0.00937),"")</f>
        <v>0.12181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70</v>
      </c>
      <c r="V392" s="312">
        <f t="shared" si="17"/>
        <v>71.400000000000006</v>
      </c>
      <c r="W392" s="37">
        <f>IFERROR(IF(V392=0,"",ROUNDUP(V392/H392,0)*0.00502),"")</f>
        <v>0.17068</v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45.833333333333329</v>
      </c>
      <c r="V397" s="313">
        <f>IFERROR(V390/H390,"0")+IFERROR(V391/H391,"0")+IFERROR(V392/H392,"0")+IFERROR(V393/H393,"0")+IFERROR(V394/H394,"0")+IFERROR(V395/H395,"0")+IFERROR(V396/H396,"0")</f>
        <v>47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0.29249000000000003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120</v>
      </c>
      <c r="V398" s="313">
        <f>IFERROR(SUM(V390:V396),"0")</f>
        <v>123.4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410</v>
      </c>
      <c r="V411" s="312">
        <f t="shared" si="18"/>
        <v>411.84000000000003</v>
      </c>
      <c r="W411" s="37">
        <f>IFERROR(IF(V411=0,"",ROUNDUP(V411/H411,0)*0.01196),"")</f>
        <v>0.93288000000000004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130</v>
      </c>
      <c r="V413" s="312">
        <f t="shared" si="18"/>
        <v>132</v>
      </c>
      <c r="W413" s="37">
        <f>IFERROR(IF(V413=0,"",ROUNDUP(V413/H413,0)*0.01196),"")</f>
        <v>0.29899999999999999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102.27272727272727</v>
      </c>
      <c r="V419" s="313">
        <f>IFERROR(V410/H410,"0")+IFERROR(V411/H411,"0")+IFERROR(V412/H412,"0")+IFERROR(V413/H413,"0")+IFERROR(V414/H414,"0")+IFERROR(V415/H415,"0")+IFERROR(V416/H416,"0")+IFERROR(V417/H417,"0")+IFERROR(V418/H418,"0")</f>
        <v>103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1.2318800000000001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540</v>
      </c>
      <c r="V420" s="313">
        <f>IFERROR(SUM(V410:V418),"0")</f>
        <v>543.84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490</v>
      </c>
      <c r="V422" s="312">
        <f>IFERROR(IF(U422="",0,CEILING((U422/$H422),1)*$H422),"")</f>
        <v>491.04</v>
      </c>
      <c r="W422" s="37">
        <f>IFERROR(IF(V422=0,"",ROUNDUP(V422/H422,0)*0.01196),"")</f>
        <v>1.1122799999999999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92.803030303030297</v>
      </c>
      <c r="V424" s="313">
        <f>IFERROR(V422/H422,"0")+IFERROR(V423/H423,"0")</f>
        <v>93</v>
      </c>
      <c r="W424" s="313">
        <f>IFERROR(IF(W422="",0,W422),"0")+IFERROR(IF(W423="",0,W423),"0")</f>
        <v>1.1122799999999999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490</v>
      </c>
      <c r="V425" s="313">
        <f>IFERROR(SUM(V422:V423),"0")</f>
        <v>491.04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190</v>
      </c>
      <c r="V437" s="312">
        <f>IFERROR(IF(U437="",0,CEILING((U437/$H437),1)*$H437),"")</f>
        <v>195</v>
      </c>
      <c r="W437" s="37">
        <f>IFERROR(IF(V437=0,"",ROUNDUP(V437/H437,0)*0.02175),"")</f>
        <v>0.54374999999999996</v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24.358974358974361</v>
      </c>
      <c r="V438" s="313">
        <f>IFERROR(V436/H436,"0")+IFERROR(V437/H437,"0")</f>
        <v>25</v>
      </c>
      <c r="W438" s="313">
        <f>IFERROR(IF(W436="",0,W436),"0")+IFERROR(IF(W437="",0,W437),"0")</f>
        <v>0.54374999999999996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190</v>
      </c>
      <c r="V439" s="313">
        <f>IFERROR(SUM(V436:V437),"0")</f>
        <v>195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30</v>
      </c>
      <c r="V456" s="312">
        <f>IFERROR(IF(U456="",0,CEILING((U456/$H456),1)*$H456),"")</f>
        <v>30.66</v>
      </c>
      <c r="W456" s="37">
        <f>IFERROR(IF(V456=0,"",ROUNDUP(V456/H456,0)*0.00753),"")</f>
        <v>5.271E-2</v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6.8493150684931505</v>
      </c>
      <c r="V457" s="313">
        <f>IFERROR(V454/H454,"0")+IFERROR(V455/H455,"0")+IFERROR(V456/H456,"0")</f>
        <v>7</v>
      </c>
      <c r="W457" s="313">
        <f>IFERROR(IF(W454="",0,W454),"0")+IFERROR(IF(W455="",0,W455),"0")+IFERROR(IF(W456="",0,W456),"0")</f>
        <v>5.271E-2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30</v>
      </c>
      <c r="V458" s="313">
        <f>IFERROR(SUM(V454:V456),"0")</f>
        <v>30.66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1300</v>
      </c>
      <c r="V466" s="312">
        <f>IFERROR(IF(U466="",0,CEILING((U466/$H466),1)*$H466),"")</f>
        <v>1302.5999999999999</v>
      </c>
      <c r="W466" s="37">
        <f>IFERROR(IF(V466=0,"",ROUNDUP(V466/H466,0)*0.02175),"")</f>
        <v>3.6322499999999995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166.66666666666666</v>
      </c>
      <c r="V467" s="313">
        <f>IFERROR(V466/H466,"0")</f>
        <v>167</v>
      </c>
      <c r="W467" s="313">
        <f>IFERROR(IF(W466="",0,W466),"0")</f>
        <v>3.6322499999999995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1300</v>
      </c>
      <c r="V468" s="313">
        <f>IFERROR(SUM(V466:V466),"0")</f>
        <v>1302.5999999999999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15118.55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15213.530000000002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15911.409630681343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16012.079999999996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27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27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16586.409630681344</v>
      </c>
      <c r="V472" s="313">
        <f>GrossWeightTotalR+PalletQtyTotalR*25</f>
        <v>16687.079999999994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2002.354028771837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2018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30.746929999999999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73.08</v>
      </c>
      <c r="C479" s="47">
        <f>IFERROR(V49*1,"0")+IFERROR(V50*1,"0")</f>
        <v>0</v>
      </c>
      <c r="D479" s="47">
        <f>IFERROR(V55*1,"0")+IFERROR(V56*1,"0")+IFERROR(V57*1,"0")+IFERROR(V58*1,"0")</f>
        <v>75.600000000000009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998.30000000000007</v>
      </c>
      <c r="F479" s="47">
        <f>IFERROR(V127*1,"0")+IFERROR(V128*1,"0")+IFERROR(V129*1,"0")+IFERROR(V130*1,"0")</f>
        <v>243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71.400000000000006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1127.6000000000001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490.65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63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8004.6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707.76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672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123.4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1229.8800000000001</v>
      </c>
      <c r="R479" s="47">
        <f>IFERROR(V443*1,"0")+IFERROR(V444*1,"0")+IFERROR(V448*1,"0")+IFERROR(V449*1,"0")+IFERROR(V450*1,"0")+IFERROR(V454*1,"0")+IFERROR(V455*1,"0")+IFERROR(V456*1,"0")+IFERROR(V460*1,"0")+IFERROR(V461*1,"0")</f>
        <v>30.66</v>
      </c>
      <c r="S479" s="47">
        <f>IFERROR(V466*1,"0")</f>
        <v>1302.5999999999999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