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L479" i="1" l="1"/>
  <c r="U472" i="1"/>
  <c r="U471" i="1"/>
  <c r="U470" i="1"/>
  <c r="U468" i="1"/>
  <c r="V467" i="1"/>
  <c r="U467" i="1"/>
  <c r="V466" i="1"/>
  <c r="M466" i="1"/>
  <c r="U463" i="1"/>
  <c r="U462" i="1"/>
  <c r="W461" i="1"/>
  <c r="V461" i="1"/>
  <c r="M461" i="1"/>
  <c r="V460" i="1"/>
  <c r="M460" i="1"/>
  <c r="U458" i="1"/>
  <c r="V457" i="1"/>
  <c r="U457" i="1"/>
  <c r="V456" i="1"/>
  <c r="W456" i="1" s="1"/>
  <c r="M456" i="1"/>
  <c r="W455" i="1"/>
  <c r="V455" i="1"/>
  <c r="V454" i="1"/>
  <c r="V458" i="1" s="1"/>
  <c r="M454" i="1"/>
  <c r="U452" i="1"/>
  <c r="U451" i="1"/>
  <c r="V450" i="1"/>
  <c r="W450" i="1" s="1"/>
  <c r="M450" i="1"/>
  <c r="V449" i="1"/>
  <c r="V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W414" i="1"/>
  <c r="V414" i="1"/>
  <c r="M414" i="1"/>
  <c r="W413" i="1"/>
  <c r="V413" i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U405" i="1"/>
  <c r="V404" i="1"/>
  <c r="M404" i="1"/>
  <c r="U402" i="1"/>
  <c r="U401" i="1"/>
  <c r="V400" i="1"/>
  <c r="V401" i="1" s="1"/>
  <c r="M400" i="1"/>
  <c r="U398" i="1"/>
  <c r="U397" i="1"/>
  <c r="W396" i="1"/>
  <c r="V396" i="1"/>
  <c r="M396" i="1"/>
  <c r="W395" i="1"/>
  <c r="V395" i="1"/>
  <c r="M395" i="1"/>
  <c r="V394" i="1"/>
  <c r="W394" i="1" s="1"/>
  <c r="M394" i="1"/>
  <c r="W393" i="1"/>
  <c r="V393" i="1"/>
  <c r="V392" i="1"/>
  <c r="M392" i="1"/>
  <c r="V391" i="1"/>
  <c r="W391" i="1" s="1"/>
  <c r="M391" i="1"/>
  <c r="W390" i="1"/>
  <c r="V390" i="1"/>
  <c r="M390" i="1"/>
  <c r="V388" i="1"/>
  <c r="U388" i="1"/>
  <c r="U387" i="1"/>
  <c r="W386" i="1"/>
  <c r="V386" i="1"/>
  <c r="M386" i="1"/>
  <c r="V385" i="1"/>
  <c r="V387" i="1" s="1"/>
  <c r="M385" i="1"/>
  <c r="V382" i="1"/>
  <c r="U382" i="1"/>
  <c r="W381" i="1"/>
  <c r="U381" i="1"/>
  <c r="W380" i="1"/>
  <c r="V380" i="1"/>
  <c r="V381" i="1" s="1"/>
  <c r="U378" i="1"/>
  <c r="U377" i="1"/>
  <c r="V376" i="1"/>
  <c r="M376" i="1"/>
  <c r="V375" i="1"/>
  <c r="W375" i="1" s="1"/>
  <c r="M375" i="1"/>
  <c r="W374" i="1"/>
  <c r="V374" i="1"/>
  <c r="M374" i="1"/>
  <c r="V372" i="1"/>
  <c r="U372" i="1"/>
  <c r="V371" i="1"/>
  <c r="U371" i="1"/>
  <c r="W370" i="1"/>
  <c r="W371" i="1" s="1"/>
  <c r="V370" i="1"/>
  <c r="M370" i="1"/>
  <c r="U368" i="1"/>
  <c r="V367" i="1"/>
  <c r="U367" i="1"/>
  <c r="W366" i="1"/>
  <c r="V366" i="1"/>
  <c r="M366" i="1"/>
  <c r="W365" i="1"/>
  <c r="V365" i="1"/>
  <c r="M365" i="1"/>
  <c r="W364" i="1"/>
  <c r="V364" i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W350" i="1"/>
  <c r="V350" i="1"/>
  <c r="M350" i="1"/>
  <c r="W349" i="1"/>
  <c r="V349" i="1"/>
  <c r="M349" i="1"/>
  <c r="V348" i="1"/>
  <c r="W348" i="1" s="1"/>
  <c r="M348" i="1"/>
  <c r="W347" i="1"/>
  <c r="V347" i="1"/>
  <c r="M347" i="1"/>
  <c r="V345" i="1"/>
  <c r="U345" i="1"/>
  <c r="U344" i="1"/>
  <c r="W343" i="1"/>
  <c r="V343" i="1"/>
  <c r="M343" i="1"/>
  <c r="V342" i="1"/>
  <c r="M342" i="1"/>
  <c r="U338" i="1"/>
  <c r="U337" i="1"/>
  <c r="V336" i="1"/>
  <c r="V337" i="1" s="1"/>
  <c r="M336" i="1"/>
  <c r="U334" i="1"/>
  <c r="U333" i="1"/>
  <c r="V332" i="1"/>
  <c r="W332" i="1" s="1"/>
  <c r="M332" i="1"/>
  <c r="W331" i="1"/>
  <c r="V331" i="1"/>
  <c r="M331" i="1"/>
  <c r="V330" i="1"/>
  <c r="W330" i="1" s="1"/>
  <c r="W333" i="1" s="1"/>
  <c r="M330" i="1"/>
  <c r="W329" i="1"/>
  <c r="V329" i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V287" i="1" s="1"/>
  <c r="M286" i="1"/>
  <c r="U284" i="1"/>
  <c r="U283" i="1"/>
  <c r="V282" i="1"/>
  <c r="V283" i="1" s="1"/>
  <c r="M282" i="1"/>
  <c r="V280" i="1"/>
  <c r="U280" i="1"/>
  <c r="U279" i="1"/>
  <c r="W278" i="1"/>
  <c r="V278" i="1"/>
  <c r="V277" i="1"/>
  <c r="W277" i="1" s="1"/>
  <c r="M277" i="1"/>
  <c r="W276" i="1"/>
  <c r="W279" i="1" s="1"/>
  <c r="V276" i="1"/>
  <c r="M276" i="1"/>
  <c r="V274" i="1"/>
  <c r="U274" i="1"/>
  <c r="V273" i="1"/>
  <c r="U273" i="1"/>
  <c r="W272" i="1"/>
  <c r="W273" i="1" s="1"/>
  <c r="V272" i="1"/>
  <c r="M272" i="1"/>
  <c r="U269" i="1"/>
  <c r="V268" i="1"/>
  <c r="U268" i="1"/>
  <c r="W267" i="1"/>
  <c r="V267" i="1"/>
  <c r="M267" i="1"/>
  <c r="V266" i="1"/>
  <c r="W266" i="1" s="1"/>
  <c r="W268" i="1" s="1"/>
  <c r="M266" i="1"/>
  <c r="V264" i="1"/>
  <c r="U264" i="1"/>
  <c r="U263" i="1"/>
  <c r="W262" i="1"/>
  <c r="V262" i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W263" i="1" s="1"/>
  <c r="V256" i="1"/>
  <c r="M256" i="1"/>
  <c r="U253" i="1"/>
  <c r="V252" i="1"/>
  <c r="U252" i="1"/>
  <c r="W251" i="1"/>
  <c r="V251" i="1"/>
  <c r="M251" i="1"/>
  <c r="V250" i="1"/>
  <c r="W250" i="1" s="1"/>
  <c r="M250" i="1"/>
  <c r="W249" i="1"/>
  <c r="W252" i="1" s="1"/>
  <c r="V249" i="1"/>
  <c r="M249" i="1"/>
  <c r="U247" i="1"/>
  <c r="U246" i="1"/>
  <c r="V245" i="1"/>
  <c r="W245" i="1" s="1"/>
  <c r="M245" i="1"/>
  <c r="V244" i="1"/>
  <c r="W244" i="1" s="1"/>
  <c r="V243" i="1"/>
  <c r="U241" i="1"/>
  <c r="U240" i="1"/>
  <c r="V239" i="1"/>
  <c r="W239" i="1" s="1"/>
  <c r="M239" i="1"/>
  <c r="V238" i="1"/>
  <c r="M238" i="1"/>
  <c r="W237" i="1"/>
  <c r="V237" i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W178" i="1"/>
  <c r="V178" i="1"/>
  <c r="M178" i="1"/>
  <c r="V177" i="1"/>
  <c r="W177" i="1" s="1"/>
  <c r="M177" i="1"/>
  <c r="V176" i="1"/>
  <c r="W176" i="1" s="1"/>
  <c r="W175" i="1"/>
  <c r="V175" i="1"/>
  <c r="M175" i="1"/>
  <c r="V174" i="1"/>
  <c r="W174" i="1" s="1"/>
  <c r="M174" i="1"/>
  <c r="V173" i="1"/>
  <c r="W172" i="1"/>
  <c r="V172" i="1"/>
  <c r="M172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M165" i="1"/>
  <c r="U163" i="1"/>
  <c r="W162" i="1"/>
  <c r="U162" i="1"/>
  <c r="V161" i="1"/>
  <c r="W161" i="1" s="1"/>
  <c r="M161" i="1"/>
  <c r="W160" i="1"/>
  <c r="V160" i="1"/>
  <c r="U158" i="1"/>
  <c r="U157" i="1"/>
  <c r="V156" i="1"/>
  <c r="W156" i="1" s="1"/>
  <c r="M156" i="1"/>
  <c r="V155" i="1"/>
  <c r="W155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M145" i="1"/>
  <c r="V144" i="1"/>
  <c r="W144" i="1" s="1"/>
  <c r="M144" i="1"/>
  <c r="V143" i="1"/>
  <c r="M143" i="1"/>
  <c r="U140" i="1"/>
  <c r="U139" i="1"/>
  <c r="V138" i="1"/>
  <c r="W138" i="1" s="1"/>
  <c r="M138" i="1"/>
  <c r="W137" i="1"/>
  <c r="V137" i="1"/>
  <c r="M137" i="1"/>
  <c r="V136" i="1"/>
  <c r="M136" i="1"/>
  <c r="U132" i="1"/>
  <c r="U131" i="1"/>
  <c r="V130" i="1"/>
  <c r="W130" i="1" s="1"/>
  <c r="M130" i="1"/>
  <c r="V129" i="1"/>
  <c r="W129" i="1" s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V121" i="1"/>
  <c r="W121" i="1" s="1"/>
  <c r="M121" i="1"/>
  <c r="V120" i="1"/>
  <c r="W120" i="1" s="1"/>
  <c r="V119" i="1"/>
  <c r="W119" i="1" s="1"/>
  <c r="M119" i="1"/>
  <c r="V118" i="1"/>
  <c r="M118" i="1"/>
  <c r="U116" i="1"/>
  <c r="U115" i="1"/>
  <c r="V114" i="1"/>
  <c r="W114" i="1" s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V106" i="1"/>
  <c r="W106" i="1" s="1"/>
  <c r="V105" i="1"/>
  <c r="V115" i="1" s="1"/>
  <c r="U103" i="1"/>
  <c r="U102" i="1"/>
  <c r="V101" i="1"/>
  <c r="W101" i="1" s="1"/>
  <c r="M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V91" i="1"/>
  <c r="V102" i="1" s="1"/>
  <c r="U89" i="1"/>
  <c r="V88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V80" i="1" s="1"/>
  <c r="V60" i="1"/>
  <c r="U60" i="1"/>
  <c r="U59" i="1"/>
  <c r="W58" i="1"/>
  <c r="V58" i="1"/>
  <c r="V57" i="1"/>
  <c r="M57" i="1"/>
  <c r="V56" i="1"/>
  <c r="V59" i="1" s="1"/>
  <c r="M56" i="1"/>
  <c r="W55" i="1"/>
  <c r="V55" i="1"/>
  <c r="U52" i="1"/>
  <c r="U469" i="1" s="1"/>
  <c r="U51" i="1"/>
  <c r="W50" i="1"/>
  <c r="V50" i="1"/>
  <c r="M50" i="1"/>
  <c r="V49" i="1"/>
  <c r="M49" i="1"/>
  <c r="U45" i="1"/>
  <c r="U44" i="1"/>
  <c r="V43" i="1"/>
  <c r="M43" i="1"/>
  <c r="U41" i="1"/>
  <c r="U40" i="1"/>
  <c r="V39" i="1"/>
  <c r="M39" i="1"/>
  <c r="U37" i="1"/>
  <c r="U36" i="1"/>
  <c r="V35" i="1"/>
  <c r="V471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M26" i="1"/>
  <c r="U24" i="1"/>
  <c r="V23" i="1"/>
  <c r="U23" i="1"/>
  <c r="V22" i="1"/>
  <c r="W22" i="1" s="1"/>
  <c r="W23" i="1" s="1"/>
  <c r="M22" i="1"/>
  <c r="H10" i="1"/>
  <c r="J9" i="1"/>
  <c r="A9" i="1"/>
  <c r="H9" i="1" s="1"/>
  <c r="D7" i="1"/>
  <c r="N6" i="1"/>
  <c r="M2" i="1"/>
  <c r="G479" i="1" l="1"/>
  <c r="V139" i="1"/>
  <c r="W136" i="1"/>
  <c r="W139" i="1" s="1"/>
  <c r="V300" i="1"/>
  <c r="V301" i="1"/>
  <c r="W292" i="1"/>
  <c r="W300" i="1" s="1"/>
  <c r="M479" i="1"/>
  <c r="W318" i="1"/>
  <c r="W321" i="1" s="1"/>
  <c r="V322" i="1"/>
  <c r="V424" i="1"/>
  <c r="W422" i="1"/>
  <c r="W424" i="1" s="1"/>
  <c r="V44" i="1"/>
  <c r="W43" i="1"/>
  <c r="W44" i="1" s="1"/>
  <c r="V45" i="1"/>
  <c r="W59" i="1"/>
  <c r="D479" i="1"/>
  <c r="W57" i="1"/>
  <c r="V79" i="1"/>
  <c r="V124" i="1"/>
  <c r="W157" i="1"/>
  <c r="J479" i="1"/>
  <c r="V214" i="1"/>
  <c r="W199" i="1"/>
  <c r="W214" i="1" s="1"/>
  <c r="V326" i="1"/>
  <c r="W324" i="1"/>
  <c r="W326" i="1" s="1"/>
  <c r="W360" i="1"/>
  <c r="V360" i="1"/>
  <c r="V405" i="1"/>
  <c r="V406" i="1"/>
  <c r="W404" i="1"/>
  <c r="W405" i="1" s="1"/>
  <c r="V420" i="1"/>
  <c r="W449" i="1"/>
  <c r="V451" i="1"/>
  <c r="V40" i="1"/>
  <c r="W39" i="1"/>
  <c r="W40" i="1" s="1"/>
  <c r="V41" i="1"/>
  <c r="V140" i="1"/>
  <c r="V247" i="1"/>
  <c r="V246" i="1"/>
  <c r="W243" i="1"/>
  <c r="W246" i="1" s="1"/>
  <c r="V32" i="1"/>
  <c r="V473" i="1" s="1"/>
  <c r="C479" i="1"/>
  <c r="V51" i="1"/>
  <c r="V52" i="1"/>
  <c r="W49" i="1"/>
  <c r="W51" i="1" s="1"/>
  <c r="V103" i="1"/>
  <c r="W91" i="1"/>
  <c r="W102" i="1" s="1"/>
  <c r="W165" i="1"/>
  <c r="W169" i="1" s="1"/>
  <c r="V169" i="1"/>
  <c r="V170" i="1"/>
  <c r="V215" i="1"/>
  <c r="W222" i="1"/>
  <c r="W225" i="1" s="1"/>
  <c r="V226" i="1"/>
  <c r="O479" i="1"/>
  <c r="V344" i="1"/>
  <c r="W342" i="1"/>
  <c r="W344" i="1" s="1"/>
  <c r="V377" i="1"/>
  <c r="W376" i="1"/>
  <c r="W377" i="1" s="1"/>
  <c r="V398" i="1"/>
  <c r="W392" i="1"/>
  <c r="W397" i="1" s="1"/>
  <c r="V425" i="1"/>
  <c r="V36" i="1"/>
  <c r="V37" i="1"/>
  <c r="W35" i="1"/>
  <c r="W36" i="1" s="1"/>
  <c r="V89" i="1"/>
  <c r="W82" i="1"/>
  <c r="W88" i="1" s="1"/>
  <c r="V116" i="1"/>
  <c r="W105" i="1"/>
  <c r="W115" i="1" s="1"/>
  <c r="V190" i="1"/>
  <c r="V235" i="1"/>
  <c r="V234" i="1"/>
  <c r="W228" i="1"/>
  <c r="W234" i="1" s="1"/>
  <c r="W238" i="1"/>
  <c r="W240" i="1" s="1"/>
  <c r="V240" i="1"/>
  <c r="K479" i="1"/>
  <c r="V327" i="1"/>
  <c r="A10" i="1"/>
  <c r="V191" i="1"/>
  <c r="V306" i="1"/>
  <c r="N479" i="1"/>
  <c r="V463" i="1"/>
  <c r="W460" i="1"/>
  <c r="W462" i="1" s="1"/>
  <c r="E479" i="1"/>
  <c r="V151" i="1"/>
  <c r="W367" i="1"/>
  <c r="F9" i="1"/>
  <c r="F10" i="1"/>
  <c r="W26" i="1"/>
  <c r="W32" i="1" s="1"/>
  <c r="V33" i="1"/>
  <c r="W56" i="1"/>
  <c r="W63" i="1"/>
  <c r="W79" i="1" s="1"/>
  <c r="W118" i="1"/>
  <c r="W123" i="1" s="1"/>
  <c r="V123" i="1"/>
  <c r="V132" i="1"/>
  <c r="V152" i="1"/>
  <c r="V163" i="1"/>
  <c r="W173" i="1"/>
  <c r="W190" i="1" s="1"/>
  <c r="V253" i="1"/>
  <c r="V269" i="1"/>
  <c r="W286" i="1"/>
  <c r="W287" i="1" s="1"/>
  <c r="V288" i="1"/>
  <c r="W303" i="1"/>
  <c r="W305" i="1" s="1"/>
  <c r="V333" i="1"/>
  <c r="W336" i="1"/>
  <c r="W337" i="1" s="1"/>
  <c r="V338" i="1"/>
  <c r="V368" i="1"/>
  <c r="W385" i="1"/>
  <c r="W387" i="1" s="1"/>
  <c r="W400" i="1"/>
  <c r="W401" i="1" s="1"/>
  <c r="V402" i="1"/>
  <c r="V434" i="1"/>
  <c r="R479" i="1"/>
  <c r="V446" i="1"/>
  <c r="W443" i="1"/>
  <c r="W445" i="1" s="1"/>
  <c r="V452" i="1"/>
  <c r="W454" i="1"/>
  <c r="W457" i="1" s="1"/>
  <c r="V462" i="1"/>
  <c r="S479" i="1"/>
  <c r="V468" i="1"/>
  <c r="H479" i="1"/>
  <c r="P479" i="1"/>
  <c r="B479" i="1"/>
  <c r="V470" i="1"/>
  <c r="V472" i="1" s="1"/>
  <c r="V157" i="1"/>
  <c r="V158" i="1"/>
  <c r="V225" i="1"/>
  <c r="V241" i="1"/>
  <c r="U473" i="1"/>
  <c r="V24" i="1"/>
  <c r="F479" i="1"/>
  <c r="V131" i="1"/>
  <c r="W143" i="1"/>
  <c r="W151" i="1" s="1"/>
  <c r="V162" i="1"/>
  <c r="V196" i="1"/>
  <c r="W193" i="1"/>
  <c r="W195" i="1" s="1"/>
  <c r="V279" i="1"/>
  <c r="W282" i="1"/>
  <c r="W283" i="1" s="1"/>
  <c r="V284" i="1"/>
  <c r="V334" i="1"/>
  <c r="V361" i="1"/>
  <c r="V378" i="1"/>
  <c r="V397" i="1"/>
  <c r="V419" i="1"/>
  <c r="W433" i="1"/>
  <c r="V445" i="1"/>
  <c r="W448" i="1"/>
  <c r="W466" i="1"/>
  <c r="W467" i="1" s="1"/>
  <c r="I479" i="1"/>
  <c r="Q479" i="1"/>
  <c r="V263" i="1"/>
  <c r="V321" i="1"/>
  <c r="W451" i="1" l="1"/>
  <c r="W474" i="1" s="1"/>
  <c r="V469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<sst xmlns="http://schemas.openxmlformats.org/spreadsheetml/2006/main" count="1723" uniqueCount="655">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</sst>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45220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0.45833333333333331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44</v>
      </c>
      <c r="V74" s="312">
        <f t="shared" si="2"/>
        <v>44.800000000000004</v>
      </c>
      <c r="W74" s="37">
        <f>IFERROR(IF(V74=0,"",ROUNDUP(V74/H74,0)*0.00753),"")</f>
        <v>0.10542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13.75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0.10542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44</v>
      </c>
      <c r="V80" s="313">
        <f>IFERROR(SUM(V63:V78),"0")</f>
        <v>44.800000000000004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70</v>
      </c>
      <c r="V106" s="312">
        <f t="shared" si="6"/>
        <v>75.600000000000009</v>
      </c>
      <c r="W106" s="37">
        <f>IFERROR(IF(V106=0,"",ROUNDUP(V106/H106,0)*0.02175),"")</f>
        <v>0.19574999999999998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42.9</v>
      </c>
      <c r="V109" s="312">
        <f t="shared" si="6"/>
        <v>44.88</v>
      </c>
      <c r="W109" s="37">
        <f>IFERROR(IF(V109=0,"",ROUNDUP(V109/H109,0)*0.00753),"")</f>
        <v>0.12801000000000001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24.583333333333332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26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0.32375999999999999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112.9</v>
      </c>
      <c r="V116" s="313">
        <f>IFERROR(SUM(V105:V114),"0")</f>
        <v>120.48000000000002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90</v>
      </c>
      <c r="V165" s="312">
        <f>IFERROR(IF(U165="",0,CEILING((U165/$H165),1)*$H165),"")</f>
        <v>91.800000000000011</v>
      </c>
      <c r="W165" s="37">
        <f>IFERROR(IF(V165=0,"",ROUNDUP(V165/H165,0)*0.00937),"")</f>
        <v>0.15928999999999999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110</v>
      </c>
      <c r="V166" s="312">
        <f>IFERROR(IF(U166="",0,CEILING((U166/$H166),1)*$H166),"")</f>
        <v>113.4</v>
      </c>
      <c r="W166" s="37">
        <f>IFERROR(IF(V166=0,"",ROUNDUP(V166/H166,0)*0.00937),"")</f>
        <v>0.19677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37.037037037037038</v>
      </c>
      <c r="V169" s="313">
        <f>IFERROR(V165/H165,"0")+IFERROR(V166/H166,"0")+IFERROR(V167/H167,"0")+IFERROR(V168/H168,"0")</f>
        <v>38</v>
      </c>
      <c r="W169" s="313">
        <f>IFERROR(IF(W165="",0,W165),"0")+IFERROR(IF(W166="",0,W166),"0")+IFERROR(IF(W167="",0,W167),"0")+IFERROR(IF(W168="",0,W168),"0")</f>
        <v>0.35605999999999999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200</v>
      </c>
      <c r="V170" s="313">
        <f>IFERROR(SUM(V165:V168),"0")</f>
        <v>205.20000000000002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48</v>
      </c>
      <c r="V182" s="312">
        <f t="shared" si="8"/>
        <v>48</v>
      </c>
      <c r="W182" s="37">
        <f>IFERROR(IF(V182=0,"",ROUNDUP(V182/H182,0)*0.00753),"")</f>
        <v>0.15060000000000001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184</v>
      </c>
      <c r="V185" s="312">
        <f t="shared" si="8"/>
        <v>184.79999999999998</v>
      </c>
      <c r="W185" s="37">
        <f t="shared" si="9"/>
        <v>0.57981000000000005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8</v>
      </c>
      <c r="V188" s="312">
        <f t="shared" si="8"/>
        <v>9.6</v>
      </c>
      <c r="W188" s="37">
        <f t="shared" si="9"/>
        <v>3.0120000000000001E-2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100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101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0.76053000000000004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240</v>
      </c>
      <c r="V191" s="313">
        <f>IFERROR(SUM(V172:V189),"0")</f>
        <v>242.39999999999998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1000</v>
      </c>
      <c r="V293" s="312">
        <f t="shared" si="14"/>
        <v>1005</v>
      </c>
      <c r="W293" s="37">
        <f>IFERROR(IF(V293=0,"",ROUNDUP(V293/H293,0)*0.02175),"")</f>
        <v>1.4572499999999999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1200</v>
      </c>
      <c r="V294" s="312">
        <f t="shared" si="14"/>
        <v>1200</v>
      </c>
      <c r="W294" s="37">
        <f>IFERROR(IF(V294=0,"",ROUNDUP(V294/H294,0)*0.02175),"")</f>
        <v>1.7399999999999998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700</v>
      </c>
      <c r="V296" s="312">
        <f t="shared" si="14"/>
        <v>705</v>
      </c>
      <c r="W296" s="37">
        <f>IFERROR(IF(V296=0,"",ROUNDUP(V296/H296,0)*0.02175),"")</f>
        <v>1.0222499999999999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193.33333333333334</v>
      </c>
      <c r="V300" s="313">
        <f>IFERROR(V292/H292,"0")+IFERROR(V293/H293,"0")+IFERROR(V294/H294,"0")+IFERROR(V295/H295,"0")+IFERROR(V296/H296,"0")+IFERROR(V297/H297,"0")+IFERROR(V298/H298,"0")+IFERROR(V299/H299,"0")</f>
        <v>194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4.2194999999999991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2900</v>
      </c>
      <c r="V301" s="313">
        <f>IFERROR(SUM(V292:V299),"0")</f>
        <v>2910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1300</v>
      </c>
      <c r="V303" s="312">
        <f>IFERROR(IF(U303="",0,CEILING((U303/$H303),1)*$H303),"")</f>
        <v>1305</v>
      </c>
      <c r="W303" s="37">
        <f>IFERROR(IF(V303=0,"",ROUNDUP(V303/H303,0)*0.02175),"")</f>
        <v>1.8922499999999998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86.666666666666671</v>
      </c>
      <c r="V305" s="313">
        <f>IFERROR(V303/H303,"0")+IFERROR(V304/H304,"0")</f>
        <v>87</v>
      </c>
      <c r="W305" s="313">
        <f>IFERROR(IF(W303="",0,W303),"0")+IFERROR(IF(W304="",0,W304),"0")</f>
        <v>1.8922499999999998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1300</v>
      </c>
      <c r="V306" s="313">
        <f>IFERROR(SUM(V303:V304),"0")</f>
        <v>1305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130</v>
      </c>
      <c r="V349" s="312">
        <f t="shared" si="15"/>
        <v>130.20000000000002</v>
      </c>
      <c r="W349" s="37">
        <f>IFERROR(IF(V349=0,"",ROUNDUP(V349/H349,0)*0.00753),"")</f>
        <v>0.23343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30.952380952380953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31.000000000000004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0.23343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130</v>
      </c>
      <c r="V361" s="313">
        <f>IFERROR(SUM(V347:V359),"0")</f>
        <v>130.20000000000002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60</v>
      </c>
      <c r="V390" s="312">
        <f t="shared" ref="V390:V396" si="17">IFERROR(IF(U390="",0,CEILING((U390/$H390),1)*$H390),"")</f>
        <v>63</v>
      </c>
      <c r="W390" s="37">
        <f>IFERROR(IF(V390=0,"",ROUNDUP(V390/H390,0)*0.00753),"")</f>
        <v>0.11295000000000001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14.285714285714285</v>
      </c>
      <c r="V397" s="313">
        <f>IFERROR(V390/H390,"0")+IFERROR(V391/H391,"0")+IFERROR(V392/H392,"0")+IFERROR(V393/H393,"0")+IFERROR(V394/H394,"0")+IFERROR(V395/H395,"0")+IFERROR(V396/H396,"0")</f>
        <v>15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0.11295000000000001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60</v>
      </c>
      <c r="V398" s="313">
        <f>IFERROR(SUM(V390:V396),"0")</f>
        <v>63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150</v>
      </c>
      <c r="V413" s="312">
        <f t="shared" si="18"/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28.409090909090907</v>
      </c>
      <c r="V419" s="313">
        <f>IFERROR(V410/H410,"0")+IFERROR(V411/H411,"0")+IFERROR(V412/H412,"0")+IFERROR(V413/H413,"0")+IFERROR(V414/H414,"0")+IFERROR(V415/H415,"0")+IFERROR(V416/H416,"0")+IFERROR(V417/H417,"0")+IFERROR(V418/H418,"0")</f>
        <v>29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0.34683999999999998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150</v>
      </c>
      <c r="V420" s="313">
        <f>IFERROR(SUM(V410:V418),"0")</f>
        <v>153.12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120</v>
      </c>
      <c r="V422" s="312">
        <f>IFERROR(IF(U422="",0,CEILING((U422/$H422),1)*$H422),"")</f>
        <v>121.44000000000001</v>
      </c>
      <c r="W422" s="37">
        <f>IFERROR(IF(V422=0,"",ROUNDUP(V422/H422,0)*0.01196),"")</f>
        <v>0.27507999999999999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22.727272727272727</v>
      </c>
      <c r="V424" s="313">
        <f>IFERROR(V422/H422,"0")+IFERROR(V423/H423,"0")</f>
        <v>23</v>
      </c>
      <c r="W424" s="313">
        <f>IFERROR(IF(W422="",0,W422),"0")+IFERROR(IF(W423="",0,W423),"0")</f>
        <v>0.27507999999999999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120</v>
      </c>
      <c r="V425" s="313">
        <f>IFERROR(SUM(V422:V423),"0")</f>
        <v>121.44000000000001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170</v>
      </c>
      <c r="V427" s="312">
        <f t="shared" ref="V427:V432" si="19">IFERROR(IF(U427="",0,CEILING((U427/$H427),1)*$H427),"")</f>
        <v>174.24</v>
      </c>
      <c r="W427" s="37">
        <f>IFERROR(IF(V427=0,"",ROUNDUP(V427/H427,0)*0.01196),"")</f>
        <v>0.39468000000000003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120</v>
      </c>
      <c r="V428" s="312">
        <f t="shared" si="19"/>
        <v>121.44000000000001</v>
      </c>
      <c r="W428" s="37">
        <f>IFERROR(IF(V428=0,"",ROUNDUP(V428/H428,0)*0.01196),"")</f>
        <v>0.27507999999999999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100</v>
      </c>
      <c r="V429" s="312">
        <f t="shared" si="19"/>
        <v>100.32000000000001</v>
      </c>
      <c r="W429" s="37">
        <f>IFERROR(IF(V429=0,"",ROUNDUP(V429/H429,0)*0.01196),"")</f>
        <v>0.22724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73.86363636363636</v>
      </c>
      <c r="V433" s="313">
        <f>IFERROR(V427/H427,"0")+IFERROR(V428/H428,"0")+IFERROR(V429/H429,"0")+IFERROR(V430/H430,"0")+IFERROR(V431/H431,"0")+IFERROR(V432/H432,"0")</f>
        <v>75</v>
      </c>
      <c r="W433" s="313">
        <f>IFERROR(IF(W427="",0,W427),"0")+IFERROR(IF(W428="",0,W428),"0")+IFERROR(IF(W429="",0,W429),"0")+IFERROR(IF(W430="",0,W430),"0")+IFERROR(IF(W431="",0,W431),"0")+IFERROR(IF(W432="",0,W432),"0")</f>
        <v>0.89700000000000002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390</v>
      </c>
      <c r="V434" s="313">
        <f>IFERROR(SUM(V427:V432),"0")</f>
        <v>396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115</v>
      </c>
      <c r="V466" s="312">
        <f>IFERROR(IF(U466="",0,CEILING((U466/$H466),1)*$H466),"")</f>
        <v>117</v>
      </c>
      <c r="W466" s="37">
        <f>IFERROR(IF(V466=0,"",ROUNDUP(V466/H466,0)*0.02175),"")</f>
        <v>0.32624999999999998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14.743589743589745</v>
      </c>
      <c r="V467" s="313">
        <f>IFERROR(V466/H466,"0")</f>
        <v>15</v>
      </c>
      <c r="W467" s="313">
        <f>IFERROR(IF(W466="",0,W466),"0")</f>
        <v>0.32624999999999998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115</v>
      </c>
      <c r="V468" s="313">
        <f>IFERROR(SUM(V466:V466),"0")</f>
        <v>117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5761.9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5808.6399999999994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6005.6879242979248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6055.0640000000003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9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9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6230.6879242979248</v>
      </c>
      <c r="V472" s="313">
        <f>GrossWeightTotalR+PalletQtyTotalR*25</f>
        <v>6280.0640000000003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640.35205535205534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648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9.8490700000000011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165.28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447.6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4215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130.20000000000002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63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670.56000000000006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117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