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W433" i="1" s="1"/>
  <c r="V427" i="1"/>
  <c r="M427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M410" i="1"/>
  <c r="U406" i="1"/>
  <c r="U405" i="1"/>
  <c r="V404" i="1"/>
  <c r="M404" i="1"/>
  <c r="U402" i="1"/>
  <c r="U401" i="1"/>
  <c r="V400" i="1"/>
  <c r="W400" i="1" s="1"/>
  <c r="W401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V380" i="1"/>
  <c r="U378" i="1"/>
  <c r="W377" i="1"/>
  <c r="U377" i="1"/>
  <c r="V376" i="1"/>
  <c r="W376" i="1" s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V345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W286" i="1" s="1"/>
  <c r="W287" i="1" s="1"/>
  <c r="M286" i="1"/>
  <c r="U284" i="1"/>
  <c r="U283" i="1"/>
  <c r="V282" i="1"/>
  <c r="M282" i="1"/>
  <c r="U280" i="1"/>
  <c r="U279" i="1"/>
  <c r="V278" i="1"/>
  <c r="L479" i="1" s="1"/>
  <c r="V277" i="1"/>
  <c r="W277" i="1" s="1"/>
  <c r="M277" i="1"/>
  <c r="W276" i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W263" i="1" s="1"/>
  <c r="V256" i="1"/>
  <c r="K479" i="1" s="1"/>
  <c r="M256" i="1"/>
  <c r="V253" i="1"/>
  <c r="U253" i="1"/>
  <c r="U252" i="1"/>
  <c r="W251" i="1"/>
  <c r="V251" i="1"/>
  <c r="M251" i="1"/>
  <c r="W250" i="1"/>
  <c r="V250" i="1"/>
  <c r="M250" i="1"/>
  <c r="V249" i="1"/>
  <c r="M249" i="1"/>
  <c r="U247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V240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V215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W179" i="1"/>
  <c r="V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V191" i="1" s="1"/>
  <c r="W172" i="1"/>
  <c r="V172" i="1"/>
  <c r="M172" i="1"/>
  <c r="U170" i="1"/>
  <c r="U169" i="1"/>
  <c r="W168" i="1"/>
  <c r="V168" i="1"/>
  <c r="M168" i="1"/>
  <c r="W167" i="1"/>
  <c r="V167" i="1"/>
  <c r="M167" i="1"/>
  <c r="V166" i="1"/>
  <c r="W166" i="1" s="1"/>
  <c r="M166" i="1"/>
  <c r="V165" i="1"/>
  <c r="W165" i="1" s="1"/>
  <c r="M165" i="1"/>
  <c r="V163" i="1"/>
  <c r="U163" i="1"/>
  <c r="W162" i="1"/>
  <c r="V162" i="1"/>
  <c r="U162" i="1"/>
  <c r="V161" i="1"/>
  <c r="W161" i="1" s="1"/>
  <c r="M161" i="1"/>
  <c r="W160" i="1"/>
  <c r="V160" i="1"/>
  <c r="U158" i="1"/>
  <c r="U157" i="1"/>
  <c r="V156" i="1"/>
  <c r="W156" i="1" s="1"/>
  <c r="M156" i="1"/>
  <c r="W155" i="1"/>
  <c r="W157" i="1" s="1"/>
  <c r="V155" i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V151" i="1" s="1"/>
  <c r="M143" i="1"/>
  <c r="U140" i="1"/>
  <c r="U139" i="1"/>
  <c r="V138" i="1"/>
  <c r="W138" i="1" s="1"/>
  <c r="M138" i="1"/>
  <c r="W137" i="1"/>
  <c r="V137" i="1"/>
  <c r="M137" i="1"/>
  <c r="V136" i="1"/>
  <c r="G479" i="1" s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W127" i="1"/>
  <c r="V127" i="1"/>
  <c r="M127" i="1"/>
  <c r="U124" i="1"/>
  <c r="U123" i="1"/>
  <c r="W122" i="1"/>
  <c r="V122" i="1"/>
  <c r="W121" i="1"/>
  <c r="V121" i="1"/>
  <c r="M121" i="1"/>
  <c r="V120" i="1"/>
  <c r="W120" i="1" s="1"/>
  <c r="V119" i="1"/>
  <c r="V123" i="1" s="1"/>
  <c r="M119" i="1"/>
  <c r="W118" i="1"/>
  <c r="V118" i="1"/>
  <c r="V124" i="1" s="1"/>
  <c r="M118" i="1"/>
  <c r="U116" i="1"/>
  <c r="U115" i="1"/>
  <c r="W114" i="1"/>
  <c r="V114" i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W107" i="1"/>
  <c r="V107" i="1"/>
  <c r="M107" i="1"/>
  <c r="V106" i="1"/>
  <c r="W106" i="1" s="1"/>
  <c r="V105" i="1"/>
  <c r="V115" i="1" s="1"/>
  <c r="U103" i="1"/>
  <c r="U102" i="1"/>
  <c r="W101" i="1"/>
  <c r="V101" i="1"/>
  <c r="M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V91" i="1"/>
  <c r="V102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V88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V79" i="1" s="1"/>
  <c r="M64" i="1"/>
  <c r="W63" i="1"/>
  <c r="V63" i="1"/>
  <c r="U60" i="1"/>
  <c r="U59" i="1"/>
  <c r="V58" i="1"/>
  <c r="W58" i="1" s="1"/>
  <c r="V57" i="1"/>
  <c r="V60" i="1" s="1"/>
  <c r="M57" i="1"/>
  <c r="W56" i="1"/>
  <c r="V56" i="1"/>
  <c r="M56" i="1"/>
  <c r="V55" i="1"/>
  <c r="W55" i="1" s="1"/>
  <c r="U52" i="1"/>
  <c r="U51" i="1"/>
  <c r="W50" i="1"/>
  <c r="V50" i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2" i="1" s="1"/>
  <c r="M27" i="1"/>
  <c r="W26" i="1"/>
  <c r="V26" i="1"/>
  <c r="M26" i="1"/>
  <c r="V24" i="1"/>
  <c r="U24" i="1"/>
  <c r="U469" i="1" s="1"/>
  <c r="V23" i="1"/>
  <c r="U23" i="1"/>
  <c r="W22" i="1"/>
  <c r="W23" i="1" s="1"/>
  <c r="V22" i="1"/>
  <c r="M22" i="1"/>
  <c r="H10" i="1"/>
  <c r="A9" i="1"/>
  <c r="J9" i="1" s="1"/>
  <c r="D7" i="1"/>
  <c r="N6" i="1"/>
  <c r="M2" i="1"/>
  <c r="W79" i="1" l="1"/>
  <c r="W333" i="1"/>
  <c r="W131" i="1"/>
  <c r="W225" i="1"/>
  <c r="W419" i="1"/>
  <c r="A10" i="1"/>
  <c r="B479" i="1"/>
  <c r="V470" i="1"/>
  <c r="W27" i="1"/>
  <c r="W32" i="1" s="1"/>
  <c r="W35" i="1"/>
  <c r="W36" i="1" s="1"/>
  <c r="W39" i="1"/>
  <c r="W40" i="1" s="1"/>
  <c r="W43" i="1"/>
  <c r="W44" i="1" s="1"/>
  <c r="W49" i="1"/>
  <c r="W51" i="1" s="1"/>
  <c r="V52" i="1"/>
  <c r="W57" i="1"/>
  <c r="W59" i="1" s="1"/>
  <c r="V59" i="1"/>
  <c r="E479" i="1"/>
  <c r="W64" i="1"/>
  <c r="W82" i="1"/>
  <c r="W88" i="1" s="1"/>
  <c r="W91" i="1"/>
  <c r="W102" i="1" s="1"/>
  <c r="W105" i="1"/>
  <c r="W115" i="1" s="1"/>
  <c r="W119" i="1"/>
  <c r="W123" i="1" s="1"/>
  <c r="W136" i="1"/>
  <c r="W139" i="1" s="1"/>
  <c r="V139" i="1"/>
  <c r="V157" i="1"/>
  <c r="I479" i="1"/>
  <c r="V158" i="1"/>
  <c r="V170" i="1"/>
  <c r="V190" i="1"/>
  <c r="V196" i="1"/>
  <c r="V195" i="1"/>
  <c r="J479" i="1"/>
  <c r="V214" i="1"/>
  <c r="W199" i="1"/>
  <c r="W214" i="1" s="1"/>
  <c r="V225" i="1"/>
  <c r="V241" i="1"/>
  <c r="V246" i="1"/>
  <c r="V252" i="1"/>
  <c r="W249" i="1"/>
  <c r="W252" i="1" s="1"/>
  <c r="W266" i="1"/>
  <c r="W268" i="1" s="1"/>
  <c r="W278" i="1"/>
  <c r="W279" i="1" s="1"/>
  <c r="W303" i="1"/>
  <c r="W305" i="1" s="1"/>
  <c r="W324" i="1"/>
  <c r="W326" i="1" s="1"/>
  <c r="V333" i="1"/>
  <c r="W342" i="1"/>
  <c r="W344" i="1" s="1"/>
  <c r="W350" i="1"/>
  <c r="W385" i="1"/>
  <c r="W387" i="1" s="1"/>
  <c r="V397" i="1"/>
  <c r="V425" i="1"/>
  <c r="D479" i="1"/>
  <c r="F9" i="1"/>
  <c r="F10" i="1"/>
  <c r="V33" i="1"/>
  <c r="V469" i="1" s="1"/>
  <c r="V37" i="1"/>
  <c r="V41" i="1"/>
  <c r="V45" i="1"/>
  <c r="V51" i="1"/>
  <c r="V473" i="1" s="1"/>
  <c r="V132" i="1"/>
  <c r="V152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H9" i="1"/>
  <c r="U473" i="1"/>
  <c r="V80" i="1"/>
  <c r="V89" i="1"/>
  <c r="V103" i="1"/>
  <c r="V116" i="1"/>
  <c r="F479" i="1"/>
  <c r="V131" i="1"/>
  <c r="W143" i="1"/>
  <c r="W151" i="1" s="1"/>
  <c r="V169" i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V140" i="1"/>
  <c r="W169" i="1"/>
  <c r="W190" i="1"/>
  <c r="V287" i="1"/>
  <c r="V288" i="1"/>
  <c r="O479" i="1"/>
  <c r="V344" i="1"/>
  <c r="W367" i="1"/>
  <c r="V401" i="1"/>
  <c r="V402" i="1"/>
  <c r="V419" i="1"/>
  <c r="Q479" i="1"/>
  <c r="V420" i="1"/>
  <c r="V434" i="1"/>
  <c r="V458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W474" i="1" l="1"/>
  <c r="V472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<sst xmlns="http://schemas.openxmlformats.org/spreadsheetml/2006/main" count="1723" uniqueCount="655">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</sst>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45220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0.5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59.2</v>
      </c>
      <c r="V58" s="312">
        <f>IFERROR(IF(U58="",0,CEILING((U58/$H58),1)*$H58),"")</f>
        <v>60</v>
      </c>
      <c r="W58" s="37">
        <f>IFERROR(IF(V58=0,"",ROUNDUP(V58/H58,0)*0.00937),"")</f>
        <v>0.14055000000000001</v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14.8</v>
      </c>
      <c r="V59" s="313">
        <f>IFERROR(V55/H55,"0")+IFERROR(V56/H56,"0")+IFERROR(V57/H57,"0")+IFERROR(V58/H58,"0")</f>
        <v>15</v>
      </c>
      <c r="W59" s="313">
        <f>IFERROR(IF(W55="",0,W55),"0")+IFERROR(IF(W56="",0,W56),"0")+IFERROR(IF(W57="",0,W57),"0")+IFERROR(IF(W58="",0,W58),"0")</f>
        <v>0.14055000000000001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59.2</v>
      </c>
      <c r="V60" s="313">
        <f>IFERROR(SUM(V55:V58),"0")</f>
        <v>60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76.95</v>
      </c>
      <c r="V64" s="312">
        <f t="shared" si="2"/>
        <v>86.4</v>
      </c>
      <c r="W64" s="37">
        <f>IFERROR(IF(V64=0,"",ROUNDUP(V64/H64,0)*0.02175),"")</f>
        <v>0.17399999999999999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34.78</v>
      </c>
      <c r="V68" s="312">
        <f t="shared" si="2"/>
        <v>37</v>
      </c>
      <c r="W68" s="37">
        <f t="shared" ref="W68:W73" si="3">IFERROR(IF(V68=0,"",ROUNDUP(V68/H68,0)*0.00937),"")</f>
        <v>9.3700000000000006E-2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66.600000000000009</v>
      </c>
      <c r="V73" s="312">
        <f t="shared" si="2"/>
        <v>67.5</v>
      </c>
      <c r="W73" s="37">
        <f t="shared" si="3"/>
        <v>0.14055000000000001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31.325000000000003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33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0.40825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178.33</v>
      </c>
      <c r="V80" s="313">
        <f>IFERROR(SUM(V63:V78),"0")</f>
        <v>190.9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71.2</v>
      </c>
      <c r="V86" s="312">
        <f t="shared" si="4"/>
        <v>72</v>
      </c>
      <c r="W86" s="37">
        <f>IFERROR(IF(V86=0,"",ROUNDUP(V86/H86,0)*0.00753),"")</f>
        <v>0.22590000000000002</v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29.666666666666668</v>
      </c>
      <c r="V88" s="313">
        <f>IFERROR(V82/H82,"0")+IFERROR(V83/H83,"0")+IFERROR(V84/H84,"0")+IFERROR(V85/H85,"0")+IFERROR(V86/H86,"0")+IFERROR(V87/H87,"0")</f>
        <v>30</v>
      </c>
      <c r="W88" s="313">
        <f>IFERROR(IF(W82="",0,W82),"0")+IFERROR(IF(W83="",0,W83),"0")+IFERROR(IF(W84="",0,W84),"0")+IFERROR(IF(W85="",0,W85),"0")+IFERROR(IF(W86="",0,W86),"0")+IFERROR(IF(W87="",0,W87),"0")</f>
        <v>0.22590000000000002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71.2</v>
      </c>
      <c r="V89" s="313">
        <f>IFERROR(SUM(V82:V87),"0")</f>
        <v>72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76.95</v>
      </c>
      <c r="V119" s="312">
        <f>IFERROR(IF(U119="",0,CEILING((U119/$H119),1)*$H119),"")</f>
        <v>81</v>
      </c>
      <c r="W119" s="37">
        <f>IFERROR(IF(V119=0,"",ROUNDUP(V119/H119,0)*0.02175),"")</f>
        <v>0.21749999999999997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72</v>
      </c>
      <c r="V122" s="312">
        <f>IFERROR(IF(U122="",0,CEILING((U122/$H122),1)*$H122),"")</f>
        <v>72</v>
      </c>
      <c r="W122" s="37">
        <f>IFERROR(IF(V122=0,"",ROUNDUP(V122/H122,0)*0.00753),"")</f>
        <v>0.22590000000000002</v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39.5</v>
      </c>
      <c r="V123" s="313">
        <f>IFERROR(V118/H118,"0")+IFERROR(V119/H119,"0")+IFERROR(V120/H120,"0")+IFERROR(V121/H121,"0")+IFERROR(V122/H122,"0")</f>
        <v>40</v>
      </c>
      <c r="W123" s="313">
        <f>IFERROR(IF(W118="",0,W118),"0")+IFERROR(IF(W119="",0,W119),"0")+IFERROR(IF(W120="",0,W120),"0")+IFERROR(IF(W121="",0,W121),"0")+IFERROR(IF(W122="",0,W122),"0")</f>
        <v>0.44340000000000002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148.94999999999999</v>
      </c>
      <c r="V124" s="313">
        <f>IFERROR(SUM(V118:V122),"0")</f>
        <v>153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70.699999999999989</v>
      </c>
      <c r="V146" s="312">
        <f t="shared" si="7"/>
        <v>71.400000000000006</v>
      </c>
      <c r="W146" s="37">
        <f>IFERROR(IF(V146=0,"",ROUNDUP(V146/H146,0)*0.00502),"")</f>
        <v>0.17068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65.8</v>
      </c>
      <c r="V149" s="312">
        <f t="shared" si="7"/>
        <v>67.2</v>
      </c>
      <c r="W149" s="37">
        <f>IFERROR(IF(V149=0,"",ROUNDUP(V149/H149,0)*0.00502),"")</f>
        <v>0.16064000000000001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64.999999999999986</v>
      </c>
      <c r="V151" s="313">
        <f>IFERROR(V143/H143,"0")+IFERROR(V144/H144,"0")+IFERROR(V145/H145,"0")+IFERROR(V146/H146,"0")+IFERROR(V147/H147,"0")+IFERROR(V148/H148,"0")+IFERROR(V149/H149,"0")+IFERROR(V150/H150,"0")</f>
        <v>66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0.33132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136.5</v>
      </c>
      <c r="V152" s="313">
        <f>IFERROR(SUM(V143:V150),"0")</f>
        <v>138.60000000000002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62.3</v>
      </c>
      <c r="V161" s="312">
        <f>IFERROR(IF(U161="",0,CEILING((U161/$H161),1)*$H161),"")</f>
        <v>63</v>
      </c>
      <c r="W161" s="37">
        <f>IFERROR(IF(V161=0,"",ROUNDUP(V161/H161,0)*0.00753),"")</f>
        <v>0.22590000000000002</v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29.666666666666664</v>
      </c>
      <c r="V162" s="313">
        <f>IFERROR(V160/H160,"0")+IFERROR(V161/H161,"0")</f>
        <v>30</v>
      </c>
      <c r="W162" s="313">
        <f>IFERROR(IF(W160="",0,W160),"0")+IFERROR(IF(W161="",0,W161),"0")</f>
        <v>0.22590000000000002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62.3</v>
      </c>
      <c r="V163" s="313">
        <f>IFERROR(SUM(V160:V161),"0")</f>
        <v>63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108</v>
      </c>
      <c r="V182" s="312">
        <f t="shared" si="8"/>
        <v>108</v>
      </c>
      <c r="W182" s="37">
        <f>IFERROR(IF(V182=0,"",ROUNDUP(V182/H182,0)*0.00753),"")</f>
        <v>0.33884999999999998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65.600000000000009</v>
      </c>
      <c r="V185" s="312">
        <f t="shared" si="8"/>
        <v>67.2</v>
      </c>
      <c r="W185" s="37">
        <f t="shared" si="9"/>
        <v>0.21084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72.333333333333343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73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0.54969000000000001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173.60000000000002</v>
      </c>
      <c r="V191" s="313">
        <f>IFERROR(SUM(V172:V189),"0")</f>
        <v>175.2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76</v>
      </c>
      <c r="V193" s="312">
        <f>IFERROR(IF(U193="",0,CEILING((U193/$H193),1)*$H193),"")</f>
        <v>76.8</v>
      </c>
      <c r="W193" s="37">
        <f>IFERROR(IF(V193=0,"",ROUNDUP(V193/H193,0)*0.00753),"")</f>
        <v>0.24096000000000001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31.666666666666668</v>
      </c>
      <c r="V195" s="313">
        <f>IFERROR(V193/H193,"0")+IFERROR(V194/H194,"0")</f>
        <v>32</v>
      </c>
      <c r="W195" s="313">
        <f>IFERROR(IF(W193="",0,W193),"0")+IFERROR(IF(W194="",0,W194),"0")</f>
        <v>0.24096000000000001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76</v>
      </c>
      <c r="V196" s="313">
        <f>IFERROR(SUM(V193:V194),"0")</f>
        <v>76.8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70.699999999999989</v>
      </c>
      <c r="V223" s="312">
        <f>IFERROR(IF(U223="",0,CEILING((U223/$H223),1)*$H223),"")</f>
        <v>71.400000000000006</v>
      </c>
      <c r="W223" s="37">
        <f>IFERROR(IF(V223=0,"",ROUNDUP(V223/H223,0)*0.00502),"")</f>
        <v>0.17068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33.666666666666657</v>
      </c>
      <c r="V225" s="313">
        <f>IFERROR(V221/H221,"0")+IFERROR(V222/H222,"0")+IFERROR(V223/H223,"0")+IFERROR(V224/H224,"0")</f>
        <v>34</v>
      </c>
      <c r="W225" s="313">
        <f>IFERROR(IF(W221="",0,W221),"0")+IFERROR(IF(W222="",0,W222),"0")+IFERROR(IF(W223="",0,W223),"0")+IFERROR(IF(W224="",0,W224),"0")</f>
        <v>0.17068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70.699999999999989</v>
      </c>
      <c r="V226" s="313">
        <f>IFERROR(SUM(V221:V224),"0")</f>
        <v>71.400000000000006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69.3</v>
      </c>
      <c r="V233" s="312">
        <f t="shared" si="12"/>
        <v>70.2</v>
      </c>
      <c r="W233" s="37">
        <f>IFERROR(IF(V233=0,"",ROUNDUP(V233/H233,0)*0.00753),"")</f>
        <v>0.19578000000000001</v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25.666666666666664</v>
      </c>
      <c r="V234" s="313">
        <f>IFERROR(V228/H228,"0")+IFERROR(V229/H229,"0")+IFERROR(V230/H230,"0")+IFERROR(V231/H231,"0")+IFERROR(V232/H232,"0")+IFERROR(V233/H233,"0")</f>
        <v>26</v>
      </c>
      <c r="W234" s="313">
        <f>IFERROR(IF(W228="",0,W228),"0")+IFERROR(IF(W229="",0,W229),"0")+IFERROR(IF(W230="",0,W230),"0")+IFERROR(IF(W231="",0,W231),"0")+IFERROR(IF(W232="",0,W232),"0")+IFERROR(IF(W233="",0,W233),"0")</f>
        <v>0.19578000000000001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69.3</v>
      </c>
      <c r="V235" s="313">
        <f>IFERROR(SUM(V228:V233),"0")</f>
        <v>70.2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68.25</v>
      </c>
      <c r="V238" s="312">
        <f>IFERROR(IF(U238="",0,CEILING((U238/$H238),1)*$H238),"")</f>
        <v>70.2</v>
      </c>
      <c r="W238" s="37">
        <f>IFERROR(IF(V238=0,"",ROUNDUP(V238/H238,0)*0.02175),"")</f>
        <v>0.19574999999999998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8.75</v>
      </c>
      <c r="V240" s="313">
        <f>IFERROR(V237/H237,"0")+IFERROR(V238/H238,"0")+IFERROR(V239/H239,"0")</f>
        <v>9</v>
      </c>
      <c r="W240" s="313">
        <f>IFERROR(IF(W237="",0,W237),"0")+IFERROR(IF(W238="",0,W238),"0")+IFERROR(IF(W239="",0,W239),"0")</f>
        <v>0.19574999999999998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68.25</v>
      </c>
      <c r="V241" s="313">
        <f>IFERROR(SUM(V237:V239),"0")</f>
        <v>70.2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37.06</v>
      </c>
      <c r="V245" s="312">
        <f>IFERROR(IF(U245="",0,CEILING((U245/$H245),1)*$H245),"")</f>
        <v>38.25</v>
      </c>
      <c r="W245" s="37">
        <f>IFERROR(IF(V245=0,"",ROUNDUP(V245/H245,0)*0.00753),"")</f>
        <v>0.11295000000000001</v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14.533333333333335</v>
      </c>
      <c r="V246" s="313">
        <f>IFERROR(V243/H243,"0")+IFERROR(V244/H244,"0")+IFERROR(V245/H245,"0")</f>
        <v>15.000000000000002</v>
      </c>
      <c r="W246" s="313">
        <f>IFERROR(IF(W243="",0,W243),"0")+IFERROR(IF(W244="",0,W244),"0")+IFERROR(IF(W245="",0,W245),"0")</f>
        <v>0.11295000000000001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37.06</v>
      </c>
      <c r="V247" s="313">
        <f>IFERROR(SUM(V243:V245),"0")</f>
        <v>38.25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60.599999999999987</v>
      </c>
      <c r="V272" s="312">
        <f>IFERROR(IF(U272="",0,CEILING((U272/$H272),1)*$H272),"")</f>
        <v>61.2</v>
      </c>
      <c r="W272" s="37">
        <f>IFERROR(IF(V272=0,"",ROUNDUP(V272/H272,0)*0.00753),"")</f>
        <v>0.25602000000000003</v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33.666666666666657</v>
      </c>
      <c r="V273" s="313">
        <f>IFERROR(V272/H272,"0")</f>
        <v>34</v>
      </c>
      <c r="W273" s="313">
        <f>IFERROR(IF(W272="",0,W272),"0")</f>
        <v>0.25602000000000003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60.599999999999987</v>
      </c>
      <c r="V274" s="313">
        <f>IFERROR(SUM(V272:V272),"0")</f>
        <v>61.2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37.06</v>
      </c>
      <c r="V286" s="312">
        <f>IFERROR(IF(U286="",0,CEILING((U286/$H286),1)*$H286),"")</f>
        <v>38.25</v>
      </c>
      <c r="W286" s="37">
        <f>IFERROR(IF(V286=0,"",ROUNDUP(V286/H286,0)*0.00753),"")</f>
        <v>0.11295000000000001</v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14.533333333333335</v>
      </c>
      <c r="V287" s="313">
        <f>IFERROR(V286/H286,"0")</f>
        <v>15.000000000000002</v>
      </c>
      <c r="W287" s="313">
        <f>IFERROR(IF(W286="",0,W286),"0")</f>
        <v>0.11295000000000001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37.06</v>
      </c>
      <c r="V288" s="313">
        <f>IFERROR(SUM(V286:V286),"0")</f>
        <v>38.25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60.72</v>
      </c>
      <c r="V412" s="312">
        <f t="shared" si="18"/>
        <v>63.36</v>
      </c>
      <c r="W412" s="37">
        <f>IFERROR(IF(V412=0,"",ROUNDUP(V412/H412,0)*0.01196),"")</f>
        <v>0.14352000000000001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88.8</v>
      </c>
      <c r="V414" s="312">
        <f t="shared" si="18"/>
        <v>90</v>
      </c>
      <c r="W414" s="37">
        <f>IFERROR(IF(V414=0,"",ROUNDUP(V414/H414,0)*0.00937),"")</f>
        <v>0.23424999999999999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59.2</v>
      </c>
      <c r="V417" s="312">
        <f t="shared" si="18"/>
        <v>60</v>
      </c>
      <c r="W417" s="37">
        <f>IFERROR(IF(V417=0,"",ROUNDUP(V417/H417,0)*0.00753),"")</f>
        <v>0.18825</v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60.833333333333329</v>
      </c>
      <c r="V419" s="313">
        <f>IFERROR(V410/H410,"0")+IFERROR(V411/H411,"0")+IFERROR(V412/H412,"0")+IFERROR(V413/H413,"0")+IFERROR(V414/H414,"0")+IFERROR(V415/H415,"0")+IFERROR(V416/H416,"0")+IFERROR(V417/H417,"0")+IFERROR(V418/H418,"0")</f>
        <v>62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0.56601999999999997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208.71999999999997</v>
      </c>
      <c r="V420" s="313">
        <f>IFERROR(SUM(V410:V418),"0")</f>
        <v>213.36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94.8</v>
      </c>
      <c r="V423" s="312">
        <f>IFERROR(IF(U423="",0,CEILING((U423/$H423),1)*$H423),"")</f>
        <v>97.2</v>
      </c>
      <c r="W423" s="37">
        <f>IFERROR(IF(V423=0,"",ROUNDUP(V423/H423,0)*0.00937),"")</f>
        <v>0.25298999999999999</v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26.333333333333332</v>
      </c>
      <c r="V424" s="313">
        <f>IFERROR(V422/H422,"0")+IFERROR(V423/H423,"0")</f>
        <v>27</v>
      </c>
      <c r="W424" s="313">
        <f>IFERROR(IF(W422="",0,W422),"0")+IFERROR(IF(W423="",0,W423),"0")</f>
        <v>0.25298999999999999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94.8</v>
      </c>
      <c r="V425" s="313">
        <f>IFERROR(SUM(V422:V423),"0")</f>
        <v>97.2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76.050000000000011</v>
      </c>
      <c r="V436" s="312">
        <f>IFERROR(IF(U436="",0,CEILING((U436/$H436),1)*$H436),"")</f>
        <v>78</v>
      </c>
      <c r="W436" s="37">
        <f>IFERROR(IF(V436=0,"",ROUNDUP(V436/H436,0)*0.02175),"")</f>
        <v>0.21749999999999997</v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72.150000000000006</v>
      </c>
      <c r="V437" s="312">
        <f>IFERROR(IF(U437="",0,CEILING((U437/$H437),1)*$H437),"")</f>
        <v>78</v>
      </c>
      <c r="W437" s="37">
        <f>IFERROR(IF(V437=0,"",ROUNDUP(V437/H437,0)*0.02175),"")</f>
        <v>0.21749999999999997</v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19.000000000000004</v>
      </c>
      <c r="V438" s="313">
        <f>IFERROR(V436/H436,"0")+IFERROR(V437/H437,"0")</f>
        <v>20</v>
      </c>
      <c r="W438" s="313">
        <f>IFERROR(IF(W436="",0,W436),"0")+IFERROR(IF(W437="",0,W437),"0")</f>
        <v>0.43499999999999994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148.20000000000002</v>
      </c>
      <c r="V439" s="313">
        <f>IFERROR(SUM(V436:V437),"0")</f>
        <v>156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1700.7699999999998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1745.5600000000002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1835.8376666666666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1883.7910000000004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5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5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1960.8376666666666</v>
      </c>
      <c r="V472" s="313">
        <f>GrossWeightTotalR+PalletQtyTotalR*25</f>
        <v>2008.7910000000004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550.94166666666672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561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4.8641099999999984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60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415.9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138.60000000000002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315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250.05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99.45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466.56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