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заказа'!$B$460:$B$460</definedName>
    <definedName name="ProductId244">'Бланк заказа'!$B$461:$B$461</definedName>
    <definedName name="ProductId245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заказа'!$U$456:$U$456</definedName>
    <definedName name="SalesQty243">'Бланк заказа'!$U$460:$U$460</definedName>
    <definedName name="SalesQty244">'Бланк заказа'!$U$461:$U$461</definedName>
    <definedName name="SalesQty245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заказа'!$V$456:$V$456</definedName>
    <definedName name="SalesRoundBox243">'Бланк заказа'!$V$460:$V$460</definedName>
    <definedName name="SalesRoundBox244">'Бланк заказа'!$V$461:$V$461</definedName>
    <definedName name="SalesRoundBox245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заказа'!$T$456:$T$456</definedName>
    <definedName name="UnitOfMeasure243">'Бланк заказа'!$T$460:$T$460</definedName>
    <definedName name="UnitOfMeasure244">'Бланк заказа'!$T$461:$T$461</definedName>
    <definedName name="UnitOfMeasure245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д. 43В, лит В, офис 4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21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1" t="n"/>
      <c r="Y20" s="321" t="n"/>
    </row>
    <row r="21" ht="14.25" customHeight="1">
      <c r="A21" s="322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2" t="n"/>
      <c r="Y21" s="322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3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22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2" t="n"/>
      <c r="Y25" s="322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3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3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3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3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3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3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22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2" t="n"/>
      <c r="Y34" s="322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3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3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22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2" t="n"/>
      <c r="Y38" s="322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3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3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22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2" t="n"/>
      <c r="Y42" s="322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3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3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21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21" t="n"/>
      <c r="Y47" s="321" t="n"/>
    </row>
    <row r="48" ht="14.25" customHeight="1">
      <c r="A48" s="322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2" t="n"/>
      <c r="Y48" s="322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3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3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3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21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21" t="n"/>
      <c r="Y53" s="321" t="n"/>
    </row>
    <row r="54" ht="14.25" customHeight="1">
      <c r="A54" s="322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2" t="n"/>
      <c r="Y54" s="322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3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3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3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0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3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21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1" t="n"/>
      <c r="Y61" s="321" t="n"/>
    </row>
    <row r="62" ht="14.25" customHeight="1">
      <c r="A62" s="322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2" t="n"/>
      <c r="Y62" s="322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3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3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250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3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130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3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3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3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3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10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3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3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3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3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3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64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3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3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3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3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3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22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2" t="n"/>
      <c r="Y81" s="322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3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3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3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3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3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3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3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22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2" t="n"/>
      <c r="Y90" s="322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23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23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3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3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3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3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3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3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23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3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3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3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22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22" t="n"/>
      <c r="Y104" s="322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3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3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600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3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3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23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75.90000000000001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23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0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23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23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23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23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3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22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2" t="n"/>
      <c r="Y117" s="322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23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23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35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3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3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3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3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21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21" t="n"/>
      <c r="Y125" s="321" t="n"/>
    </row>
    <row r="126" ht="14.25" customHeight="1">
      <c r="A126" s="322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2" t="n"/>
      <c r="Y126" s="322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23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180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3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3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382.5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23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3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21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1" t="n"/>
      <c r="Y134" s="321" t="n"/>
    </row>
    <row r="135" ht="14.25" customHeight="1">
      <c r="A135" s="322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2" t="n"/>
      <c r="Y135" s="322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3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3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3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3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21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21" t="n"/>
      <c r="Y141" s="321" t="n"/>
    </row>
    <row r="142" ht="14.25" customHeight="1">
      <c r="A142" s="322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22" t="n"/>
      <c r="Y142" s="322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3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3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3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3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35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3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3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3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3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3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21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21" t="n"/>
      <c r="Y153" s="321" t="n"/>
    </row>
    <row r="154" ht="14.25" customHeight="1">
      <c r="A154" s="322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22" t="n"/>
      <c r="Y154" s="322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3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3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3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22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22" t="n"/>
      <c r="Y159" s="322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3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3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3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22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22" t="n"/>
      <c r="Y164" s="322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3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25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3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25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3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3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3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22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22" t="n"/>
      <c r="Y171" s="322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3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3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3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23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23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23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23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23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23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23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23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44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23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23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23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23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23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23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23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3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22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22" t="n"/>
      <c r="Y192" s="322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23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23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30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3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21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21" t="n"/>
      <c r="Y197" s="321" t="n"/>
    </row>
    <row r="198" ht="14.25" customHeight="1">
      <c r="A198" s="322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22" t="n"/>
      <c r="Y198" s="322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3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3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3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3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3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56</v>
      </c>
      <c r="K203" s="39" t="inlineStr">
        <is>
          <t>СК1</t>
        </is>
      </c>
      <c r="L203" s="38" t="n">
        <v>55</v>
      </c>
      <c r="M203" s="79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IFERROR(IF(V203=0,"",ROUNDUP(V203/H203,0)*0.02175),"")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3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48</v>
      </c>
      <c r="K204" s="39" t="inlineStr">
        <is>
          <t>ВЗ</t>
        </is>
      </c>
      <c r="L204" s="38" t="n">
        <v>55</v>
      </c>
      <c r="M204" s="80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IFERROR(IF(V204=0,"",ROUNDUP(V204/H204,0)*0.02039),"")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3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3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3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3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3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3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3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3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3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3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22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2" t="n"/>
      <c r="Y216" s="322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3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3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22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22" t="n"/>
      <c r="Y220" s="322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3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25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3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30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3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23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3.5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3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22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2" t="n"/>
      <c r="Y227" s="322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23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23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23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23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23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23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3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22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22" t="n"/>
      <c r="Y236" s="322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3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100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3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320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3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3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22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22" t="n"/>
      <c r="Y242" s="322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3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3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10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23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3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22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22" t="n"/>
      <c r="Y248" s="322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23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23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23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3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21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21" t="n"/>
      <c r="Y254" s="321" t="n"/>
    </row>
    <row r="255" ht="14.25" customHeight="1">
      <c r="A255" s="322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22" t="n"/>
      <c r="Y255" s="322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23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23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23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23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23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23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23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3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22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2" t="n"/>
      <c r="Y265" s="322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23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23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3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21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21" t="n"/>
      <c r="Y270" s="321" t="n"/>
    </row>
    <row r="271" ht="14.25" customHeight="1">
      <c r="A271" s="322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22" t="n"/>
      <c r="Y271" s="322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23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3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3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22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22" t="n"/>
      <c r="Y275" s="322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23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23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0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23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25.2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3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22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22" t="n"/>
      <c r="Y281" s="322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3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3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22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22" t="n"/>
      <c r="Y285" s="322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3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3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21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1" t="n"/>
      <c r="Y290" s="321" t="n"/>
    </row>
    <row r="291" ht="14.25" customHeight="1">
      <c r="A291" s="322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22" t="n"/>
      <c r="Y291" s="322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23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3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2700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3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1250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3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3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2000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3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3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35.19999999999999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3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3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22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2" t="n"/>
      <c r="Y302" s="322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3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2500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23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3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22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2" t="n"/>
      <c r="Y307" s="322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3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3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22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22" t="n"/>
      <c r="Y311" s="322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3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65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3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21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21" t="n"/>
      <c r="Y315" s="321" t="n"/>
    </row>
    <row r="316" ht="14.25" customHeight="1">
      <c r="A316" s="322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2" t="n"/>
      <c r="Y316" s="322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3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3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3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3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3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22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22" t="n"/>
      <c r="Y323" s="322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3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3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5.25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3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22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2" t="n"/>
      <c r="Y328" s="322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3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3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3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3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3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22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22" t="n"/>
      <c r="Y335" s="322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3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3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21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21" t="n"/>
      <c r="Y340" s="321" t="n"/>
    </row>
    <row r="341" ht="14.25" customHeight="1">
      <c r="A341" s="322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22" t="n"/>
      <c r="Y341" s="322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3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3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3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22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2" t="n"/>
      <c r="Y346" s="322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3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15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3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3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3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3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4.2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3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3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3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0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3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3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3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3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3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3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22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2" t="n"/>
      <c r="Y362" s="322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3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3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3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3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3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22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22" t="n"/>
      <c r="Y369" s="322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3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3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22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22" t="n"/>
      <c r="Y373" s="322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3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3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3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3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22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2" t="n"/>
      <c r="Y379" s="322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3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3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21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21" t="n"/>
      <c r="Y383" s="321" t="n"/>
    </row>
    <row r="384" ht="14.25" customHeight="1">
      <c r="A384" s="322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2" t="n"/>
      <c r="Y384" s="322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3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3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3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22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22" t="n"/>
      <c r="Y389" s="322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3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3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3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3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3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3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0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3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3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22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2" t="n"/>
      <c r="Y399" s="322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3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3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22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22" t="n"/>
      <c r="Y403" s="322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3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3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21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21" t="n"/>
      <c r="Y408" s="321" t="n"/>
    </row>
    <row r="409" ht="14.25" customHeight="1">
      <c r="A409" s="322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22" t="n"/>
      <c r="Y409" s="322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3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3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3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27.712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3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3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3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3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3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3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3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22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22" t="n"/>
      <c r="Y421" s="322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3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3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3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22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22" t="n"/>
      <c r="Y426" s="322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3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3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100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3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3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3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3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3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22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2" t="n"/>
      <c r="Y435" s="322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3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3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3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21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21" t="n"/>
      <c r="Y441" s="321" t="n"/>
    </row>
    <row r="442" ht="14.25" customHeight="1">
      <c r="A442" s="322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22" t="n"/>
      <c r="Y442" s="322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3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3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3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22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22" t="n"/>
      <c r="Y447" s="322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23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23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23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3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22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22" t="n"/>
      <c r="Y453" s="322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23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3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 ht="27" customHeight="1">
      <c r="A456" s="64" t="inlineStr">
        <is>
          <t>SU002809</t>
        </is>
      </c>
      <c r="B456" s="64" t="inlineStr">
        <is>
          <t>P003216</t>
        </is>
      </c>
      <c r="C456" s="37" t="n">
        <v>4301031193</v>
      </c>
      <c r="D456" s="323" t="n">
        <v>4680115881136</v>
      </c>
      <c r="E456" s="648" t="n"/>
      <c r="F456" s="680" t="n">
        <v>0.73</v>
      </c>
      <c r="G456" s="38" t="n">
        <v>6</v>
      </c>
      <c r="H456" s="680" t="n">
        <v>4.38</v>
      </c>
      <c r="I456" s="680" t="n">
        <v>4.64</v>
      </c>
      <c r="J456" s="38" t="n">
        <v>156</v>
      </c>
      <c r="K456" s="39" t="inlineStr">
        <is>
          <t>СК2</t>
        </is>
      </c>
      <c r="L456" s="38" t="n">
        <v>40</v>
      </c>
      <c r="M456" s="929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6" s="682" t="n"/>
      <c r="O456" s="682" t="n"/>
      <c r="P456" s="682" t="n"/>
      <c r="Q456" s="648" t="n"/>
      <c r="R456" s="40" t="inlineStr"/>
      <c r="S456" s="40" t="inlineStr"/>
      <c r="T456" s="41" t="inlineStr">
        <is>
          <t>кг</t>
        </is>
      </c>
      <c r="U456" s="683" t="n">
        <v>0</v>
      </c>
      <c r="V456" s="684">
        <f>IFERROR(IF(U456="",0,CEILING((U456/$H456),1)*$H456),"")</f>
        <v/>
      </c>
      <c r="W456" s="42">
        <f>IFERROR(IF(V456=0,"",ROUNDUP(V456/H456,0)*0.00753),"")</f>
        <v/>
      </c>
      <c r="X456" s="69" t="inlineStr"/>
      <c r="Y456" s="70" t="inlineStr"/>
      <c r="AC456" s="71" t="n"/>
      <c r="AZ456" s="314" t="inlineStr">
        <is>
          <t>КИ</t>
        </is>
      </c>
    </row>
    <row r="457">
      <c r="A457" s="33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кор</t>
        </is>
      </c>
      <c r="U457" s="687">
        <f>IFERROR(U454/H454,"0")+IFERROR(U455/H455,"0")+IFERROR(U456/H456,"0")</f>
        <v/>
      </c>
      <c r="V457" s="687">
        <f>IFERROR(V454/H454,"0")+IFERROR(V455/H455,"0")+IFERROR(V456/H456,"0")</f>
        <v/>
      </c>
      <c r="W457" s="687">
        <f>IFERROR(IF(W454="",0,W454),"0")+IFERROR(IF(W455="",0,W455),"0")+IFERROR(IF(W456="",0,W456),"0")</f>
        <v/>
      </c>
      <c r="X457" s="688" t="n"/>
      <c r="Y457" s="688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85" t="n"/>
      <c r="M458" s="686" t="inlineStr">
        <is>
          <t>Итого</t>
        </is>
      </c>
      <c r="N458" s="656" t="n"/>
      <c r="O458" s="656" t="n"/>
      <c r="P458" s="656" t="n"/>
      <c r="Q458" s="656" t="n"/>
      <c r="R458" s="656" t="n"/>
      <c r="S458" s="657" t="n"/>
      <c r="T458" s="43" t="inlineStr">
        <is>
          <t>кг</t>
        </is>
      </c>
      <c r="U458" s="687">
        <f>IFERROR(SUM(U454:U456),"0")</f>
        <v/>
      </c>
      <c r="V458" s="687">
        <f>IFERROR(SUM(V454:V456),"0")</f>
        <v/>
      </c>
      <c r="W458" s="43" t="n"/>
      <c r="X458" s="688" t="n"/>
      <c r="Y458" s="688" t="n"/>
    </row>
    <row r="459" ht="14.25" customHeight="1">
      <c r="A459" s="322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22" t="n"/>
      <c r="Y459" s="322" t="n"/>
    </row>
    <row r="460" ht="27" customHeight="1">
      <c r="A460" s="64" t="inlineStr">
        <is>
          <t>SU002803</t>
        </is>
      </c>
      <c r="B460" s="64" t="inlineStr">
        <is>
          <t>P003204</t>
        </is>
      </c>
      <c r="C460" s="37" t="n">
        <v>4301051381</v>
      </c>
      <c r="D460" s="323" t="n">
        <v>4680115881068</v>
      </c>
      <c r="E460" s="648" t="n"/>
      <c r="F460" s="680" t="n">
        <v>1.3</v>
      </c>
      <c r="G460" s="38" t="n">
        <v>6</v>
      </c>
      <c r="H460" s="680" t="n">
        <v>7.8</v>
      </c>
      <c r="I460" s="680" t="n">
        <v>8.279999999999999</v>
      </c>
      <c r="J460" s="38" t="n">
        <v>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5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P003205</t>
        </is>
      </c>
      <c r="C461" s="37" t="n">
        <v>4301051382</v>
      </c>
      <c r="D461" s="323" t="n">
        <v>4680115881075</v>
      </c>
      <c r="E461" s="648" t="n"/>
      <c r="F461" s="680" t="n">
        <v>0.5</v>
      </c>
      <c r="G461" s="38" t="n">
        <v>6</v>
      </c>
      <c r="H461" s="680" t="n">
        <v>3</v>
      </c>
      <c r="I461" s="680" t="n">
        <v>3.2</v>
      </c>
      <c r="J461" s="38" t="n">
        <v>156</v>
      </c>
      <c r="K461" s="39" t="inlineStr">
        <is>
          <t>СК2</t>
        </is>
      </c>
      <c r="L461" s="38" t="n">
        <v>30</v>
      </c>
      <c r="M461" s="93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1" s="682" t="n"/>
      <c r="O461" s="682" t="n"/>
      <c r="P461" s="682" t="n"/>
      <c r="Q461" s="648" t="n"/>
      <c r="R461" s="40" t="inlineStr"/>
      <c r="S461" s="40" t="inlineStr"/>
      <c r="T461" s="41" t="inlineStr">
        <is>
          <t>кг</t>
        </is>
      </c>
      <c r="U461" s="683" t="n">
        <v>0</v>
      </c>
      <c r="V461" s="684">
        <f>IFERROR(IF(U461="",0,CEILING((U461/$H461),1)*$H461),"")</f>
        <v/>
      </c>
      <c r="W461" s="42">
        <f>IFERROR(IF(V461=0,"",ROUNDUP(V461/H461,0)*0.00753),"")</f>
        <v/>
      </c>
      <c r="X461" s="69" t="inlineStr"/>
      <c r="Y461" s="70" t="inlineStr"/>
      <c r="AC461" s="71" t="n"/>
      <c r="AZ461" s="316" t="inlineStr">
        <is>
          <t>КИ</t>
        </is>
      </c>
    </row>
    <row r="462">
      <c r="A462" s="33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кор</t>
        </is>
      </c>
      <c r="U462" s="687">
        <f>IFERROR(U460/H460,"0")+IFERROR(U461/H461,"0")</f>
        <v/>
      </c>
      <c r="V462" s="687">
        <f>IFERROR(V460/H460,"0")+IFERROR(V461/H461,"0")</f>
        <v/>
      </c>
      <c r="W462" s="687">
        <f>IFERROR(IF(W460="",0,W460),"0")+IFERROR(IF(W461="",0,W461),"0")</f>
        <v/>
      </c>
      <c r="X462" s="688" t="n"/>
      <c r="Y462" s="688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85" t="n"/>
      <c r="M463" s="686" t="inlineStr">
        <is>
          <t>Итого</t>
        </is>
      </c>
      <c r="N463" s="656" t="n"/>
      <c r="O463" s="656" t="n"/>
      <c r="P463" s="656" t="n"/>
      <c r="Q463" s="656" t="n"/>
      <c r="R463" s="656" t="n"/>
      <c r="S463" s="657" t="n"/>
      <c r="T463" s="43" t="inlineStr">
        <is>
          <t>кг</t>
        </is>
      </c>
      <c r="U463" s="687">
        <f>IFERROR(SUM(U460:U461),"0")</f>
        <v/>
      </c>
      <c r="V463" s="687">
        <f>IFERROR(SUM(V460:V461),"0")</f>
        <v/>
      </c>
      <c r="W463" s="43" t="n"/>
      <c r="X463" s="688" t="n"/>
      <c r="Y463" s="688" t="n"/>
    </row>
    <row r="464" ht="16.5" customHeight="1">
      <c r="A464" s="321" t="inlineStr">
        <is>
          <t>Выгодная цена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21" t="n"/>
      <c r="Y464" s="321" t="n"/>
    </row>
    <row r="465" ht="14.25" customHeight="1">
      <c r="A465" s="322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2" t="n"/>
      <c r="Y465" s="322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3" t="n">
        <v>4680115880870</v>
      </c>
      <c r="E466" s="648" t="n"/>
      <c r="F466" s="680" t="n">
        <v>1.3</v>
      </c>
      <c r="G466" s="38" t="n">
        <v>6</v>
      </c>
      <c r="H466" s="680" t="n">
        <v>7.8</v>
      </c>
      <c r="I466" s="680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82" t="n"/>
      <c r="O466" s="682" t="n"/>
      <c r="P466" s="682" t="n"/>
      <c r="Q466" s="648" t="n"/>
      <c r="R466" s="40" t="inlineStr"/>
      <c r="S466" s="40" t="inlineStr"/>
      <c r="T466" s="41" t="inlineStr">
        <is>
          <t>кг</t>
        </is>
      </c>
      <c r="U466" s="683" t="n">
        <v>200</v>
      </c>
      <c r="V466" s="684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7" t="inlineStr">
        <is>
          <t>КИ</t>
        </is>
      </c>
    </row>
    <row r="467">
      <c r="A467" s="33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кор</t>
        </is>
      </c>
      <c r="U467" s="687">
        <f>IFERROR(U466/H466,"0")</f>
        <v/>
      </c>
      <c r="V467" s="687">
        <f>IFERROR(V466/H466,"0")</f>
        <v/>
      </c>
      <c r="W467" s="687">
        <f>IFERROR(IF(W466="",0,W466),"0")</f>
        <v/>
      </c>
      <c r="X467" s="688" t="n"/>
      <c r="Y467" s="688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85" t="n"/>
      <c r="M468" s="686" t="inlineStr">
        <is>
          <t>Итого</t>
        </is>
      </c>
      <c r="N468" s="656" t="n"/>
      <c r="O468" s="656" t="n"/>
      <c r="P468" s="656" t="n"/>
      <c r="Q468" s="656" t="n"/>
      <c r="R468" s="656" t="n"/>
      <c r="S468" s="657" t="n"/>
      <c r="T468" s="43" t="inlineStr">
        <is>
          <t>кг</t>
        </is>
      </c>
      <c r="U468" s="687">
        <f>IFERROR(SUM(U466:U466),"0")</f>
        <v/>
      </c>
      <c r="V468" s="687">
        <f>IFERROR(SUM(V466:V466),"0")</f>
        <v/>
      </c>
      <c r="W468" s="43" t="n"/>
      <c r="X468" s="688" t="n"/>
      <c r="Y468" s="688" t="n"/>
    </row>
    <row r="469" ht="15" customHeight="1">
      <c r="A469" s="335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45" t="n"/>
      <c r="M469" s="933" t="inlineStr">
        <is>
          <t>ИТОГО НЕТТО</t>
        </is>
      </c>
      <c r="N469" s="639" t="n"/>
      <c r="O469" s="639" t="n"/>
      <c r="P469" s="639" t="n"/>
      <c r="Q469" s="639" t="n"/>
      <c r="R469" s="639" t="n"/>
      <c r="S469" s="640" t="n"/>
      <c r="T469" s="43" t="inlineStr">
        <is>
          <t>кг</t>
        </is>
      </c>
      <c r="U469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458+U463+U468,"0")</f>
        <v/>
      </c>
      <c r="V469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458+V463+V468,"0")</f>
        <v/>
      </c>
      <c r="W469" s="43" t="n"/>
      <c r="X469" s="688" t="n"/>
      <c r="Y469" s="688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45" t="n"/>
      <c r="M470" s="933" t="inlineStr">
        <is>
          <t>ИТОГО БРУТТО</t>
        </is>
      </c>
      <c r="N470" s="639" t="n"/>
      <c r="O470" s="639" t="n"/>
      <c r="P470" s="639" t="n"/>
      <c r="Q470" s="639" t="n"/>
      <c r="R470" s="639" t="n"/>
      <c r="S470" s="640" t="n"/>
      <c r="T470" s="43" t="inlineStr">
        <is>
          <t>кг</t>
        </is>
      </c>
      <c r="U470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456*I456/H456,"0")+IFERROR(U460*I460/H460,"0")+IFERROR(U461*I461/H461,"0")+IFERROR(U466*I466/H466,"0"),"0")</f>
        <v/>
      </c>
      <c r="V470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456*I456/H456,"0")+IFERROR(V460*I460/H460,"0")+IFERROR(V461*I461/H461,"0")+IFERROR(V466*I466/H466,"0"),"0")</f>
        <v/>
      </c>
      <c r="W470" s="43" t="n"/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45" t="n"/>
      <c r="M471" s="933" t="inlineStr">
        <is>
          <t>Кол-во паллет</t>
        </is>
      </c>
      <c r="N471" s="639" t="n"/>
      <c r="O471" s="639" t="n"/>
      <c r="P471" s="639" t="n"/>
      <c r="Q471" s="639" t="n"/>
      <c r="R471" s="639" t="n"/>
      <c r="S471" s="640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456*(U454:U456/H454:H456)),"0")+IFERROR(SUMPRODUCT(1/J460:J461*(U460:U461/H460:H461)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456*(V454:V456/H454:H456)),"0")+IFERROR(SUMPRODUCT(1/J460:J461*(V460:V461/H460:H461)),"0")+IFERROR(SUMPRODUCT(1/J466:J466*(V466:V466/H466:H466)),"0"),0)</f>
        <v/>
      </c>
      <c r="W471" s="43" t="n"/>
      <c r="X471" s="688" t="n"/>
      <c r="Y471" s="688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Вес брутто  с паллетами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GrossWeightTotal+PalletQtyTotal*25</f>
        <v/>
      </c>
      <c r="V472" s="687">
        <f>GrossWeightTotalR+PalletQtyTotalR*25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Кол-во коробок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шт</t>
        </is>
      </c>
      <c r="U473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457+U462+U467,"0")</f>
        <v/>
      </c>
      <c r="V473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457+V462+V467,"0")</f>
        <v/>
      </c>
      <c r="W473" s="43" t="n"/>
      <c r="X473" s="688" t="n"/>
      <c r="Y473" s="688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Объем заказа</t>
        </is>
      </c>
      <c r="N474" s="639" t="n"/>
      <c r="O474" s="639" t="n"/>
      <c r="P474" s="639" t="n"/>
      <c r="Q474" s="639" t="n"/>
      <c r="R474" s="639" t="n"/>
      <c r="S474" s="640" t="n"/>
      <c r="T474" s="46" t="inlineStr">
        <is>
          <t>м3</t>
        </is>
      </c>
      <c r="U474" s="43" t="n"/>
      <c r="V474" s="43" t="n"/>
      <c r="W474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457+W462+W467,"0")</f>
        <v/>
      </c>
      <c r="X474" s="688" t="n"/>
      <c r="Y474" s="688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8" t="inlineStr">
        <is>
          <t>Ядрена копоть</t>
        </is>
      </c>
      <c r="C476" s="318" t="inlineStr">
        <is>
          <t>Вязанка</t>
        </is>
      </c>
      <c r="D476" s="934" t="n"/>
      <c r="E476" s="934" t="n"/>
      <c r="F476" s="935" t="n"/>
      <c r="G476" s="318" t="inlineStr">
        <is>
          <t>Стародворье</t>
        </is>
      </c>
      <c r="H476" s="934" t="n"/>
      <c r="I476" s="934" t="n"/>
      <c r="J476" s="934" t="n"/>
      <c r="K476" s="934" t="n"/>
      <c r="L476" s="935" t="n"/>
      <c r="M476" s="318" t="inlineStr">
        <is>
          <t>Особый рецепт</t>
        </is>
      </c>
      <c r="N476" s="935" t="n"/>
      <c r="O476" s="318" t="inlineStr">
        <is>
          <t>Баварушка</t>
        </is>
      </c>
      <c r="P476" s="935" t="n"/>
      <c r="Q476" s="318" t="inlineStr">
        <is>
          <t>Дугушка</t>
        </is>
      </c>
      <c r="R476" s="318" t="inlineStr">
        <is>
          <t>Зареченские</t>
        </is>
      </c>
      <c r="S476" s="935" t="n"/>
      <c r="T476" s="1" t="n"/>
      <c r="Y476" s="61" t="n"/>
      <c r="AB476" s="1" t="n"/>
    </row>
    <row r="477" ht="14.25" customHeight="1" thickTop="1">
      <c r="A477" s="319" t="inlineStr">
        <is>
          <t>СЕРИЯ</t>
        </is>
      </c>
      <c r="B477" s="318" t="inlineStr">
        <is>
          <t>Ядрена копоть</t>
        </is>
      </c>
      <c r="C477" s="318" t="inlineStr">
        <is>
          <t>Столичная</t>
        </is>
      </c>
      <c r="D477" s="318" t="inlineStr">
        <is>
          <t>Классическая</t>
        </is>
      </c>
      <c r="E477" s="318" t="inlineStr">
        <is>
          <t>Вязанка</t>
        </is>
      </c>
      <c r="F477" s="318" t="inlineStr">
        <is>
          <t>Сливушки</t>
        </is>
      </c>
      <c r="G477" s="318" t="inlineStr">
        <is>
          <t>Золоченная в печи</t>
        </is>
      </c>
      <c r="H477" s="318" t="inlineStr">
        <is>
          <t>Мясорубская</t>
        </is>
      </c>
      <c r="I477" s="318" t="inlineStr">
        <is>
          <t>Сочинка</t>
        </is>
      </c>
      <c r="J477" s="318" t="inlineStr">
        <is>
          <t>Бордо</t>
        </is>
      </c>
      <c r="K477" s="318" t="inlineStr">
        <is>
          <t>Фирменная</t>
        </is>
      </c>
      <c r="L477" s="318" t="inlineStr">
        <is>
          <t>Бавария</t>
        </is>
      </c>
      <c r="M477" s="318" t="inlineStr">
        <is>
          <t>Особая</t>
        </is>
      </c>
      <c r="N477" s="318" t="inlineStr">
        <is>
          <t>Особая Без свинины</t>
        </is>
      </c>
      <c r="O477" s="318" t="inlineStr">
        <is>
          <t>Филейбургская</t>
        </is>
      </c>
      <c r="P477" s="318" t="inlineStr">
        <is>
          <t>Балыкбургская</t>
        </is>
      </c>
      <c r="Q477" s="318" t="inlineStr">
        <is>
          <t>Дугушка</t>
        </is>
      </c>
      <c r="R477" s="318" t="inlineStr">
        <is>
          <t>Зареченские продукты</t>
        </is>
      </c>
      <c r="S477" s="318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36" t="n"/>
      <c r="B478" s="937" t="n"/>
      <c r="C478" s="937" t="n"/>
      <c r="D478" s="937" t="n"/>
      <c r="E478" s="937" t="n"/>
      <c r="F478" s="937" t="n"/>
      <c r="G478" s="937" t="n"/>
      <c r="H478" s="937" t="n"/>
      <c r="I478" s="937" t="n"/>
      <c r="J478" s="937" t="n"/>
      <c r="K478" s="937" t="n"/>
      <c r="L478" s="937" t="n"/>
      <c r="M478" s="937" t="n"/>
      <c r="N478" s="937" t="n"/>
      <c r="O478" s="937" t="n"/>
      <c r="P478" s="937" t="n"/>
      <c r="Q478" s="937" t="n"/>
      <c r="R478" s="937" t="n"/>
      <c r="S478" s="937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79" s="53">
        <f>IFERROR(V127*1,"0")+IFERROR(V128*1,"0")+IFERROR(V129*1,"0")+IFERROR(V130*1,"0")</f>
        <v/>
      </c>
      <c r="G479" s="53">
        <f>IFERROR(V136*1,"0")+IFERROR(V137*1,"0")+IFERROR(V138*1,"0")</f>
        <v/>
      </c>
      <c r="H479" s="53">
        <f>IFERROR(V143*1,"0")+IFERROR(V144*1,"0")+IFERROR(V145*1,"0")+IFERROR(V146*1,"0")+IFERROR(V147*1,"0")+IFERROR(V148*1,"0")+IFERROR(V149*1,"0")+IFERROR(V150*1,"0")</f>
        <v/>
      </c>
      <c r="I479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79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79" s="53">
        <f>IFERROR(V256*1,"0")+IFERROR(V257*1,"0")+IFERROR(V258*1,"0")+IFERROR(V259*1,"0")+IFERROR(V260*1,"0")+IFERROR(V261*1,"0")+IFERROR(V262*1,"0")+IFERROR(V266*1,"0")+IFERROR(V267*1,"0")</f>
        <v/>
      </c>
      <c r="L479" s="53">
        <f>IFERROR(V272*1,"0")+IFERROR(V276*1,"0")+IFERROR(V277*1,"0")+IFERROR(V278*1,"0")+IFERROR(V282*1,"0")+IFERROR(V286*1,"0")</f>
        <v/>
      </c>
      <c r="M479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79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9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9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9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9" s="53">
        <f>IFERROR(V443*1,"0")+IFERROR(V444*1,"0")+IFERROR(V448*1,"0")+IFERROR(V449*1,"0")+IFERROR(V450*1,"0")+IFERROR(V454*1,"0")+IFERROR(V455*1,"0")+IFERROR(V456*1,"0")+IFERROR(V460*1,"0")+IFERROR(V461*1,"0")</f>
        <v/>
      </c>
      <c r="S479" s="53">
        <f>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Qr4jX7BxktWRudLe3eatA==" formatRows="1" sort="0" spinCount="100000" hashValue="KT+gh6hfAry19ZQJMY9ZmaioZTs1MXS0YxNmQFhtzi/AEE8FMX4Th0Wc5dk/SmUZhXjENFqrA7hAvKCdURPexw=="/>
  <autoFilter ref="B18:W18">
    <filterColumn colId="2" hiddenButton="0" showButton="0"/>
    <filterColumn colId="11" hiddenButton="0" showButton="0"/>
    <filterColumn colId="12" hiddenButton="0" showButton="0"/>
    <filterColumn colId="13" hiddenButton="0" showButton="0"/>
    <filterColumn colId="14" hiddenButton="0" showButton="0"/>
  </autoFilter>
  <mergeCells count="850">
    <mergeCell ref="A477:A478"/>
    <mergeCell ref="C477:C478"/>
    <mergeCell ref="A451:L452"/>
    <mergeCell ref="M143:Q143"/>
    <mergeCell ref="D187:E187"/>
    <mergeCell ref="A15:K15"/>
    <mergeCell ref="D174:E174"/>
    <mergeCell ref="M361:S361"/>
    <mergeCell ref="D423:E423"/>
    <mergeCell ref="A48:W48"/>
    <mergeCell ref="D410:E410"/>
    <mergeCell ref="M49:Q49"/>
    <mergeCell ref="M284:S284"/>
    <mergeCell ref="A142:W142"/>
    <mergeCell ref="M207:Q207"/>
    <mergeCell ref="H9:I9"/>
    <mergeCell ref="J9:K9"/>
    <mergeCell ref="M215:S215"/>
    <mergeCell ref="M78:Q78"/>
    <mergeCell ref="D297:E297"/>
    <mergeCell ref="A442:W442"/>
    <mergeCell ref="M152:S152"/>
    <mergeCell ref="D70:E70"/>
    <mergeCell ref="M279:S279"/>
    <mergeCell ref="D312:E312"/>
    <mergeCell ref="H1:N1"/>
    <mergeCell ref="A379:W379"/>
    <mergeCell ref="D238:E238"/>
    <mergeCell ref="M296:Q296"/>
    <mergeCell ref="A252:L253"/>
    <mergeCell ref="D78:E78"/>
    <mergeCell ref="D205:E205"/>
    <mergeCell ref="M217:Q217"/>
    <mergeCell ref="D376:E376"/>
    <mergeCell ref="M452:S452"/>
    <mergeCell ref="D363:E363"/>
    <mergeCell ref="D357:E357"/>
    <mergeCell ref="M27:Q27"/>
    <mergeCell ref="D71:E71"/>
    <mergeCell ref="M298:Q298"/>
    <mergeCell ref="M218:S218"/>
    <mergeCell ref="M325:Q325"/>
    <mergeCell ref="D332:E332"/>
    <mergeCell ref="M396:Q396"/>
    <mergeCell ref="M390:Q390"/>
    <mergeCell ref="M91:Q91"/>
    <mergeCell ref="D98:E98"/>
    <mergeCell ref="D73:E73"/>
    <mergeCell ref="M156:Q156"/>
    <mergeCell ref="A214:L215"/>
    <mergeCell ref="M454:Q454"/>
    <mergeCell ref="M305:S305"/>
    <mergeCell ref="A377:L378"/>
    <mergeCell ref="M155:Q155"/>
    <mergeCell ref="M468:S468"/>
    <mergeCell ref="M93:Q93"/>
    <mergeCell ref="M391:Q391"/>
    <mergeCell ref="M163:S163"/>
    <mergeCell ref="M234:S234"/>
    <mergeCell ref="M405:S405"/>
    <mergeCell ref="B17:B18"/>
    <mergeCell ref="M180:Q180"/>
    <mergeCell ref="D258:E258"/>
    <mergeCell ref="A59:L60"/>
    <mergeCell ref="Q6:R9"/>
    <mergeCell ref="M382:S382"/>
    <mergeCell ref="A281:W281"/>
    <mergeCell ref="S6:T9"/>
    <mergeCell ref="D189:E189"/>
    <mergeCell ref="D431:E431"/>
    <mergeCell ref="M109:Q109"/>
    <mergeCell ref="M84:Q84"/>
    <mergeCell ref="A88:L89"/>
    <mergeCell ref="M22:Q22"/>
    <mergeCell ref="D66:E66"/>
    <mergeCell ref="M320:Q320"/>
    <mergeCell ref="H10:K10"/>
    <mergeCell ref="M75:Q75"/>
    <mergeCell ref="A133:W133"/>
    <mergeCell ref="D351:E351"/>
    <mergeCell ref="A369:W369"/>
    <mergeCell ref="A169:L170"/>
    <mergeCell ref="A225:L226"/>
    <mergeCell ref="D411:E411"/>
    <mergeCell ref="M286:Q286"/>
    <mergeCell ref="M86:Q86"/>
    <mergeCell ref="A283:L284"/>
    <mergeCell ref="M444:Q444"/>
    <mergeCell ref="W17:W18"/>
    <mergeCell ref="M300:S300"/>
    <mergeCell ref="M287:S287"/>
    <mergeCell ref="M458:S458"/>
    <mergeCell ref="B477:B478"/>
    <mergeCell ref="M106:Q106"/>
    <mergeCell ref="M404:Q404"/>
    <mergeCell ref="A38:W38"/>
    <mergeCell ref="D129:E129"/>
    <mergeCell ref="D365:E365"/>
    <mergeCell ref="M89:S89"/>
    <mergeCell ref="D144:E144"/>
    <mergeCell ref="M460:Q460"/>
    <mergeCell ref="D429:E429"/>
    <mergeCell ref="M177:Q177"/>
    <mergeCell ref="M299:Q299"/>
    <mergeCell ref="D208:E208"/>
    <mergeCell ref="A275:W275"/>
    <mergeCell ref="M313:S313"/>
    <mergeCell ref="D366:E366"/>
    <mergeCell ref="A340:W340"/>
    <mergeCell ref="H5:K5"/>
    <mergeCell ref="M35:Q35"/>
    <mergeCell ref="M228:Q228"/>
    <mergeCell ref="M17:Q18"/>
    <mergeCell ref="M222:Q222"/>
    <mergeCell ref="D6:K6"/>
    <mergeCell ref="M172:Q172"/>
    <mergeCell ref="M99:Q99"/>
    <mergeCell ref="A157:L158"/>
    <mergeCell ref="A246:L247"/>
    <mergeCell ref="M344:S344"/>
    <mergeCell ref="M471:S471"/>
    <mergeCell ref="M30:Q30"/>
    <mergeCell ref="M223:Q223"/>
    <mergeCell ref="M123:S123"/>
    <mergeCell ref="M446:S446"/>
    <mergeCell ref="D259:E259"/>
    <mergeCell ref="A457:L458"/>
    <mergeCell ref="M317:Q317"/>
    <mergeCell ref="D28:E28"/>
    <mergeCell ref="M402:S402"/>
    <mergeCell ref="M473:S473"/>
    <mergeCell ref="A464:W464"/>
    <mergeCell ref="Z17:AB18"/>
    <mergeCell ref="K477:K478"/>
    <mergeCell ref="D432:E432"/>
    <mergeCell ref="D92:E92"/>
    <mergeCell ref="D55:E55"/>
    <mergeCell ref="D30:E30"/>
    <mergeCell ref="M175:Q175"/>
    <mergeCell ref="D353:E353"/>
    <mergeCell ref="A159:W159"/>
    <mergeCell ref="D67:E67"/>
    <mergeCell ref="D5:E5"/>
    <mergeCell ref="M214:S214"/>
    <mergeCell ref="D303:E303"/>
    <mergeCell ref="M318:Q318"/>
    <mergeCell ref="M256:Q256"/>
    <mergeCell ref="M312:Q312"/>
    <mergeCell ref="M112:Q112"/>
    <mergeCell ref="D94:E94"/>
    <mergeCell ref="D417:E417"/>
    <mergeCell ref="M348:Q348"/>
    <mergeCell ref="D69:E69"/>
    <mergeCell ref="M326:S326"/>
    <mergeCell ref="M56:Q56"/>
    <mergeCell ref="A459:W459"/>
    <mergeCell ref="M127:Q127"/>
    <mergeCell ref="M176:Q176"/>
    <mergeCell ref="M301:S301"/>
    <mergeCell ref="M114:Q114"/>
    <mergeCell ref="D354:E354"/>
    <mergeCell ref="M412:Q412"/>
    <mergeCell ref="M337:S337"/>
    <mergeCell ref="A462:L463"/>
    <mergeCell ref="M309:S309"/>
    <mergeCell ref="M32:S32"/>
    <mergeCell ref="M103:S103"/>
    <mergeCell ref="D356:E356"/>
    <mergeCell ref="M401:S401"/>
    <mergeCell ref="M201:Q201"/>
    <mergeCell ref="J477:J478"/>
    <mergeCell ref="M240:S240"/>
    <mergeCell ref="L477:L478"/>
    <mergeCell ref="A54:W54"/>
    <mergeCell ref="D145:E145"/>
    <mergeCell ref="D272:E272"/>
    <mergeCell ref="M203:Q203"/>
    <mergeCell ref="A90:W90"/>
    <mergeCell ref="D210:E210"/>
    <mergeCell ref="D443:E443"/>
    <mergeCell ref="D308:E308"/>
    <mergeCell ref="M243:Q243"/>
    <mergeCell ref="D87:E87"/>
    <mergeCell ref="D209:E209"/>
    <mergeCell ref="D147:E147"/>
    <mergeCell ref="M292:Q292"/>
    <mergeCell ref="M267:Q267"/>
    <mergeCell ref="A154:W154"/>
    <mergeCell ref="D245:E245"/>
    <mergeCell ref="D380:E380"/>
    <mergeCell ref="A285:W285"/>
    <mergeCell ref="D122:E122"/>
    <mergeCell ref="A341:W341"/>
    <mergeCell ref="D224:E224"/>
    <mergeCell ref="M398:S398"/>
    <mergeCell ref="D211:E211"/>
    <mergeCell ref="AZ17:AZ18"/>
    <mergeCell ref="D1:F1"/>
    <mergeCell ref="M244:Q244"/>
    <mergeCell ref="M100:Q100"/>
    <mergeCell ref="J17:J18"/>
    <mergeCell ref="D82:E82"/>
    <mergeCell ref="L17:L18"/>
    <mergeCell ref="M231:Q231"/>
    <mergeCell ref="M336:Q336"/>
    <mergeCell ref="A321:L322"/>
    <mergeCell ref="M472:S472"/>
    <mergeCell ref="M124:S124"/>
    <mergeCell ref="M195:S195"/>
    <mergeCell ref="M45:S45"/>
    <mergeCell ref="M116:S116"/>
    <mergeCell ref="D100:E100"/>
    <mergeCell ref="M474:S474"/>
    <mergeCell ref="A403:W403"/>
    <mergeCell ref="M253:S253"/>
    <mergeCell ref="D31:E31"/>
    <mergeCell ref="M345:S345"/>
    <mergeCell ref="D329:E329"/>
    <mergeCell ref="M418:Q418"/>
    <mergeCell ref="D229:E229"/>
    <mergeCell ref="D400:E400"/>
    <mergeCell ref="M264:S264"/>
    <mergeCell ref="D77:E77"/>
    <mergeCell ref="M64:Q64"/>
    <mergeCell ref="D108:E108"/>
    <mergeCell ref="D375:E375"/>
    <mergeCell ref="M262:Q262"/>
    <mergeCell ref="M178:Q178"/>
    <mergeCell ref="M349:Q349"/>
    <mergeCell ref="D160:E160"/>
    <mergeCell ref="I17:I18"/>
    <mergeCell ref="A227:W227"/>
    <mergeCell ref="M128:Q128"/>
    <mergeCell ref="N5:O5"/>
    <mergeCell ref="M364:Q364"/>
    <mergeCell ref="M44:S44"/>
    <mergeCell ref="A51:L52"/>
    <mergeCell ref="M413:Q413"/>
    <mergeCell ref="D72:E72"/>
    <mergeCell ref="M378:S378"/>
    <mergeCell ref="M428:Q428"/>
    <mergeCell ref="M415:Q415"/>
    <mergeCell ref="M169:S169"/>
    <mergeCell ref="A302:W302"/>
    <mergeCell ref="A469:L474"/>
    <mergeCell ref="D260:E260"/>
    <mergeCell ref="M469:S469"/>
    <mergeCell ref="A6:C6"/>
    <mergeCell ref="A389:W389"/>
    <mergeCell ref="D113:E113"/>
    <mergeCell ref="D26:E26"/>
    <mergeCell ref="D148:E148"/>
    <mergeCell ref="M146:Q146"/>
    <mergeCell ref="M235:S235"/>
    <mergeCell ref="D324:E324"/>
    <mergeCell ref="M342:Q342"/>
    <mergeCell ref="M406:S406"/>
    <mergeCell ref="M41:S41"/>
    <mergeCell ref="M181:Q181"/>
    <mergeCell ref="I477:I478"/>
    <mergeCell ref="M308:Q308"/>
    <mergeCell ref="M83:Q83"/>
    <mergeCell ref="D261:E261"/>
    <mergeCell ref="S12:T12"/>
    <mergeCell ref="M24:S24"/>
    <mergeCell ref="A328:W328"/>
    <mergeCell ref="D448:E448"/>
    <mergeCell ref="M322:S322"/>
    <mergeCell ref="A333:L334"/>
    <mergeCell ref="M245:Q245"/>
    <mergeCell ref="M39:Q39"/>
    <mergeCell ref="M110:Q110"/>
    <mergeCell ref="D390:E390"/>
    <mergeCell ref="A5:C5"/>
    <mergeCell ref="M174:Q174"/>
    <mergeCell ref="T17:T18"/>
    <mergeCell ref="M410:Q410"/>
    <mergeCell ref="D179:E179"/>
    <mergeCell ref="D166:E166"/>
    <mergeCell ref="M132:S132"/>
    <mergeCell ref="A17:A18"/>
    <mergeCell ref="K17:K18"/>
    <mergeCell ref="C17:C18"/>
    <mergeCell ref="M199:Q199"/>
    <mergeCell ref="D230:E230"/>
    <mergeCell ref="A248:W248"/>
    <mergeCell ref="D168:E168"/>
    <mergeCell ref="A104:W104"/>
    <mergeCell ref="D466:E466"/>
    <mergeCell ref="D9:E9"/>
    <mergeCell ref="M136:Q136"/>
    <mergeCell ref="D118:E118"/>
    <mergeCell ref="F9:G9"/>
    <mergeCell ref="D180:E180"/>
    <mergeCell ref="D167:E167"/>
    <mergeCell ref="M57:Q57"/>
    <mergeCell ref="D161:E161"/>
    <mergeCell ref="M355:Q355"/>
    <mergeCell ref="D232:E232"/>
    <mergeCell ref="M419:S419"/>
    <mergeCell ref="N6:O6"/>
    <mergeCell ref="M29:Q29"/>
    <mergeCell ref="M200:Q200"/>
    <mergeCell ref="M194:Q194"/>
    <mergeCell ref="M365:Q365"/>
    <mergeCell ref="M436:Q436"/>
    <mergeCell ref="M121:Q121"/>
    <mergeCell ref="M357:Q357"/>
    <mergeCell ref="M37:S37"/>
    <mergeCell ref="M71:Q71"/>
    <mergeCell ref="M202:Q202"/>
    <mergeCell ref="M58:Q58"/>
    <mergeCell ref="R477:R478"/>
    <mergeCell ref="M294:Q294"/>
    <mergeCell ref="D63:E63"/>
    <mergeCell ref="D330:E330"/>
    <mergeCell ref="M381:S381"/>
    <mergeCell ref="A344:L345"/>
    <mergeCell ref="R476:S476"/>
    <mergeCell ref="M260:Q260"/>
    <mergeCell ref="D96:E96"/>
    <mergeCell ref="M276:Q276"/>
    <mergeCell ref="M274:S274"/>
    <mergeCell ref="A337:L338"/>
    <mergeCell ref="M445:S445"/>
    <mergeCell ref="M470:S470"/>
    <mergeCell ref="A399:W399"/>
    <mergeCell ref="D350:E350"/>
    <mergeCell ref="D27:E27"/>
    <mergeCell ref="D325:E325"/>
    <mergeCell ref="M338:S338"/>
    <mergeCell ref="M278:Q278"/>
    <mergeCell ref="D396:E396"/>
    <mergeCell ref="D456:E456"/>
    <mergeCell ref="A25:W25"/>
    <mergeCell ref="M370:Q370"/>
    <mergeCell ref="D414:E414"/>
    <mergeCell ref="D352:E352"/>
    <mergeCell ref="D91:E91"/>
    <mergeCell ref="M293:Q293"/>
    <mergeCell ref="M149:Q149"/>
    <mergeCell ref="A36:L37"/>
    <mergeCell ref="D156:E156"/>
    <mergeCell ref="D460:E460"/>
    <mergeCell ref="D454:E454"/>
    <mergeCell ref="M385:Q385"/>
    <mergeCell ref="A198:W198"/>
    <mergeCell ref="A465:W465"/>
    <mergeCell ref="D106:E106"/>
    <mergeCell ref="D416:E416"/>
    <mergeCell ref="Q477:Q478"/>
    <mergeCell ref="S477:S478"/>
    <mergeCell ref="D93:E93"/>
    <mergeCell ref="M206:Q206"/>
    <mergeCell ref="M213:Q213"/>
    <mergeCell ref="D391:E391"/>
    <mergeCell ref="M449:Q449"/>
    <mergeCell ref="A263:L264"/>
    <mergeCell ref="A254:W254"/>
    <mergeCell ref="M411:Q411"/>
    <mergeCell ref="M140:S140"/>
    <mergeCell ref="M196:S196"/>
    <mergeCell ref="A273:L274"/>
    <mergeCell ref="M367:S367"/>
    <mergeCell ref="M2:T3"/>
    <mergeCell ref="D251:E251"/>
    <mergeCell ref="A20:W20"/>
    <mergeCell ref="M438:S438"/>
    <mergeCell ref="M158:S158"/>
    <mergeCell ref="M425:S425"/>
    <mergeCell ref="D343:E343"/>
    <mergeCell ref="M15:Q16"/>
    <mergeCell ref="A131:L132"/>
    <mergeCell ref="D182:E182"/>
    <mergeCell ref="D109:E109"/>
    <mergeCell ref="M363:Q363"/>
    <mergeCell ref="M306:S306"/>
    <mergeCell ref="D119:E119"/>
    <mergeCell ref="U17:U18"/>
    <mergeCell ref="M329:Q329"/>
    <mergeCell ref="M129:Q129"/>
    <mergeCell ref="M420:S420"/>
    <mergeCell ref="D111:E111"/>
    <mergeCell ref="D233:E233"/>
    <mergeCell ref="D282:E282"/>
    <mergeCell ref="D183:E183"/>
    <mergeCell ref="M73:Q73"/>
    <mergeCell ref="M266:Q266"/>
    <mergeCell ref="M70:Q70"/>
    <mergeCell ref="M437:Q437"/>
    <mergeCell ref="D444:E444"/>
    <mergeCell ref="A315:W315"/>
    <mergeCell ref="M358:Q358"/>
    <mergeCell ref="M429:Q429"/>
    <mergeCell ref="M280:S280"/>
    <mergeCell ref="M451:S451"/>
    <mergeCell ref="M137:Q137"/>
    <mergeCell ref="D185:E185"/>
    <mergeCell ref="M372:S372"/>
    <mergeCell ref="M59:S59"/>
    <mergeCell ref="D277:E277"/>
    <mergeCell ref="M366:Q366"/>
    <mergeCell ref="M74:Q74"/>
    <mergeCell ref="D43:E43"/>
    <mergeCell ref="M88:S88"/>
    <mergeCell ref="M219:S219"/>
    <mergeCell ref="A360:L361"/>
    <mergeCell ref="D137:E137"/>
    <mergeCell ref="D422:E422"/>
    <mergeCell ref="A440:W440"/>
    <mergeCell ref="D74:E74"/>
    <mergeCell ref="D130:E130"/>
    <mergeCell ref="M388:S388"/>
    <mergeCell ref="D68:E68"/>
    <mergeCell ref="D201:E201"/>
    <mergeCell ref="A141:W141"/>
    <mergeCell ref="A424:L425"/>
    <mergeCell ref="M455:Q455"/>
    <mergeCell ref="A135:W135"/>
    <mergeCell ref="D188:E188"/>
    <mergeCell ref="A62:W62"/>
    <mergeCell ref="M63:Q63"/>
    <mergeCell ref="M150:Q150"/>
    <mergeCell ref="M50:Q50"/>
    <mergeCell ref="M221:Q221"/>
    <mergeCell ref="M392:Q392"/>
    <mergeCell ref="M386:Q386"/>
    <mergeCell ref="D295:E295"/>
    <mergeCell ref="D178:E178"/>
    <mergeCell ref="A435:W435"/>
    <mergeCell ref="D172:E172"/>
    <mergeCell ref="A362:W362"/>
    <mergeCell ref="M432:Q432"/>
    <mergeCell ref="M92:Q92"/>
    <mergeCell ref="M394:Q394"/>
    <mergeCell ref="M450:Q450"/>
    <mergeCell ref="M229:Q229"/>
    <mergeCell ref="A279:L280"/>
    <mergeCell ref="M439:S439"/>
    <mergeCell ref="M377:S377"/>
    <mergeCell ref="A61:W61"/>
    <mergeCell ref="A153:W153"/>
    <mergeCell ref="A346:W346"/>
    <mergeCell ref="A268:L269"/>
    <mergeCell ref="A426:W426"/>
    <mergeCell ref="C476:F476"/>
    <mergeCell ref="S10:T10"/>
    <mergeCell ref="M105:Q105"/>
    <mergeCell ref="D112:E112"/>
    <mergeCell ref="A192:W192"/>
    <mergeCell ref="D348:E348"/>
    <mergeCell ref="D56:E56"/>
    <mergeCell ref="M120:Q120"/>
    <mergeCell ref="D127:E127"/>
    <mergeCell ref="M145:Q145"/>
    <mergeCell ref="D193:E193"/>
    <mergeCell ref="M443:Q443"/>
    <mergeCell ref="D176:E176"/>
    <mergeCell ref="D347:E347"/>
    <mergeCell ref="D114:E114"/>
    <mergeCell ref="M101:Q101"/>
    <mergeCell ref="D412:E412"/>
    <mergeCell ref="D64:E64"/>
    <mergeCell ref="M76:Q76"/>
    <mergeCell ref="M209:Q209"/>
    <mergeCell ref="S5:T5"/>
    <mergeCell ref="M147:Q147"/>
    <mergeCell ref="A151:L152"/>
    <mergeCell ref="M380:Q380"/>
    <mergeCell ref="F477:F478"/>
    <mergeCell ref="H477:H478"/>
    <mergeCell ref="D349:E349"/>
    <mergeCell ref="M165:Q165"/>
    <mergeCell ref="M283:S283"/>
    <mergeCell ref="M211:Q211"/>
    <mergeCell ref="D138:E138"/>
    <mergeCell ref="M225:S225"/>
    <mergeCell ref="A34:W34"/>
    <mergeCell ref="D203:E203"/>
    <mergeCell ref="D374:E374"/>
    <mergeCell ref="A270:W270"/>
    <mergeCell ref="A441:W441"/>
    <mergeCell ref="M327:S327"/>
    <mergeCell ref="D267:E267"/>
    <mergeCell ref="A383:W383"/>
    <mergeCell ref="D359:E359"/>
    <mergeCell ref="H17:H18"/>
    <mergeCell ref="D204:E204"/>
    <mergeCell ref="M94:Q94"/>
    <mergeCell ref="A271:W271"/>
    <mergeCell ref="D296:E296"/>
    <mergeCell ref="D427:E427"/>
    <mergeCell ref="M237:Q237"/>
    <mergeCell ref="M31:Q31"/>
    <mergeCell ref="D75:E75"/>
    <mergeCell ref="D206:E206"/>
    <mergeCell ref="A287:L288"/>
    <mergeCell ref="D7:K7"/>
    <mergeCell ref="D298:E298"/>
    <mergeCell ref="D181:E181"/>
    <mergeCell ref="M168:Q168"/>
    <mergeCell ref="A305:L306"/>
    <mergeCell ref="M239:Q239"/>
    <mergeCell ref="M95:Q95"/>
    <mergeCell ref="M393:Q393"/>
    <mergeCell ref="A397:L398"/>
    <mergeCell ref="M160:Q160"/>
    <mergeCell ref="A218:L219"/>
    <mergeCell ref="M282:Q282"/>
    <mergeCell ref="M331:Q331"/>
    <mergeCell ref="A13:K13"/>
    <mergeCell ref="A381:L382"/>
    <mergeCell ref="D39:E39"/>
    <mergeCell ref="M467:S467"/>
    <mergeCell ref="M26:Q26"/>
    <mergeCell ref="M97:Q97"/>
    <mergeCell ref="D8:K8"/>
    <mergeCell ref="M246:S246"/>
    <mergeCell ref="AC17:AC18"/>
    <mergeCell ref="M40:S40"/>
    <mergeCell ref="A445:L446"/>
    <mergeCell ref="D418:E418"/>
    <mergeCell ref="D393:E393"/>
    <mergeCell ref="M273:S273"/>
    <mergeCell ref="M184:Q184"/>
    <mergeCell ref="A234:L235"/>
    <mergeCell ref="A220:W220"/>
    <mergeCell ref="D128:E128"/>
    <mergeCell ref="D199:E199"/>
    <mergeCell ref="D364:E364"/>
    <mergeCell ref="M113:Q113"/>
    <mergeCell ref="D186:E186"/>
    <mergeCell ref="M173:Q173"/>
    <mergeCell ref="D217:E217"/>
    <mergeCell ref="D413:E413"/>
    <mergeCell ref="D65:E65"/>
    <mergeCell ref="M148:Q148"/>
    <mergeCell ref="M250:Q250"/>
    <mergeCell ref="D428:E428"/>
    <mergeCell ref="A197:W197"/>
    <mergeCell ref="A102:L103"/>
    <mergeCell ref="M162:S162"/>
    <mergeCell ref="D415:E415"/>
    <mergeCell ref="A300:L301"/>
    <mergeCell ref="M212:Q212"/>
    <mergeCell ref="A387:L388"/>
    <mergeCell ref="D194:E194"/>
    <mergeCell ref="M448:Q448"/>
    <mergeCell ref="M108:Q108"/>
    <mergeCell ref="M226:S226"/>
    <mergeCell ref="M462:S462"/>
    <mergeCell ref="E477:E478"/>
    <mergeCell ref="M170:S170"/>
    <mergeCell ref="G477:G478"/>
    <mergeCell ref="M241:S241"/>
    <mergeCell ref="M157:S157"/>
    <mergeCell ref="A409:W409"/>
    <mergeCell ref="D212:E212"/>
    <mergeCell ref="D146:E146"/>
    <mergeCell ref="M28:Q28"/>
    <mergeCell ref="D317:E317"/>
    <mergeCell ref="M85:Q85"/>
    <mergeCell ref="A384:W384"/>
    <mergeCell ref="D304:E304"/>
    <mergeCell ref="D83:E83"/>
    <mergeCell ref="N9:O9"/>
    <mergeCell ref="D143:E143"/>
    <mergeCell ref="M166:Q166"/>
    <mergeCell ref="M457:S457"/>
    <mergeCell ref="D319:E319"/>
    <mergeCell ref="A313:L314"/>
    <mergeCell ref="A373:W373"/>
    <mergeCell ref="M303:Q303"/>
    <mergeCell ref="M330:Q330"/>
    <mergeCell ref="D85:E85"/>
    <mergeCell ref="D207:E207"/>
    <mergeCell ref="M230:Q230"/>
    <mergeCell ref="A81:W81"/>
    <mergeCell ref="D256:E256"/>
    <mergeCell ref="A323:W323"/>
    <mergeCell ref="M395:Q395"/>
    <mergeCell ref="D299:E299"/>
    <mergeCell ref="A405:L406"/>
    <mergeCell ref="D370:E370"/>
    <mergeCell ref="M466:Q466"/>
    <mergeCell ref="M118:Q118"/>
    <mergeCell ref="M96:Q96"/>
    <mergeCell ref="D222:E222"/>
    <mergeCell ref="M167:Q167"/>
    <mergeCell ref="A371:L372"/>
    <mergeCell ref="G17:G18"/>
    <mergeCell ref="M161:Q161"/>
    <mergeCell ref="A289:W289"/>
    <mergeCell ref="A23:L24"/>
    <mergeCell ref="M232:Q232"/>
    <mergeCell ref="M332:Q332"/>
    <mergeCell ref="M111:Q111"/>
    <mergeCell ref="A115:L116"/>
    <mergeCell ref="M304:Q304"/>
    <mergeCell ref="M98:Q98"/>
    <mergeCell ref="M321:S321"/>
    <mergeCell ref="A291:W291"/>
    <mergeCell ref="M461:Q461"/>
    <mergeCell ref="D136:E136"/>
    <mergeCell ref="M314:S314"/>
    <mergeCell ref="D461:E461"/>
    <mergeCell ref="M387:S387"/>
    <mergeCell ref="D200:E200"/>
    <mergeCell ref="M187:Q187"/>
    <mergeCell ref="M258:Q258"/>
    <mergeCell ref="D436:E436"/>
    <mergeCell ref="D292:E292"/>
    <mergeCell ref="M423:Q423"/>
    <mergeCell ref="A236:W236"/>
    <mergeCell ref="M350:Q350"/>
    <mergeCell ref="A9:C9"/>
    <mergeCell ref="D202:E202"/>
    <mergeCell ref="M251:Q251"/>
    <mergeCell ref="D58:E58"/>
    <mergeCell ref="M189:Q189"/>
    <mergeCell ref="A326:L327"/>
    <mergeCell ref="M431:Q431"/>
    <mergeCell ref="M238:Q238"/>
    <mergeCell ref="D294:E294"/>
    <mergeCell ref="M456:Q456"/>
    <mergeCell ref="M414:Q414"/>
    <mergeCell ref="M352:Q352"/>
    <mergeCell ref="A311:W311"/>
    <mergeCell ref="D231:E231"/>
    <mergeCell ref="D358:E358"/>
    <mergeCell ref="A32:L33"/>
    <mergeCell ref="M416:Q416"/>
    <mergeCell ref="M463:S463"/>
    <mergeCell ref="A401:L402"/>
    <mergeCell ref="A125:W125"/>
    <mergeCell ref="M36:S36"/>
    <mergeCell ref="A240:L241"/>
    <mergeCell ref="M33:S33"/>
    <mergeCell ref="D318:E318"/>
    <mergeCell ref="N11:O11"/>
    <mergeCell ref="M205:Q205"/>
    <mergeCell ref="M269:S269"/>
    <mergeCell ref="M376:Q376"/>
    <mergeCell ref="M477:M478"/>
    <mergeCell ref="O477:O478"/>
    <mergeCell ref="D84:E84"/>
    <mergeCell ref="D22:E22"/>
    <mergeCell ref="D155:E155"/>
    <mergeCell ref="D149:E149"/>
    <mergeCell ref="D320:E320"/>
    <mergeCell ref="A216:W216"/>
    <mergeCell ref="D385:E385"/>
    <mergeCell ref="M115:S115"/>
    <mergeCell ref="M182:Q182"/>
    <mergeCell ref="M102:S102"/>
    <mergeCell ref="D86:E86"/>
    <mergeCell ref="N12:O12"/>
    <mergeCell ref="D257:E257"/>
    <mergeCell ref="D213:E213"/>
    <mergeCell ref="M144:Q144"/>
    <mergeCell ref="D449:E449"/>
    <mergeCell ref="A123:L124"/>
    <mergeCell ref="A316:W316"/>
    <mergeCell ref="D150:E150"/>
    <mergeCell ref="M233:Q233"/>
    <mergeCell ref="A46:W46"/>
    <mergeCell ref="D386:E386"/>
    <mergeCell ref="A453:W453"/>
    <mergeCell ref="M183:Q183"/>
    <mergeCell ref="M247:S247"/>
    <mergeCell ref="A162:L163"/>
    <mergeCell ref="M297:Q297"/>
    <mergeCell ref="M191:S191"/>
    <mergeCell ref="M433:S433"/>
    <mergeCell ref="M51:S51"/>
    <mergeCell ref="A242:W242"/>
    <mergeCell ref="A307:W307"/>
    <mergeCell ref="D177:E177"/>
    <mergeCell ref="A171:W171"/>
    <mergeCell ref="M66:Q66"/>
    <mergeCell ref="A407:W407"/>
    <mergeCell ref="M259:Q259"/>
    <mergeCell ref="D437:E437"/>
    <mergeCell ref="M324:Q324"/>
    <mergeCell ref="D35:E35"/>
    <mergeCell ref="M351:Q351"/>
    <mergeCell ref="D228:E228"/>
    <mergeCell ref="M422:Q422"/>
    <mergeCell ref="A309:L310"/>
    <mergeCell ref="D404:E404"/>
    <mergeCell ref="D10:E10"/>
    <mergeCell ref="M130:Q130"/>
    <mergeCell ref="F10:G10"/>
    <mergeCell ref="M68:Q68"/>
    <mergeCell ref="M261:Q261"/>
    <mergeCell ref="D243:E243"/>
    <mergeCell ref="M55:Q55"/>
    <mergeCell ref="D99:E99"/>
    <mergeCell ref="M188:Q188"/>
    <mergeCell ref="M353:Q353"/>
    <mergeCell ref="A44:L45"/>
    <mergeCell ref="M67:Q67"/>
    <mergeCell ref="M430:Q430"/>
    <mergeCell ref="M319:Q319"/>
    <mergeCell ref="M119:Q119"/>
    <mergeCell ref="D101:E101"/>
    <mergeCell ref="M417:Q417"/>
    <mergeCell ref="A339:W339"/>
    <mergeCell ref="M69:Q69"/>
    <mergeCell ref="D76:E76"/>
    <mergeCell ref="F5:G5"/>
    <mergeCell ref="M333:S333"/>
    <mergeCell ref="A467:L468"/>
    <mergeCell ref="M476:N476"/>
    <mergeCell ref="O476:P476"/>
    <mergeCell ref="M252:S252"/>
    <mergeCell ref="M354:Q354"/>
    <mergeCell ref="D455:E455"/>
    <mergeCell ref="M368:S368"/>
    <mergeCell ref="D430:E430"/>
    <mergeCell ref="M52:S52"/>
    <mergeCell ref="A255:W255"/>
    <mergeCell ref="D175:E175"/>
    <mergeCell ref="D221:E221"/>
    <mergeCell ref="M334:S334"/>
    <mergeCell ref="M208:Q208"/>
    <mergeCell ref="D392:E392"/>
    <mergeCell ref="A21:W21"/>
    <mergeCell ref="D165:E165"/>
    <mergeCell ref="N13:O13"/>
    <mergeCell ref="D223:E223"/>
    <mergeCell ref="M272:Q272"/>
    <mergeCell ref="M210:Q210"/>
    <mergeCell ref="D394:E394"/>
    <mergeCell ref="D450:E450"/>
    <mergeCell ref="A290:W290"/>
    <mergeCell ref="A195:L196"/>
    <mergeCell ref="M185:Q185"/>
    <mergeCell ref="D29:E29"/>
    <mergeCell ref="N477:N478"/>
    <mergeCell ref="P477:P478"/>
    <mergeCell ref="M122:Q122"/>
    <mergeCell ref="M249:Q249"/>
    <mergeCell ref="M288:S288"/>
    <mergeCell ref="M43:Q43"/>
    <mergeCell ref="M347:Q347"/>
    <mergeCell ref="O1:Q1"/>
    <mergeCell ref="M263:S263"/>
    <mergeCell ref="M434:S434"/>
    <mergeCell ref="G476:L476"/>
    <mergeCell ref="M186:Q186"/>
    <mergeCell ref="A190:L191"/>
    <mergeCell ref="M107:Q107"/>
    <mergeCell ref="M23:S23"/>
    <mergeCell ref="D249:E249"/>
    <mergeCell ref="D105:E105"/>
    <mergeCell ref="D276:E276"/>
    <mergeCell ref="M131:S131"/>
    <mergeCell ref="A408:W408"/>
    <mergeCell ref="D49:E49"/>
    <mergeCell ref="Q5:R5"/>
    <mergeCell ref="F17:F18"/>
    <mergeCell ref="D120:E120"/>
    <mergeCell ref="M138:Q138"/>
    <mergeCell ref="M374:Q374"/>
    <mergeCell ref="D477:D478"/>
    <mergeCell ref="D107:E107"/>
    <mergeCell ref="D278:E278"/>
    <mergeCell ref="A79:L80"/>
    <mergeCell ref="N8:O8"/>
    <mergeCell ref="D244:E244"/>
    <mergeCell ref="A12:K12"/>
    <mergeCell ref="D342:E342"/>
    <mergeCell ref="D336:E336"/>
    <mergeCell ref="M77:Q77"/>
    <mergeCell ref="N10:O10"/>
    <mergeCell ref="M204:Q204"/>
    <mergeCell ref="M375:Q375"/>
    <mergeCell ref="R17:S17"/>
    <mergeCell ref="A14:K14"/>
    <mergeCell ref="M356:Q356"/>
    <mergeCell ref="A47:W47"/>
    <mergeCell ref="M427:Q427"/>
    <mergeCell ref="A419:L420"/>
    <mergeCell ref="A139:L140"/>
    <mergeCell ref="M72:Q72"/>
    <mergeCell ref="A134:W134"/>
    <mergeCell ref="M343:Q343"/>
    <mergeCell ref="A265:W265"/>
    <mergeCell ref="M80:S80"/>
    <mergeCell ref="M87:Q87"/>
    <mergeCell ref="M151:S151"/>
    <mergeCell ref="D262:E262"/>
    <mergeCell ref="M424:S424"/>
    <mergeCell ref="M193:Q193"/>
    <mergeCell ref="D237:E237"/>
    <mergeCell ref="M295:Q295"/>
    <mergeCell ref="A421:W421"/>
    <mergeCell ref="M190:S190"/>
    <mergeCell ref="M257:Q257"/>
    <mergeCell ref="D239:E239"/>
    <mergeCell ref="D95:E95"/>
    <mergeCell ref="D266:E266"/>
    <mergeCell ref="M82:Q82"/>
    <mergeCell ref="M359:Q359"/>
    <mergeCell ref="S11:T11"/>
    <mergeCell ref="Y17:Y18"/>
    <mergeCell ref="A40:L41"/>
    <mergeCell ref="D57:E57"/>
    <mergeCell ref="A8:C8"/>
    <mergeCell ref="D331:E331"/>
    <mergeCell ref="D355:E355"/>
    <mergeCell ref="D293:E293"/>
    <mergeCell ref="D97:E97"/>
    <mergeCell ref="D395:E395"/>
    <mergeCell ref="M277:Q277"/>
    <mergeCell ref="A164:W164"/>
    <mergeCell ref="A335:W335"/>
    <mergeCell ref="M65:Q65"/>
    <mergeCell ref="A10:C10"/>
    <mergeCell ref="A367:L368"/>
    <mergeCell ref="A438:L439"/>
    <mergeCell ref="M79:S79"/>
    <mergeCell ref="A447:W447"/>
    <mergeCell ref="M371:S371"/>
    <mergeCell ref="D184:E184"/>
    <mergeCell ref="M60:S60"/>
    <mergeCell ref="M400:Q400"/>
    <mergeCell ref="A42:W42"/>
    <mergeCell ref="D121:E121"/>
    <mergeCell ref="M268:S268"/>
    <mergeCell ref="M179:Q179"/>
    <mergeCell ref="A126:W126"/>
    <mergeCell ref="A433:L434"/>
    <mergeCell ref="M397:S397"/>
    <mergeCell ref="M360:S360"/>
    <mergeCell ref="D17:E18"/>
    <mergeCell ref="A53:W53"/>
    <mergeCell ref="D173:E173"/>
    <mergeCell ref="V17:V18"/>
    <mergeCell ref="A117:W117"/>
    <mergeCell ref="M139:S139"/>
    <mergeCell ref="X17:X18"/>
    <mergeCell ref="M310:S310"/>
    <mergeCell ref="D250:E250"/>
    <mergeCell ref="D50:E50"/>
    <mergeCell ref="A19:W19"/>
    <mergeCell ref="D110:E110"/>
    <mergeCell ref="D286:E286"/>
    <mergeCell ref="M224:Q224"/>
  </mergeCells>
  <conditionalFormatting sqref="A8:K8 A9:C10 M9:O13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DropDown="0" showInputMessage="1" showErrorMessage="1" allowBlank="0" prompt="День недели загрузки. Считается сам."/>
    <dataValidation sqref="U16:Y16" showDropDown="0" showInputMessage="1" showErrorMessage="1" allowBlank="0" type="list">
      <formula1>"80-60,60-40,40-10,70-10"</formula1>
    </dataValidation>
    <dataValidation sqref="N5:O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DropDown="0" showInputMessage="1" showErrorMessage="1" allowBlank="0" prompt="Введите название вашей фирмы."/>
    <dataValidation sqref="S10" showDropDown="0" showInputMessage="1" showErrorMessage="1" allowBlank="0" prompt="Введите код клиента в системе Axapta"/>
    <dataValidation sqref="S11:T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K6" showDropDown="0" showInputMessage="1" showErrorMessage="1" allowBlank="0" type="list">
      <formula1>DeliveryAdressList</formula1>
    </dataValidation>
    <dataValidation sqref="S5:T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  <dataValidation sqref="N8:O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W22:Y22" showDropDown="0" showInputMessage="1" showErrorMessage="1" allowBlank="0" error="укажите вес, кратный весу коробки" operator="equal"/>
    <dataValidation sqref="S12" showDropDown="0" showInputMessage="1" showErrorMessage="1" allowBlank="0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qssf2/ptKTLkkPsMPuG1A==" formatRows="1" sort="0" spinCount="100000" hashValue="EWQzKGRUj94ydfXVKgWVkNuimd3BUjWGz4VPsPvp1mOLwckADpRW7sif06V0nD8E06dmfviQwB5RXCM47LbIG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2023-10-19T09:04:26Z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