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1872622-1D9D-44F4-9654-9606C8FAAB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Y664" i="1" s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P605" i="1" s="1"/>
  <c r="BO604" i="1"/>
  <c r="BM604" i="1"/>
  <c r="Y604" i="1"/>
  <c r="BP604" i="1" s="1"/>
  <c r="BO603" i="1"/>
  <c r="BM603" i="1"/>
  <c r="Y603" i="1"/>
  <c r="Y611" i="1" s="1"/>
  <c r="X599" i="1"/>
  <c r="X598" i="1"/>
  <c r="BP597" i="1"/>
  <c r="BO597" i="1"/>
  <c r="BN597" i="1"/>
  <c r="BM597" i="1"/>
  <c r="Z597" i="1"/>
  <c r="Z598" i="1" s="1"/>
  <c r="Y597" i="1"/>
  <c r="Y598" i="1" s="1"/>
  <c r="P597" i="1"/>
  <c r="X595" i="1"/>
  <c r="Y594" i="1"/>
  <c r="X594" i="1"/>
  <c r="BP593" i="1"/>
  <c r="BO593" i="1"/>
  <c r="BN593" i="1"/>
  <c r="BM593" i="1"/>
  <c r="Z593" i="1"/>
  <c r="Z594" i="1" s="1"/>
  <c r="Y593" i="1"/>
  <c r="AE675" i="1" s="1"/>
  <c r="X589" i="1"/>
  <c r="X588" i="1"/>
  <c r="BO587" i="1"/>
  <c r="BM587" i="1"/>
  <c r="Y587" i="1"/>
  <c r="BP587" i="1" s="1"/>
  <c r="BO586" i="1"/>
  <c r="BM586" i="1"/>
  <c r="Y586" i="1"/>
  <c r="Y589" i="1" s="1"/>
  <c r="P586" i="1"/>
  <c r="X584" i="1"/>
  <c r="X583" i="1"/>
  <c r="BO582" i="1"/>
  <c r="BM582" i="1"/>
  <c r="Y582" i="1"/>
  <c r="BP582" i="1" s="1"/>
  <c r="P582" i="1"/>
  <c r="BP581" i="1"/>
  <c r="BO581" i="1"/>
  <c r="BN581" i="1"/>
  <c r="BM581" i="1"/>
  <c r="Z581" i="1"/>
  <c r="Y581" i="1"/>
  <c r="P581" i="1"/>
  <c r="BO580" i="1"/>
  <c r="BM580" i="1"/>
  <c r="Y580" i="1"/>
  <c r="Y584" i="1" s="1"/>
  <c r="P580" i="1"/>
  <c r="X578" i="1"/>
  <c r="X577" i="1"/>
  <c r="BO576" i="1"/>
  <c r="BM576" i="1"/>
  <c r="Y576" i="1"/>
  <c r="BP576" i="1" s="1"/>
  <c r="BO575" i="1"/>
  <c r="BM575" i="1"/>
  <c r="Y575" i="1"/>
  <c r="BP575" i="1" s="1"/>
  <c r="P575" i="1"/>
  <c r="BP574" i="1"/>
  <c r="BO574" i="1"/>
  <c r="BN574" i="1"/>
  <c r="BM574" i="1"/>
  <c r="Z574" i="1"/>
  <c r="Y574" i="1"/>
  <c r="P574" i="1"/>
  <c r="BO573" i="1"/>
  <c r="BM573" i="1"/>
  <c r="Y573" i="1"/>
  <c r="BP573" i="1" s="1"/>
  <c r="BO572" i="1"/>
  <c r="BM572" i="1"/>
  <c r="Y572" i="1"/>
  <c r="BP572" i="1" s="1"/>
  <c r="P572" i="1"/>
  <c r="BP571" i="1"/>
  <c r="BO571" i="1"/>
  <c r="BN571" i="1"/>
  <c r="BM571" i="1"/>
  <c r="Z571" i="1"/>
  <c r="Y571" i="1"/>
  <c r="P571" i="1"/>
  <c r="BO570" i="1"/>
  <c r="BM570" i="1"/>
  <c r="Y570" i="1"/>
  <c r="BP570" i="1" s="1"/>
  <c r="BO569" i="1"/>
  <c r="BM569" i="1"/>
  <c r="Y569" i="1"/>
  <c r="BP569" i="1" s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P566" i="1" s="1"/>
  <c r="BO565" i="1"/>
  <c r="BM565" i="1"/>
  <c r="Y565" i="1"/>
  <c r="BP565" i="1" s="1"/>
  <c r="P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Y578" i="1" s="1"/>
  <c r="X561" i="1"/>
  <c r="X560" i="1"/>
  <c r="BO559" i="1"/>
  <c r="BM559" i="1"/>
  <c r="Y559" i="1"/>
  <c r="BP559" i="1" s="1"/>
  <c r="BO558" i="1"/>
  <c r="BM558" i="1"/>
  <c r="Y558" i="1"/>
  <c r="BP558" i="1" s="1"/>
  <c r="BO557" i="1"/>
  <c r="BM557" i="1"/>
  <c r="Y557" i="1"/>
  <c r="Y561" i="1" s="1"/>
  <c r="P557" i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BP548" i="1" s="1"/>
  <c r="BO547" i="1"/>
  <c r="BM547" i="1"/>
  <c r="Y547" i="1"/>
  <c r="BP547" i="1" s="1"/>
  <c r="P547" i="1"/>
  <c r="BP546" i="1"/>
  <c r="BO546" i="1"/>
  <c r="BN546" i="1"/>
  <c r="BM546" i="1"/>
  <c r="Z546" i="1"/>
  <c r="Y546" i="1"/>
  <c r="P546" i="1"/>
  <c r="BO545" i="1"/>
  <c r="BM545" i="1"/>
  <c r="Y545" i="1"/>
  <c r="BP545" i="1" s="1"/>
  <c r="P545" i="1"/>
  <c r="BP544" i="1"/>
  <c r="BO544" i="1"/>
  <c r="BN544" i="1"/>
  <c r="BM544" i="1"/>
  <c r="Z544" i="1"/>
  <c r="Y544" i="1"/>
  <c r="P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BO541" i="1"/>
  <c r="BM541" i="1"/>
  <c r="Y541" i="1"/>
  <c r="BP541" i="1" s="1"/>
  <c r="P541" i="1"/>
  <c r="BP540" i="1"/>
  <c r="BO540" i="1"/>
  <c r="BN540" i="1"/>
  <c r="BM540" i="1"/>
  <c r="Z540" i="1"/>
  <c r="Y540" i="1"/>
  <c r="P540" i="1"/>
  <c r="BO539" i="1"/>
  <c r="BM539" i="1"/>
  <c r="Y539" i="1"/>
  <c r="AD675" i="1" s="1"/>
  <c r="P539" i="1"/>
  <c r="X535" i="1"/>
  <c r="X534" i="1"/>
  <c r="BO533" i="1"/>
  <c r="BM533" i="1"/>
  <c r="Y533" i="1"/>
  <c r="Y535" i="1" s="1"/>
  <c r="P533" i="1"/>
  <c r="X531" i="1"/>
  <c r="X530" i="1"/>
  <c r="BO529" i="1"/>
  <c r="BM529" i="1"/>
  <c r="Y529" i="1"/>
  <c r="AC675" i="1" s="1"/>
  <c r="P529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Y526" i="1" s="1"/>
  <c r="P522" i="1"/>
  <c r="BP521" i="1"/>
  <c r="BO521" i="1"/>
  <c r="BN521" i="1"/>
  <c r="BM521" i="1"/>
  <c r="Z521" i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Y517" i="1" s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BP487" i="1" s="1"/>
  <c r="P487" i="1"/>
  <c r="BO486" i="1"/>
  <c r="BM486" i="1"/>
  <c r="Z486" i="1"/>
  <c r="Y486" i="1"/>
  <c r="BP486" i="1" s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Y496" i="1" s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Y464" i="1" s="1"/>
  <c r="X457" i="1"/>
  <c r="X456" i="1"/>
  <c r="BO455" i="1"/>
  <c r="BM455" i="1"/>
  <c r="Y455" i="1"/>
  <c r="BP455" i="1" s="1"/>
  <c r="P455" i="1"/>
  <c r="BP454" i="1"/>
  <c r="BO454" i="1"/>
  <c r="BN454" i="1"/>
  <c r="BM454" i="1"/>
  <c r="Z454" i="1"/>
  <c r="Y454" i="1"/>
  <c r="Y456" i="1" s="1"/>
  <c r="P454" i="1"/>
  <c r="X452" i="1"/>
  <c r="X451" i="1"/>
  <c r="BO450" i="1"/>
  <c r="BM450" i="1"/>
  <c r="Z450" i="1"/>
  <c r="Y450" i="1"/>
  <c r="BP450" i="1" s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0" i="1"/>
  <c r="X439" i="1"/>
  <c r="BO438" i="1"/>
  <c r="BM438" i="1"/>
  <c r="Y438" i="1"/>
  <c r="Y440" i="1" s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X675" i="1" s="1"/>
  <c r="P415" i="1"/>
  <c r="X411" i="1"/>
  <c r="X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W675" i="1" s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O385" i="1"/>
  <c r="BM385" i="1"/>
  <c r="Y385" i="1"/>
  <c r="BP385" i="1" s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1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3" i="1" s="1"/>
  <c r="P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2" i="1" s="1"/>
  <c r="P329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BO234" i="1"/>
  <c r="BM234" i="1"/>
  <c r="Y234" i="1"/>
  <c r="BP234" i="1" s="1"/>
  <c r="P234" i="1"/>
  <c r="BP233" i="1"/>
  <c r="BO233" i="1"/>
  <c r="BN233" i="1"/>
  <c r="BM233" i="1"/>
  <c r="Z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BP59" i="1"/>
  <c r="BO59" i="1"/>
  <c r="BN59" i="1"/>
  <c r="BM59" i="1"/>
  <c r="Z59" i="1"/>
  <c r="Y59" i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C675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4" i="1" s="1"/>
  <c r="P26" i="1"/>
  <c r="X24" i="1"/>
  <c r="X665" i="1" s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F10" i="1" s="1"/>
  <c r="D7" i="1"/>
  <c r="Q6" i="1"/>
  <c r="P2" i="1"/>
  <c r="Z71" i="1" l="1"/>
  <c r="H9" i="1"/>
  <c r="A10" i="1"/>
  <c r="Y24" i="1"/>
  <c r="Z27" i="1"/>
  <c r="Z33" i="1" s="1"/>
  <c r="BN27" i="1"/>
  <c r="Z28" i="1"/>
  <c r="BN28" i="1"/>
  <c r="Z29" i="1"/>
  <c r="BN29" i="1"/>
  <c r="Z30" i="1"/>
  <c r="BN30" i="1"/>
  <c r="Z32" i="1"/>
  <c r="BN32" i="1"/>
  <c r="Y33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Y54" i="1"/>
  <c r="BP51" i="1"/>
  <c r="BN51" i="1"/>
  <c r="Z51" i="1"/>
  <c r="Z53" i="1" s="1"/>
  <c r="BP60" i="1"/>
  <c r="BN60" i="1"/>
  <c r="Z60" i="1"/>
  <c r="BP68" i="1"/>
  <c r="BN68" i="1"/>
  <c r="Z68" i="1"/>
  <c r="BP76" i="1"/>
  <c r="BN76" i="1"/>
  <c r="Z76" i="1"/>
  <c r="BP84" i="1"/>
  <c r="BN84" i="1"/>
  <c r="Z84" i="1"/>
  <c r="Z89" i="1" s="1"/>
  <c r="BP88" i="1"/>
  <c r="BN88" i="1"/>
  <c r="Z88" i="1"/>
  <c r="Y90" i="1"/>
  <c r="Y95" i="1"/>
  <c r="BP92" i="1"/>
  <c r="BN92" i="1"/>
  <c r="Z92" i="1"/>
  <c r="BP101" i="1"/>
  <c r="BN101" i="1"/>
  <c r="Z101" i="1"/>
  <c r="Y112" i="1"/>
  <c r="Y111" i="1"/>
  <c r="BP105" i="1"/>
  <c r="BN105" i="1"/>
  <c r="Z105" i="1"/>
  <c r="Z177" i="1"/>
  <c r="Z239" i="1"/>
  <c r="F9" i="1"/>
  <c r="J9" i="1"/>
  <c r="Z22" i="1"/>
  <c r="Z23" i="1" s="1"/>
  <c r="BN22" i="1"/>
  <c r="BP22" i="1"/>
  <c r="Y23" i="1"/>
  <c r="Z43" i="1"/>
  <c r="BN43" i="1"/>
  <c r="Z45" i="1"/>
  <c r="BN45" i="1"/>
  <c r="Z47" i="1"/>
  <c r="BN47" i="1"/>
  <c r="Y48" i="1"/>
  <c r="Y53" i="1"/>
  <c r="BP58" i="1"/>
  <c r="BN58" i="1"/>
  <c r="Z58" i="1"/>
  <c r="BP62" i="1"/>
  <c r="BN62" i="1"/>
  <c r="Z62" i="1"/>
  <c r="Z64" i="1" s="1"/>
  <c r="BP70" i="1"/>
  <c r="BN70" i="1"/>
  <c r="Z70" i="1"/>
  <c r="Y72" i="1"/>
  <c r="Y81" i="1"/>
  <c r="BP74" i="1"/>
  <c r="BN74" i="1"/>
  <c r="Z74" i="1"/>
  <c r="Z80" i="1" s="1"/>
  <c r="BP78" i="1"/>
  <c r="BN78" i="1"/>
  <c r="Z78" i="1"/>
  <c r="BP86" i="1"/>
  <c r="BN86" i="1"/>
  <c r="Z86" i="1"/>
  <c r="BP94" i="1"/>
  <c r="BN94" i="1"/>
  <c r="Z94" i="1"/>
  <c r="Y96" i="1"/>
  <c r="E675" i="1"/>
  <c r="Y102" i="1"/>
  <c r="BP99" i="1"/>
  <c r="BN99" i="1"/>
  <c r="Z99" i="1"/>
  <c r="Z159" i="1"/>
  <c r="D675" i="1"/>
  <c r="Y65" i="1"/>
  <c r="Z107" i="1"/>
  <c r="BN107" i="1"/>
  <c r="Z109" i="1"/>
  <c r="BN109" i="1"/>
  <c r="Z110" i="1"/>
  <c r="BN110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BN157" i="1"/>
  <c r="BP157" i="1"/>
  <c r="H675" i="1"/>
  <c r="Y165" i="1"/>
  <c r="Z168" i="1"/>
  <c r="Z172" i="1" s="1"/>
  <c r="BN168" i="1"/>
  <c r="BP168" i="1"/>
  <c r="Z170" i="1"/>
  <c r="BN170" i="1"/>
  <c r="Z176" i="1"/>
  <c r="BN176" i="1"/>
  <c r="BP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Y195" i="1"/>
  <c r="Y200" i="1"/>
  <c r="Y206" i="1"/>
  <c r="Y216" i="1"/>
  <c r="Y230" i="1"/>
  <c r="Y239" i="1"/>
  <c r="BP244" i="1"/>
  <c r="BN244" i="1"/>
  <c r="Z244" i="1"/>
  <c r="Z251" i="1" s="1"/>
  <c r="BP248" i="1"/>
  <c r="BN248" i="1"/>
  <c r="Z248" i="1"/>
  <c r="BP257" i="1"/>
  <c r="BN257" i="1"/>
  <c r="Z257" i="1"/>
  <c r="BP261" i="1"/>
  <c r="BN261" i="1"/>
  <c r="Z261" i="1"/>
  <c r="BP274" i="1"/>
  <c r="BN274" i="1"/>
  <c r="Z274" i="1"/>
  <c r="BP278" i="1"/>
  <c r="BN278" i="1"/>
  <c r="Z278" i="1"/>
  <c r="Z399" i="1"/>
  <c r="Y121" i="1"/>
  <c r="Y184" i="1"/>
  <c r="Z193" i="1"/>
  <c r="BN193" i="1"/>
  <c r="Z198" i="1"/>
  <c r="Z200" i="1" s="1"/>
  <c r="BN198" i="1"/>
  <c r="BP198" i="1"/>
  <c r="Y201" i="1"/>
  <c r="Z204" i="1"/>
  <c r="Z205" i="1" s="1"/>
  <c r="BN204" i="1"/>
  <c r="Z208" i="1"/>
  <c r="Z216" i="1" s="1"/>
  <c r="BN208" i="1"/>
  <c r="BP208" i="1"/>
  <c r="Z210" i="1"/>
  <c r="BN210" i="1"/>
  <c r="Z212" i="1"/>
  <c r="BN212" i="1"/>
  <c r="Z214" i="1"/>
  <c r="BN214" i="1"/>
  <c r="Z220" i="1"/>
  <c r="Z230" i="1" s="1"/>
  <c r="BN220" i="1"/>
  <c r="Z222" i="1"/>
  <c r="BN222" i="1"/>
  <c r="Z224" i="1"/>
  <c r="BN224" i="1"/>
  <c r="Z226" i="1"/>
  <c r="BN226" i="1"/>
  <c r="Z228" i="1"/>
  <c r="BN228" i="1"/>
  <c r="Z234" i="1"/>
  <c r="BN234" i="1"/>
  <c r="Z235" i="1"/>
  <c r="BN235" i="1"/>
  <c r="Z237" i="1"/>
  <c r="BN237" i="1"/>
  <c r="BP246" i="1"/>
  <c r="BN246" i="1"/>
  <c r="Z246" i="1"/>
  <c r="BP250" i="1"/>
  <c r="BN250" i="1"/>
  <c r="Z250" i="1"/>
  <c r="Y252" i="1"/>
  <c r="L675" i="1"/>
  <c r="Y264" i="1"/>
  <c r="BP255" i="1"/>
  <c r="BN255" i="1"/>
  <c r="Z255" i="1"/>
  <c r="BP259" i="1"/>
  <c r="BN259" i="1"/>
  <c r="Z259" i="1"/>
  <c r="BP263" i="1"/>
  <c r="BN263" i="1"/>
  <c r="Z263" i="1"/>
  <c r="Y265" i="1"/>
  <c r="Y268" i="1"/>
  <c r="BP267" i="1"/>
  <c r="BN267" i="1"/>
  <c r="Z267" i="1"/>
  <c r="Z268" i="1" s="1"/>
  <c r="Y269" i="1"/>
  <c r="M675" i="1"/>
  <c r="Y281" i="1"/>
  <c r="BP272" i="1"/>
  <c r="BN272" i="1"/>
  <c r="Z272" i="1"/>
  <c r="Y282" i="1"/>
  <c r="BP276" i="1"/>
  <c r="BN276" i="1"/>
  <c r="Z276" i="1"/>
  <c r="BP280" i="1"/>
  <c r="BN280" i="1"/>
  <c r="Z280" i="1"/>
  <c r="Y287" i="1"/>
  <c r="Y294" i="1"/>
  <c r="Y303" i="1"/>
  <c r="Y318" i="1"/>
  <c r="Y323" i="1"/>
  <c r="Y327" i="1"/>
  <c r="Y331" i="1"/>
  <c r="Y338" i="1"/>
  <c r="Y342" i="1"/>
  <c r="Y364" i="1"/>
  <c r="Y370" i="1"/>
  <c r="Y380" i="1"/>
  <c r="Y387" i="1"/>
  <c r="Y393" i="1"/>
  <c r="Y399" i="1"/>
  <c r="Z407" i="1"/>
  <c r="Z410" i="1" s="1"/>
  <c r="BN407" i="1"/>
  <c r="BP407" i="1"/>
  <c r="Z409" i="1"/>
  <c r="BN409" i="1"/>
  <c r="Y410" i="1"/>
  <c r="Z415" i="1"/>
  <c r="Z425" i="1" s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8" i="1"/>
  <c r="Z439" i="1" s="1"/>
  <c r="Y675" i="1"/>
  <c r="Y452" i="1"/>
  <c r="BP443" i="1"/>
  <c r="BN443" i="1"/>
  <c r="Z443" i="1"/>
  <c r="Z451" i="1" s="1"/>
  <c r="Y451" i="1"/>
  <c r="Z577" i="1"/>
  <c r="K675" i="1"/>
  <c r="Y25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Z321" i="1"/>
  <c r="Z322" i="1" s="1"/>
  <c r="BN321" i="1"/>
  <c r="BP321" i="1"/>
  <c r="Y322" i="1"/>
  <c r="Z325" i="1"/>
  <c r="Z326" i="1" s="1"/>
  <c r="BN325" i="1"/>
  <c r="BP325" i="1"/>
  <c r="Z329" i="1"/>
  <c r="Z331" i="1" s="1"/>
  <c r="BN329" i="1"/>
  <c r="BP329" i="1"/>
  <c r="T675" i="1"/>
  <c r="Z336" i="1"/>
  <c r="Z337" i="1" s="1"/>
  <c r="BN336" i="1"/>
  <c r="Y337" i="1"/>
  <c r="Z340" i="1"/>
  <c r="Z342" i="1" s="1"/>
  <c r="BN340" i="1"/>
  <c r="BP340" i="1"/>
  <c r="Y352" i="1"/>
  <c r="V675" i="1"/>
  <c r="Z356" i="1"/>
  <c r="Z363" i="1" s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Z374" i="1"/>
  <c r="Z379" i="1" s="1"/>
  <c r="BN374" i="1"/>
  <c r="Z376" i="1"/>
  <c r="BN376" i="1"/>
  <c r="Z378" i="1"/>
  <c r="BN378" i="1"/>
  <c r="Z382" i="1"/>
  <c r="Z386" i="1" s="1"/>
  <c r="BN382" i="1"/>
  <c r="BP382" i="1"/>
  <c r="Z384" i="1"/>
  <c r="BN384" i="1"/>
  <c r="Z385" i="1"/>
  <c r="BN385" i="1"/>
  <c r="Z391" i="1"/>
  <c r="Z393" i="1" s="1"/>
  <c r="BN391" i="1"/>
  <c r="Z397" i="1"/>
  <c r="BN397" i="1"/>
  <c r="Y405" i="1"/>
  <c r="Y425" i="1"/>
  <c r="Y439" i="1"/>
  <c r="BP438" i="1"/>
  <c r="BN438" i="1"/>
  <c r="Z456" i="1"/>
  <c r="BN450" i="1"/>
  <c r="Y457" i="1"/>
  <c r="Y465" i="1"/>
  <c r="BN486" i="1"/>
  <c r="Z488" i="1"/>
  <c r="BN488" i="1"/>
  <c r="Z489" i="1"/>
  <c r="BN489" i="1"/>
  <c r="Z491" i="1"/>
  <c r="BN491" i="1"/>
  <c r="Z494" i="1"/>
  <c r="BN494" i="1"/>
  <c r="Y495" i="1"/>
  <c r="Z498" i="1"/>
  <c r="Z500" i="1" s="1"/>
  <c r="BN498" i="1"/>
  <c r="BP498" i="1"/>
  <c r="Y501" i="1"/>
  <c r="AA675" i="1"/>
  <c r="Y510" i="1"/>
  <c r="Z512" i="1"/>
  <c r="Z517" i="1" s="1"/>
  <c r="BN512" i="1"/>
  <c r="BP512" i="1"/>
  <c r="Z515" i="1"/>
  <c r="BN515" i="1"/>
  <c r="Y518" i="1"/>
  <c r="AB675" i="1"/>
  <c r="Z522" i="1"/>
  <c r="BN522" i="1"/>
  <c r="BP522" i="1"/>
  <c r="Z523" i="1"/>
  <c r="Z525" i="1" s="1"/>
  <c r="BN523" i="1"/>
  <c r="Z524" i="1"/>
  <c r="BN524" i="1"/>
  <c r="Y525" i="1"/>
  <c r="Z529" i="1"/>
  <c r="Z530" i="1" s="1"/>
  <c r="BN529" i="1"/>
  <c r="BP529" i="1"/>
  <c r="Y530" i="1"/>
  <c r="Z533" i="1"/>
  <c r="Z534" i="1" s="1"/>
  <c r="BN533" i="1"/>
  <c r="BP533" i="1"/>
  <c r="Y534" i="1"/>
  <c r="Z539" i="1"/>
  <c r="BN539" i="1"/>
  <c r="BP539" i="1"/>
  <c r="Z541" i="1"/>
  <c r="BN541" i="1"/>
  <c r="Z543" i="1"/>
  <c r="BN543" i="1"/>
  <c r="Z545" i="1"/>
  <c r="BN545" i="1"/>
  <c r="Z547" i="1"/>
  <c r="BN547" i="1"/>
  <c r="Z548" i="1"/>
  <c r="BN548" i="1"/>
  <c r="Z550" i="1"/>
  <c r="BN550" i="1"/>
  <c r="Z551" i="1"/>
  <c r="BN551" i="1"/>
  <c r="Z552" i="1"/>
  <c r="BN552" i="1"/>
  <c r="Z553" i="1"/>
  <c r="BN553" i="1"/>
  <c r="Y554" i="1"/>
  <c r="Z557" i="1"/>
  <c r="BN557" i="1"/>
  <c r="BP557" i="1"/>
  <c r="Z558" i="1"/>
  <c r="BN558" i="1"/>
  <c r="Z559" i="1"/>
  <c r="BN559" i="1"/>
  <c r="Y560" i="1"/>
  <c r="Z565" i="1"/>
  <c r="BN565" i="1"/>
  <c r="Z566" i="1"/>
  <c r="BN566" i="1"/>
  <c r="Z569" i="1"/>
  <c r="BN569" i="1"/>
  <c r="Z570" i="1"/>
  <c r="BN570" i="1"/>
  <c r="Z572" i="1"/>
  <c r="BN572" i="1"/>
  <c r="Z573" i="1"/>
  <c r="BN573" i="1"/>
  <c r="Z575" i="1"/>
  <c r="BN575" i="1"/>
  <c r="Z576" i="1"/>
  <c r="BN576" i="1"/>
  <c r="Y577" i="1"/>
  <c r="Z580" i="1"/>
  <c r="Z583" i="1" s="1"/>
  <c r="BN580" i="1"/>
  <c r="BP580" i="1"/>
  <c r="Z582" i="1"/>
  <c r="BN582" i="1"/>
  <c r="Y583" i="1"/>
  <c r="Z586" i="1"/>
  <c r="Z588" i="1" s="1"/>
  <c r="BN586" i="1"/>
  <c r="BP586" i="1"/>
  <c r="Z587" i="1"/>
  <c r="BN587" i="1"/>
  <c r="Y588" i="1"/>
  <c r="Y595" i="1"/>
  <c r="Y599" i="1"/>
  <c r="Z603" i="1"/>
  <c r="BN603" i="1"/>
  <c r="BP603" i="1"/>
  <c r="Z604" i="1"/>
  <c r="BN604" i="1"/>
  <c r="Z605" i="1"/>
  <c r="BN605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G675" i="1"/>
  <c r="Z445" i="1"/>
  <c r="BN445" i="1"/>
  <c r="Z447" i="1"/>
  <c r="BN447" i="1"/>
  <c r="Z449" i="1"/>
  <c r="BN449" i="1"/>
  <c r="Z455" i="1"/>
  <c r="BN455" i="1"/>
  <c r="Z461" i="1"/>
  <c r="Z464" i="1" s="1"/>
  <c r="BN461" i="1"/>
  <c r="Z463" i="1"/>
  <c r="BN463" i="1"/>
  <c r="Z675" i="1"/>
  <c r="Y475" i="1"/>
  <c r="Z477" i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Y531" i="1"/>
  <c r="Y555" i="1"/>
  <c r="AF675" i="1"/>
  <c r="Y610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52" i="1"/>
  <c r="Z662" i="1"/>
  <c r="Z663" i="1" s="1"/>
  <c r="BN662" i="1"/>
  <c r="BP662" i="1"/>
  <c r="Y663" i="1"/>
  <c r="Z645" i="1" l="1"/>
  <c r="Z627" i="1"/>
  <c r="Z610" i="1"/>
  <c r="Z264" i="1"/>
  <c r="Z194" i="1"/>
  <c r="Y667" i="1"/>
  <c r="Z48" i="1"/>
  <c r="Z670" i="1" s="1"/>
  <c r="Y665" i="1"/>
  <c r="Z495" i="1"/>
  <c r="Z560" i="1"/>
  <c r="Z554" i="1"/>
  <c r="Z370" i="1"/>
  <c r="Z303" i="1"/>
  <c r="Z293" i="1"/>
  <c r="Z281" i="1"/>
  <c r="Z136" i="1"/>
  <c r="Z126" i="1"/>
  <c r="Z120" i="1"/>
  <c r="Z102" i="1"/>
  <c r="Y669" i="1"/>
  <c r="Y666" i="1"/>
  <c r="Y668" i="1" s="1"/>
  <c r="Z111" i="1"/>
  <c r="Z95" i="1"/>
</calcChain>
</file>

<file path=xl/sharedStrings.xml><?xml version="1.0" encoding="utf-8"?>
<sst xmlns="http://schemas.openxmlformats.org/spreadsheetml/2006/main" count="3132" uniqueCount="1086">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</sst>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8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45702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Пятница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0.375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6">
        <v>4607091385670</v>
      </c>
      <c r="E42" s="777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4301011540</v>
      </c>
      <c r="D43" s="776">
        <v>4607091385670</v>
      </c>
      <c r="E43" s="777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6">
        <v>4607091385687</v>
      </c>
      <c r="E45" s="777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74"/>
      <c r="R45" s="774"/>
      <c r="S45" s="774"/>
      <c r="T45" s="775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124</v>
      </c>
      <c r="B46" s="54" t="s">
        <v>125</v>
      </c>
      <c r="C46" s="31">
        <v>4301011565</v>
      </c>
      <c r="D46" s="776">
        <v>4680115882539</v>
      </c>
      <c r="E46" s="777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111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141</v>
      </c>
      <c r="AG58" s="64"/>
      <c r="AJ58" s="68" t="s">
        <v>142</v>
      </c>
      <c r="AK58" s="68">
        <v>86.4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143</v>
      </c>
      <c r="B59" s="54" t="s">
        <v>144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146</v>
      </c>
      <c r="B60" s="54" t="s">
        <v>147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149</v>
      </c>
      <c r="B61" s="54" t="s">
        <v>150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151</v>
      </c>
      <c r="B62" s="54" t="s">
        <v>152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355.5</v>
      </c>
      <c r="Y63" s="770">
        <f t="shared" si="11"/>
        <v>355.5</v>
      </c>
      <c r="Z63" s="36">
        <f>IFERROR(IF(Y63=0,"",ROUNDUP(Y63/H63,0)*0.00902),"")</f>
        <v>0.71257999999999999</v>
      </c>
      <c r="AA63" s="56"/>
      <c r="AB63" s="57"/>
      <c r="AC63" s="115" t="s">
        <v>141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372.09</v>
      </c>
      <c r="BN63" s="64">
        <f t="shared" si="13"/>
        <v>372.09</v>
      </c>
      <c r="BO63" s="64">
        <f t="shared" si="14"/>
        <v>0.59848484848484851</v>
      </c>
      <c r="BP63" s="64">
        <f t="shared" si="15"/>
        <v>0.59848484848484851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79</v>
      </c>
      <c r="Y64" s="771">
        <f>IFERROR(Y57/H57,"0")+IFERROR(Y58/H58,"0")+IFERROR(Y59/H59,"0")+IFERROR(Y60/H60,"0")+IFERROR(Y61/H61,"0")+IFERROR(Y62/H62,"0")+IFERROR(Y63/H63,"0")</f>
        <v>79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0.71257999999999999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355.5</v>
      </c>
      <c r="Y65" s="771">
        <f>IFERROR(SUM(Y57:Y63),"0")</f>
        <v>355.5</v>
      </c>
      <c r="Z65" s="37"/>
      <c r="AA65" s="772"/>
      <c r="AB65" s="772"/>
      <c r="AC65" s="772"/>
    </row>
    <row r="66" spans="1:68" ht="14.25" customHeight="1" x14ac:dyDescent="0.25">
      <c r="A66" s="795" t="s">
        <v>157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164</v>
      </c>
      <c r="B69" s="54" t="s">
        <v>165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111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37.799999999999997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168</v>
      </c>
      <c r="B74" s="54" t="s">
        <v>169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171</v>
      </c>
      <c r="B75" s="54" t="s">
        <v>172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181</v>
      </c>
      <c r="B79" s="54" t="s">
        <v>182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183</v>
      </c>
      <c r="B83" s="54" t="s">
        <v>184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192</v>
      </c>
      <c r="B86" s="54" t="s">
        <v>193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196</v>
      </c>
      <c r="B88" s="54" t="s">
        <v>197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198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199</v>
      </c>
      <c r="B92" s="54" t="s">
        <v>200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199</v>
      </c>
      <c r="B93" s="54" t="s">
        <v>202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203</v>
      </c>
      <c r="B94" s="54" t="s">
        <v>204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206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210</v>
      </c>
      <c r="B100" s="54" t="s">
        <v>211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153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215</v>
      </c>
      <c r="B106" s="54" t="s">
        <v>218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221</v>
      </c>
      <c r="B108" s="54" t="s">
        <v>222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224</v>
      </c>
      <c r="B109" s="54" t="s">
        <v>225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224</v>
      </c>
      <c r="B110" s="54" t="s">
        <v>226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67" t="s">
        <v>227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228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229</v>
      </c>
      <c r="B115" s="54" t="s">
        <v>230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229</v>
      </c>
      <c r="B116" s="54" t="s">
        <v>232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233</v>
      </c>
      <c r="B117" s="54" t="s">
        <v>234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235</v>
      </c>
      <c r="B118" s="54" t="s">
        <v>236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237</v>
      </c>
      <c r="B119" s="54" t="s">
        <v>238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157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239</v>
      </c>
      <c r="B123" s="54" t="s">
        <v>240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242</v>
      </c>
      <c r="B124" s="54" t="s">
        <v>243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244</v>
      </c>
      <c r="B125" s="54" t="s">
        <v>245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37.5" customHeight="1" x14ac:dyDescent="0.25">
      <c r="A129" s="54" t="s">
        <v>246</v>
      </c>
      <c r="B129" s="54" t="s">
        <v>247</v>
      </c>
      <c r="C129" s="31">
        <v>4301051360</v>
      </c>
      <c r="D129" s="776">
        <v>4607091385168</v>
      </c>
      <c r="E129" s="777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246</v>
      </c>
      <c r="B130" s="54" t="s">
        <v>249</v>
      </c>
      <c r="C130" s="31">
        <v>4301051625</v>
      </c>
      <c r="D130" s="776">
        <v>4607091385168</v>
      </c>
      <c r="E130" s="777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248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248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258</v>
      </c>
      <c r="B134" s="54" t="s">
        <v>259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260</v>
      </c>
      <c r="B135" s="54" t="s">
        <v>261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198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263</v>
      </c>
      <c r="B139" s="54" t="s">
        <v>264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266</v>
      </c>
      <c r="B140" s="54" t="s">
        <v>267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269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270</v>
      </c>
      <c r="B145" s="54" t="s">
        <v>271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274</v>
      </c>
      <c r="B146" s="54" t="s">
        <v>275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278</v>
      </c>
      <c r="B152" s="54" t="s">
        <v>281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282</v>
      </c>
      <c r="B156" s="54" t="s">
        <v>283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45" t="s">
        <v>284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285</v>
      </c>
      <c r="B157" s="54" t="s">
        <v>286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288</v>
      </c>
      <c r="B163" s="54" t="s">
        <v>289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300</v>
      </c>
      <c r="B170" s="54" t="s">
        <v>301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302</v>
      </c>
      <c r="B171" s="54" t="s">
        <v>303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304</v>
      </c>
      <c r="B175" s="54" t="s">
        <v>305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307</v>
      </c>
      <c r="B176" s="54" t="s">
        <v>308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310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311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157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312</v>
      </c>
      <c r="B182" s="54" t="s">
        <v>313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326</v>
      </c>
      <c r="B190" s="54" t="s">
        <v>327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328</v>
      </c>
      <c r="B191" s="54" t="s">
        <v>329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330</v>
      </c>
      <c r="B192" s="54" t="s">
        <v>331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332</v>
      </c>
      <c r="B193" s="54" t="s">
        <v>333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335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336</v>
      </c>
      <c r="B198" s="54" t="s">
        <v>337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339</v>
      </c>
      <c r="B199" s="54" t="s">
        <v>340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157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341</v>
      </c>
      <c r="B203" s="54" t="s">
        <v>342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344</v>
      </c>
      <c r="B204" s="54" t="s">
        <v>345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358</v>
      </c>
      <c r="B212" s="54" t="s">
        <v>359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360</v>
      </c>
      <c r="B213" s="54" t="s">
        <v>361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366</v>
      </c>
      <c r="B219" s="54" t="s">
        <v>367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372</v>
      </c>
      <c r="B221" s="54" t="s">
        <v>373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194.4</v>
      </c>
      <c r="Y223" s="770">
        <f t="shared" si="46"/>
        <v>194.4</v>
      </c>
      <c r="Z223" s="36">
        <f t="shared" ref="Z223:Z229" si="51">IFERROR(IF(Y223=0,"",ROUNDUP(Y223/H223,0)*0.00651),"")</f>
        <v>0.52731000000000006</v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216.27</v>
      </c>
      <c r="BN223" s="64">
        <f t="shared" si="48"/>
        <v>216.27</v>
      </c>
      <c r="BO223" s="64">
        <f t="shared" si="49"/>
        <v>0.44505494505494508</v>
      </c>
      <c r="BP223" s="64">
        <f t="shared" si="50"/>
        <v>0.44505494505494508</v>
      </c>
    </row>
    <row r="224" spans="1:68" ht="37.5" customHeight="1" x14ac:dyDescent="0.25">
      <c r="A224" s="54" t="s">
        <v>380</v>
      </c>
      <c r="B224" s="54" t="s">
        <v>381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204</v>
      </c>
      <c r="Y225" s="770">
        <f t="shared" si="46"/>
        <v>204</v>
      </c>
      <c r="Z225" s="36">
        <f t="shared" si="51"/>
        <v>0.55335000000000001</v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225.42000000000002</v>
      </c>
      <c r="BN225" s="64">
        <f t="shared" si="48"/>
        <v>225.42000000000002</v>
      </c>
      <c r="BO225" s="64">
        <f t="shared" si="49"/>
        <v>0.46703296703296709</v>
      </c>
      <c r="BP225" s="64">
        <f t="shared" si="50"/>
        <v>0.46703296703296709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388</v>
      </c>
      <c r="B227" s="54" t="s">
        <v>389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390</v>
      </c>
      <c r="B228" s="54" t="s">
        <v>391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166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166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1.08066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398.4</v>
      </c>
      <c r="Y231" s="771">
        <f>IFERROR(SUM(Y219:Y229),"0")</f>
        <v>398.4</v>
      </c>
      <c r="Z231" s="37"/>
      <c r="AA231" s="772"/>
      <c r="AB231" s="772"/>
      <c r="AC231" s="772"/>
    </row>
    <row r="232" spans="1:68" ht="14.25" customHeight="1" x14ac:dyDescent="0.25">
      <c r="A232" s="795" t="s">
        <v>198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395</v>
      </c>
      <c r="B233" s="54" t="s">
        <v>396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395</v>
      </c>
      <c r="B234" s="54" t="s">
        <v>398</v>
      </c>
      <c r="C234" s="31">
        <v>4301060404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68</v>
      </c>
      <c r="N234" s="33"/>
      <c r="O234" s="32">
        <v>40</v>
      </c>
      <c r="P234" s="83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399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395</v>
      </c>
      <c r="B235" s="54" t="s">
        <v>400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153</v>
      </c>
      <c r="N235" s="33"/>
      <c r="O235" s="32">
        <v>30</v>
      </c>
      <c r="P235" s="1028" t="s">
        <v>401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403</v>
      </c>
      <c r="B236" s="54" t="s">
        <v>404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406</v>
      </c>
      <c r="B237" s="54" t="s">
        <v>407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412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413</v>
      </c>
      <c r="B243" s="54" t="s">
        <v>414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110</v>
      </c>
      <c r="L243" s="32"/>
      <c r="M243" s="33" t="s">
        <v>415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416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413</v>
      </c>
      <c r="B244" s="54" t="s">
        <v>417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110</v>
      </c>
      <c r="L244" s="32"/>
      <c r="M244" s="33" t="s">
        <v>111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419</v>
      </c>
      <c r="B245" s="54" t="s">
        <v>420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422</v>
      </c>
      <c r="B246" s="54" t="s">
        <v>423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110</v>
      </c>
      <c r="L246" s="32"/>
      <c r="M246" s="33" t="s">
        <v>415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416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422</v>
      </c>
      <c r="B247" s="54" t="s">
        <v>424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110</v>
      </c>
      <c r="L247" s="32"/>
      <c r="M247" s="33" t="s">
        <v>114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425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426</v>
      </c>
      <c r="B248" s="54" t="s">
        <v>427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418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430</v>
      </c>
      <c r="B250" s="54" t="s">
        <v>431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425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432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433</v>
      </c>
      <c r="B255" s="54" t="s">
        <v>434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110</v>
      </c>
      <c r="L255" s="32"/>
      <c r="M255" s="33" t="s">
        <v>415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433</v>
      </c>
      <c r="B256" s="54" t="s">
        <v>436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110</v>
      </c>
      <c r="L256" s="32"/>
      <c r="M256" s="33" t="s">
        <v>111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438</v>
      </c>
      <c r="B257" s="54" t="s">
        <v>439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441</v>
      </c>
      <c r="B258" s="54" t="s">
        <v>442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110</v>
      </c>
      <c r="L258" s="32"/>
      <c r="M258" s="33" t="s">
        <v>415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441</v>
      </c>
      <c r="B259" s="54" t="s">
        <v>443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110</v>
      </c>
      <c r="L259" s="32"/>
      <c r="M259" s="33" t="s">
        <v>111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444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445</v>
      </c>
      <c r="B260" s="54" t="s">
        <v>446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437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447</v>
      </c>
      <c r="B261" s="54" t="s">
        <v>448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450</v>
      </c>
      <c r="B262" s="54" t="s">
        <v>451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452</v>
      </c>
      <c r="B263" s="54" t="s">
        <v>453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444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157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454</v>
      </c>
      <c r="B267" s="54" t="s">
        <v>455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457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458</v>
      </c>
      <c r="B272" s="54" t="s">
        <v>459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461</v>
      </c>
      <c r="B273" s="54" t="s">
        <v>462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110</v>
      </c>
      <c r="L273" s="32"/>
      <c r="M273" s="33" t="s">
        <v>415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461</v>
      </c>
      <c r="B274" s="54" t="s">
        <v>464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110</v>
      </c>
      <c r="L274" s="32"/>
      <c r="M274" s="33" t="s">
        <v>111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4301011313</v>
      </c>
      <c r="D275" s="776">
        <v>4607091385984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469</v>
      </c>
      <c r="B276" s="54" t="s">
        <v>470</v>
      </c>
      <c r="C276" s="31">
        <v>4301011853</v>
      </c>
      <c r="D276" s="776">
        <v>4680115885851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472</v>
      </c>
      <c r="B277" s="54" t="s">
        <v>473</v>
      </c>
      <c r="C277" s="31">
        <v>4301011319</v>
      </c>
      <c r="D277" s="776">
        <v>4607091387469</v>
      </c>
      <c r="E277" s="777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475</v>
      </c>
      <c r="B278" s="54" t="s">
        <v>476</v>
      </c>
      <c r="C278" s="31">
        <v>4301011852</v>
      </c>
      <c r="D278" s="776">
        <v>4680115885844</v>
      </c>
      <c r="E278" s="777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4301011316</v>
      </c>
      <c r="D279" s="776">
        <v>4607091387438</v>
      </c>
      <c r="E279" s="777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481</v>
      </c>
      <c r="B280" s="54" t="s">
        <v>482</v>
      </c>
      <c r="C280" s="31">
        <v>4301011851</v>
      </c>
      <c r="D280" s="776">
        <v>4680115885820</v>
      </c>
      <c r="E280" s="777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484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485</v>
      </c>
      <c r="B285" s="54" t="s">
        <v>486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425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487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488</v>
      </c>
      <c r="B290" s="54" t="s">
        <v>489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490</v>
      </c>
      <c r="B291" s="54" t="s">
        <v>491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493</v>
      </c>
      <c r="B292" s="54" t="s">
        <v>494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496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497</v>
      </c>
      <c r="B297" s="54" t="s">
        <v>498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500</v>
      </c>
      <c r="B298" s="54" t="s">
        <v>501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507</v>
      </c>
      <c r="B301" s="54" t="s">
        <v>508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140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142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509</v>
      </c>
      <c r="B302" s="54" t="s">
        <v>510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512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513</v>
      </c>
      <c r="B307" s="54" t="s">
        <v>514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516</v>
      </c>
      <c r="B311" s="54" t="s">
        <v>517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519</v>
      </c>
      <c r="B315" s="54" t="s">
        <v>520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522</v>
      </c>
      <c r="B316" s="54" t="s">
        <v>523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525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526</v>
      </c>
      <c r="B321" s="54" t="s">
        <v>527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529</v>
      </c>
      <c r="B325" s="54" t="s">
        <v>530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532</v>
      </c>
      <c r="B329" s="54" t="s">
        <v>533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535</v>
      </c>
      <c r="B330" s="54" t="s">
        <v>536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538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539</v>
      </c>
      <c r="B335" s="54" t="s">
        <v>540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425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425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546</v>
      </c>
      <c r="B341" s="54" t="s">
        <v>547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548</v>
      </c>
      <c r="B345" s="54" t="s">
        <v>549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551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552</v>
      </c>
      <c r="B350" s="54" t="s">
        <v>553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555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559</v>
      </c>
      <c r="B356" s="54" t="s">
        <v>560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415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/>
      <c r="M357" s="33" t="s">
        <v>114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4301011337</v>
      </c>
      <c r="D361" s="776">
        <v>4607091386011</v>
      </c>
      <c r="E361" s="777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4301011859</v>
      </c>
      <c r="D362" s="776">
        <v>4680115885608</v>
      </c>
      <c r="E362" s="777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563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198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616</v>
      </c>
      <c r="C385" s="31">
        <v>4301060484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153</v>
      </c>
      <c r="N385" s="33"/>
      <c r="O385" s="32">
        <v>30</v>
      </c>
      <c r="P385" s="1200" t="s">
        <v>617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268.8</v>
      </c>
      <c r="Y409" s="770">
        <f>IFERROR(IF(X409="",0,CEILING((X409/$H409),1)*$H409),"")</f>
        <v>268.8</v>
      </c>
      <c r="Z409" s="36">
        <f>IFERROR(IF(Y409=0,"",ROUNDUP(Y409/H409,0)*0.00651),"")</f>
        <v>0.83328000000000002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299.52</v>
      </c>
      <c r="BN409" s="64">
        <f>IFERROR(Y409*I409/H409,"0")</f>
        <v>299.52</v>
      </c>
      <c r="BO409" s="64">
        <f>IFERROR(1/J409*(X409/H409),"0")</f>
        <v>0.70329670329670335</v>
      </c>
      <c r="BP409" s="64">
        <f>IFERROR(1/J409*(Y409/H409),"0")</f>
        <v>0.70329670329670335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128</v>
      </c>
      <c r="Y410" s="771">
        <f>IFERROR(Y407/H407,"0")+IFERROR(Y408/H408,"0")+IFERROR(Y409/H409,"0")</f>
        <v>128</v>
      </c>
      <c r="Z410" s="771">
        <f>IFERROR(IF(Z407="",0,Z407),"0")+IFERROR(IF(Z408="",0,Z408),"0")+IFERROR(IF(Z409="",0,Z409),"0")</f>
        <v>0.83328000000000002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268.8</v>
      </c>
      <c r="Y411" s="771">
        <f>IFERROR(SUM(Y407:Y409),"0")</f>
        <v>268.8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655</v>
      </c>
      <c r="B415" s="54" t="s">
        <v>656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/>
      <c r="M415" s="33" t="s">
        <v>415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657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655</v>
      </c>
      <c r="B416" s="54" t="s">
        <v>658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 t="s">
        <v>122</v>
      </c>
      <c r="M416" s="33" t="s">
        <v>68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659</v>
      </c>
      <c r="AG416" s="64"/>
      <c r="AJ416" s="68" t="s">
        <v>123</v>
      </c>
      <c r="AK416" s="68">
        <v>720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/>
      <c r="M417" s="33" t="s">
        <v>415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657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660</v>
      </c>
      <c r="B418" s="54" t="s">
        <v>662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 t="s">
        <v>122</v>
      </c>
      <c r="M418" s="33" t="s">
        <v>68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663</v>
      </c>
      <c r="AG418" s="64"/>
      <c r="AJ418" s="68" t="s">
        <v>123</v>
      </c>
      <c r="AK418" s="68">
        <v>720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6">
        <v>4607091383997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IFERROR(IF(Y419=0,"",ROUNDUP(Y419/H419,0)*0.02175),"")</f>
        <v/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667</v>
      </c>
      <c r="B420" s="54" t="s">
        <v>668</v>
      </c>
      <c r="C420" s="31">
        <v>4301011943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/>
      <c r="M420" s="33" t="s">
        <v>415</v>
      </c>
      <c r="N420" s="33"/>
      <c r="O420" s="32">
        <v>60</v>
      </c>
      <c r="P420" s="114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IFERROR(IF(Y420=0,"",ROUNDUP(Y420/H420,0)*0.02039),"")</f>
        <v/>
      </c>
      <c r="AA420" s="56"/>
      <c r="AB420" s="57"/>
      <c r="AC420" s="493" t="s">
        <v>657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37.5" customHeight="1" x14ac:dyDescent="0.25">
      <c r="A421" s="54" t="s">
        <v>667</v>
      </c>
      <c r="B421" s="54" t="s">
        <v>669</v>
      </c>
      <c r="C421" s="31">
        <v>4301011867</v>
      </c>
      <c r="D421" s="776">
        <v>4680115884830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 t="s">
        <v>122</v>
      </c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 t="s">
        <v>123</v>
      </c>
      <c r="AK421" s="68">
        <v>720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663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670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0</v>
      </c>
      <c r="Y426" s="771">
        <f>IFERROR(SUM(Y415:Y424),"0")</f>
        <v>0</v>
      </c>
      <c r="Z426" s="37"/>
      <c r="AA426" s="772"/>
      <c r="AB426" s="772"/>
      <c r="AC426" s="772"/>
    </row>
    <row r="427" spans="1:68" ht="14.25" customHeight="1" x14ac:dyDescent="0.25">
      <c r="A427" s="795" t="s">
        <v>157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198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4301011312</v>
      </c>
      <c r="D447" s="776">
        <v>4607091384192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4301011874</v>
      </c>
      <c r="D448" s="776">
        <v>4680115884892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727</v>
      </c>
      <c r="B461" s="54" t="s">
        <v>728</v>
      </c>
      <c r="C461" s="31">
        <v>4301051297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727</v>
      </c>
      <c r="B462" s="54" t="s">
        <v>730</v>
      </c>
      <c r="C462" s="31">
        <v>4301051634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198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8.3999999999999986</v>
      </c>
      <c r="Y487" s="770">
        <f t="shared" si="97"/>
        <v>8.4</v>
      </c>
      <c r="Z487" s="36">
        <f t="shared" si="102"/>
        <v>2.0080000000000001E-2</v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8.9199999999999982</v>
      </c>
      <c r="BN487" s="64">
        <f t="shared" si="99"/>
        <v>8.92</v>
      </c>
      <c r="BO487" s="64">
        <f t="shared" si="100"/>
        <v>1.7094017094017092E-2</v>
      </c>
      <c r="BP487" s="64">
        <f t="shared" si="101"/>
        <v>1.7094017094017096E-2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783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751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785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3.9999999999999991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4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2.0080000000000001E-2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8.3999999999999986</v>
      </c>
      <c r="Y496" s="771">
        <f>IFERROR(SUM(Y477:Y494),"0")</f>
        <v>8.4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157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198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854</v>
      </c>
      <c r="B545" s="54" t="s">
        <v>855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111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111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111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111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customHeight="1" x14ac:dyDescent="0.25">
      <c r="A556" s="795" t="s">
        <v>157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1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878</v>
      </c>
      <c r="C558" s="31">
        <v>4301020334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1005" t="s">
        <v>879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70</v>
      </c>
      <c r="P564" s="1033" t="s">
        <v>890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891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892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70</v>
      </c>
      <c r="P566" s="1035" t="s">
        <v>896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897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894</v>
      </c>
      <c r="B567" s="54" t="s">
        <v>898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121</v>
      </c>
      <c r="L568" s="32"/>
      <c r="M568" s="33" t="s">
        <v>111</v>
      </c>
      <c r="N568" s="33"/>
      <c r="O568" s="32">
        <v>70</v>
      </c>
      <c r="P568" s="1176" t="s">
        <v>902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111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893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891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910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879" t="s">
        <v>911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891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899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897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915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29" t="s">
        <v>916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897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198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157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40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45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198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157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1031.1000000000001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1031.1000000000001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1122.22</v>
      </c>
      <c r="Y666" s="771">
        <f>IFERROR(SUM(BN22:BN662),"0")</f>
        <v>1122.22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3</v>
      </c>
      <c r="Y667" s="38">
        <f>ROUNDUP(SUM(BP22:BP662),0)</f>
        <v>3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1197.22</v>
      </c>
      <c r="Y668" s="771">
        <f>GrossWeightTotalR+PalletQtyTotalR*25</f>
        <v>1197.22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377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377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2.6466000000000003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310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206</v>
      </c>
      <c r="F673" s="789" t="s">
        <v>228</v>
      </c>
      <c r="G673" s="789" t="s">
        <v>269</v>
      </c>
      <c r="H673" s="789" t="s">
        <v>105</v>
      </c>
      <c r="I673" s="789" t="s">
        <v>311</v>
      </c>
      <c r="J673" s="789" t="s">
        <v>335</v>
      </c>
      <c r="K673" s="789" t="s">
        <v>412</v>
      </c>
      <c r="L673" s="789" t="s">
        <v>432</v>
      </c>
      <c r="M673" s="789" t="s">
        <v>457</v>
      </c>
      <c r="N673" s="767"/>
      <c r="O673" s="789" t="s">
        <v>484</v>
      </c>
      <c r="P673" s="789" t="s">
        <v>487</v>
      </c>
      <c r="Q673" s="789" t="s">
        <v>496</v>
      </c>
      <c r="R673" s="789" t="s">
        <v>512</v>
      </c>
      <c r="S673" s="789" t="s">
        <v>525</v>
      </c>
      <c r="T673" s="789" t="s">
        <v>538</v>
      </c>
      <c r="U673" s="789" t="s">
        <v>551</v>
      </c>
      <c r="V673" s="789" t="s">
        <v>555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355.5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398.4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268.8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8.4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oW9+bOxK7OB0y07dxCus0c85DcMfWs6sQkjDl/BzVusj0clqgdnD1pjIg4hVCfejB4wnYQ3psvFOzAxVopeySQ==" saltValue="J59nYpm7bLvVR4KmyB/A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63 X101 X107 X133 X416 X418 X421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70 X301" xr:uid="{00000000-0002-0000-0000-000012000000}">
      <formula1>IF(AK58&gt;0,OR(X58=0,AND(IF(X58-AK58&gt;=0,TRUE,FALSE),X58&gt;0,IF(X58/(H58*K58)=ROUND(X58/(H58*K58),0),TRUE,FALSE))),FALSE)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wvsedMsXacr+TmX0O41/OB9NEmLhSCBUWP9dPD5Rr51kC5zNOPl/ZxCsv6w3ast6CUfpyuOSKZpK/ws12gViw==" saltValue="tv9ElXtjYRREhXrgFaIr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2025-02-12T08:08:34Z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