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2,25 Симф КИ\"/>
    </mc:Choice>
  </mc:AlternateContent>
  <xr:revisionPtr revIDLastSave="0" documentId="13_ncr:1_{60767AA6-8346-4D75-8C81-438B2495619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L8" i="1"/>
  <c r="L9" i="1"/>
  <c r="Y9" i="1" s="1"/>
  <c r="L10" i="1"/>
  <c r="L11" i="1"/>
  <c r="L12" i="1"/>
  <c r="Y12" i="1" s="1"/>
  <c r="L13" i="1"/>
  <c r="L14" i="1"/>
  <c r="Y14" i="1" s="1"/>
  <c r="L15" i="1"/>
  <c r="L16" i="1"/>
  <c r="L17" i="1"/>
  <c r="Y17" i="1" s="1"/>
  <c r="L18" i="1"/>
  <c r="L19" i="1"/>
  <c r="L20" i="1"/>
  <c r="Y20" i="1" s="1"/>
  <c r="L21" i="1"/>
  <c r="L22" i="1"/>
  <c r="Y22" i="1" s="1"/>
  <c r="L23" i="1"/>
  <c r="L24" i="1"/>
  <c r="L25" i="1"/>
  <c r="Y25" i="1" s="1"/>
  <c r="L26" i="1"/>
  <c r="L27" i="1"/>
  <c r="L28" i="1"/>
  <c r="Y28" i="1" s="1"/>
  <c r="L29" i="1"/>
  <c r="L30" i="1"/>
  <c r="Y30" i="1" s="1"/>
  <c r="L31" i="1"/>
  <c r="L32" i="1"/>
  <c r="L33" i="1"/>
  <c r="Y33" i="1" s="1"/>
  <c r="L34" i="1"/>
  <c r="L35" i="1"/>
  <c r="Y35" i="1" s="1"/>
  <c r="L36" i="1"/>
  <c r="Y36" i="1" s="1"/>
  <c r="L37" i="1"/>
  <c r="Y37" i="1" s="1"/>
  <c r="L38" i="1"/>
  <c r="Y38" i="1" s="1"/>
  <c r="L39" i="1"/>
  <c r="Y39" i="1" s="1"/>
  <c r="L40" i="1"/>
  <c r="L41" i="1"/>
  <c r="Y41" i="1" s="1"/>
  <c r="L42" i="1"/>
  <c r="L43" i="1"/>
  <c r="Y43" i="1" s="1"/>
  <c r="L44" i="1"/>
  <c r="Y44" i="1" s="1"/>
  <c r="L45" i="1"/>
  <c r="Y45" i="1" s="1"/>
  <c r="L46" i="1"/>
  <c r="Y46" i="1" s="1"/>
  <c r="L47" i="1"/>
  <c r="L48" i="1"/>
  <c r="L49" i="1"/>
  <c r="Y49" i="1" s="1"/>
  <c r="L50" i="1"/>
  <c r="L51" i="1"/>
  <c r="Y51" i="1" s="1"/>
  <c r="L52" i="1"/>
  <c r="Y52" i="1" s="1"/>
  <c r="L53" i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7" i="1"/>
  <c r="Y7" i="1" s="1"/>
  <c r="Y102" i="1" l="1"/>
  <c r="Y98" i="1"/>
  <c r="Y94" i="1"/>
  <c r="Y90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0" i="1"/>
  <c r="Y48" i="1"/>
  <c r="Y42" i="1"/>
  <c r="Y40" i="1"/>
  <c r="Y34" i="1"/>
  <c r="Y32" i="1"/>
  <c r="Y26" i="1"/>
  <c r="Y24" i="1"/>
  <c r="Y18" i="1"/>
  <c r="Y16" i="1"/>
  <c r="Y10" i="1"/>
  <c r="Y8" i="1"/>
  <c r="Y100" i="1"/>
  <c r="Y96" i="1"/>
  <c r="Y92" i="1"/>
  <c r="Y88" i="1"/>
  <c r="Y29" i="1"/>
  <c r="Y27" i="1"/>
  <c r="Y23" i="1"/>
  <c r="Y21" i="1"/>
  <c r="Y19" i="1"/>
  <c r="Y13" i="1"/>
  <c r="Y11" i="1"/>
  <c r="Y47" i="1"/>
  <c r="Y31" i="1"/>
  <c r="Y15" i="1"/>
  <c r="Y53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7" i="1"/>
  <c r="K7" i="1" s="1"/>
  <c r="AB6" i="1" l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7" i="1"/>
  <c r="AJ7" i="1" s="1"/>
  <c r="AJ6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</calcChain>
</file>

<file path=xl/sharedStrings.xml><?xml version="1.0" encoding="utf-8"?>
<sst xmlns="http://schemas.openxmlformats.org/spreadsheetml/2006/main" count="279" uniqueCount="150">
  <si>
    <t>Период: 07.02.2025 - 14.02.2025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</si>
  <si>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</si>
  <si>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</si>
  <si>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</si>
  <si>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</si>
  <si>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</si>
  <si>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</si>
  <si>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</si>
  <si>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</si>
  <si>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</si>
  <si>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</si>
  <si>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</si>
  <si>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</si>
  <si>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</si>
  <si>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</si>
  <si>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</si>
  <si>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</si>
  <si>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</si>
  <si>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</si>
  <si>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</si>
  <si>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</si>
  <si>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</si>
  <si>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</si>
  <si>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</si>
  <si>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</si>
  <si>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</si>
  <si>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</si>
  <si>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</si>
  <si>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</si>
  <si>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</si>
  <si>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</si>
  <si>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</si>
  <si>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</si>
  <si>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</si>
  <si>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</si>
  <si>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</si>
  <si>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</si>
  <si>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</si>
  <si>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</si>
  <si>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</si>
  <si>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</si>
  <si>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</si>
  <si>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</si>
  <si>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</si>
  <si>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</si>
  <si>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</si>
  <si>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</si>
  <si>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</si>
  <si>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</si>
  <si>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</si>
  <si>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</si>
  <si>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</si>
  <si>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</si>
  <si>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</si>
  <si>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</si>
  <si>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</si>
  <si>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</si>
  <si>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</si>
  <si>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</si>
  <si>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</si>
  <si>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</si>
  <si>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</si>
  <si>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</si>
  <si>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</si>
  <si>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</si>
  <si>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</si>
  <si>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</si>
  <si>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</si>
  <si>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</si>
  <si>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</si>
  <si>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</si>
  <si>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</si>
  <si>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</si>
  <si>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</si>
  <si>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</si>
  <si>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</si>
  <si>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</si>
  <si>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</si>
  <si>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</si>
  <si>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</si>
  <si>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</si>
  <si>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</si>
  <si>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</si>
  <si>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</si>
  <si>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</si>
  <si>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</si>
  <si>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</si>
  <si>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</si>
  <si>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</si>
  <si>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</si>
  <si>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</si>
  <si>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</si>
  <si>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</si>
  <si>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</si>
  <si>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</si>
  <si>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</si>
  <si>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</si>
  <si>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</si>
  <si>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</si>
  <si>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</si>
  <si>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</si>
  <si>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</si>
  <si>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</si>
  <si>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</si>
  <si>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</si>
  <si>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</si>
  <si>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</si>
  <si>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</si>
  <si>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</si>
  <si>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</si>
  <si>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</si>
  <si>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</si>
  <si>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</si>
  <si>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</si>
  <si>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</si>
  <si>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</si>
  <si>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</si>
  <si>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</si>
  <si>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</si>
  <si>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</si>
  <si>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</si>
  <si>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</si>
  <si>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</si>
  <si>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</si>
  <si>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</si>
  <si>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</si>
  <si>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</si>
  <si>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</si>
  <si>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</si>
  <si>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</si>
  <si>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</si>
  <si>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</si>
  <si>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</si>
  <si>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</si>
  <si>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</si>
  <si>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</si>
  <si>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</si>
  <si>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</si>
  <si>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</si>
  <si>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</si>
  <si>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</si>
  <si>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14,02,</t>
  </si>
  <si>
    <t>17,02,</t>
  </si>
  <si>
    <t>18,02,</t>
  </si>
  <si>
    <t>19,02,</t>
  </si>
  <si>
    <t>20,02,</t>
  </si>
  <si>
    <t>24,01,</t>
  </si>
  <si>
    <t>31,01,</t>
  </si>
  <si>
    <t>07,02,</t>
  </si>
  <si>
    <t>завод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</si>
</sst>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06.02.2025 - 13.02.2025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13,02,</v>
          </cell>
          <cell r="M5" t="str">
            <v>14,02,</v>
          </cell>
          <cell r="N5" t="str">
            <v>17,02,</v>
          </cell>
          <cell r="O5" t="str">
            <v>18,02,</v>
          </cell>
          <cell r="X5" t="str">
            <v>19,02,</v>
          </cell>
          <cell r="AE5" t="str">
            <v>24,01,</v>
          </cell>
          <cell r="AF5" t="str">
            <v>31,01,</v>
          </cell>
          <cell r="AG5" t="str">
            <v>07,02,</v>
          </cell>
          <cell r="AH5" t="str">
            <v>13,02,</v>
          </cell>
        </row>
        <row r="6">
          <cell r="E6">
            <v>119555.26599999999</v>
          </cell>
          <cell r="F6">
            <v>63975.08199999998</v>
          </cell>
          <cell r="J6">
            <v>124726.29200000002</v>
          </cell>
          <cell r="K6">
            <v>-5171.0260000000017</v>
          </cell>
          <cell r="L6">
            <v>27780</v>
          </cell>
          <cell r="M6">
            <v>31665</v>
          </cell>
          <cell r="N6">
            <v>24790.2</v>
          </cell>
          <cell r="O6">
            <v>27300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19351.053200000013</v>
          </cell>
          <cell r="X6">
            <v>4000</v>
          </cell>
          <cell r="AA6">
            <v>0</v>
          </cell>
          <cell r="AB6">
            <v>0</v>
          </cell>
          <cell r="AC6">
            <v>0</v>
          </cell>
          <cell r="AD6">
            <v>22800</v>
          </cell>
          <cell r="AE6">
            <v>20069.342199999999</v>
          </cell>
          <cell r="AF6">
            <v>18842.347400000002</v>
          </cell>
          <cell r="AG6">
            <v>20227.911399999997</v>
          </cell>
          <cell r="AH6">
            <v>17896.907999999999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527.84900000000005</v>
          </cell>
          <cell r="D7">
            <v>425.90899999999999</v>
          </cell>
          <cell r="E7">
            <v>527.34699999999998</v>
          </cell>
          <cell r="F7">
            <v>400.44600000000003</v>
          </cell>
          <cell r="G7" t="str">
            <v>н</v>
          </cell>
          <cell r="H7">
            <v>1</v>
          </cell>
          <cell r="I7">
            <v>45</v>
          </cell>
          <cell r="J7">
            <v>527.79100000000005</v>
          </cell>
          <cell r="K7">
            <v>-0.44400000000007367</v>
          </cell>
          <cell r="L7">
            <v>60</v>
          </cell>
          <cell r="M7">
            <v>100</v>
          </cell>
          <cell r="N7">
            <v>250</v>
          </cell>
          <cell r="O7">
            <v>150</v>
          </cell>
          <cell r="W7">
            <v>105.46939999999999</v>
          </cell>
          <cell r="Y7">
            <v>9.1063948405888357</v>
          </cell>
          <cell r="Z7">
            <v>3.79679793380829</v>
          </cell>
          <cell r="AD7">
            <v>0</v>
          </cell>
          <cell r="AE7">
            <v>89.048599999999993</v>
          </cell>
          <cell r="AF7">
            <v>80.486199999999997</v>
          </cell>
          <cell r="AG7">
            <v>98.9268</v>
          </cell>
          <cell r="AH7">
            <v>41.136000000000003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-29.353999999999999</v>
          </cell>
          <cell r="D8">
            <v>998.30100000000004</v>
          </cell>
          <cell r="E8">
            <v>533.58500000000004</v>
          </cell>
          <cell r="F8">
            <v>403.85899999999998</v>
          </cell>
          <cell r="G8" t="str">
            <v>ябл</v>
          </cell>
          <cell r="H8">
            <v>1</v>
          </cell>
          <cell r="I8">
            <v>45</v>
          </cell>
          <cell r="J8">
            <v>523.73</v>
          </cell>
          <cell r="K8">
            <v>9.8550000000000182</v>
          </cell>
          <cell r="L8">
            <v>100</v>
          </cell>
          <cell r="M8">
            <v>130</v>
          </cell>
          <cell r="N8">
            <v>0</v>
          </cell>
          <cell r="O8">
            <v>150</v>
          </cell>
          <cell r="W8">
            <v>106.71700000000001</v>
          </cell>
          <cell r="X8">
            <v>100</v>
          </cell>
          <cell r="Y8">
            <v>8.2822699288773087</v>
          </cell>
          <cell r="Z8">
            <v>3.7843923648528346</v>
          </cell>
          <cell r="AD8">
            <v>0</v>
          </cell>
          <cell r="AE8">
            <v>100.09439999999999</v>
          </cell>
          <cell r="AF8">
            <v>98.4238</v>
          </cell>
          <cell r="AG8">
            <v>113.6324</v>
          </cell>
          <cell r="AH8">
            <v>132.756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843.85199999999998</v>
          </cell>
          <cell r="D9">
            <v>1941.9179999999999</v>
          </cell>
          <cell r="E9">
            <v>1851.893</v>
          </cell>
          <cell r="F9">
            <v>878.149</v>
          </cell>
          <cell r="G9" t="str">
            <v>н</v>
          </cell>
          <cell r="H9">
            <v>1</v>
          </cell>
          <cell r="I9">
            <v>45</v>
          </cell>
          <cell r="J9">
            <v>1870.2850000000001</v>
          </cell>
          <cell r="K9">
            <v>-18.392000000000053</v>
          </cell>
          <cell r="L9">
            <v>650</v>
          </cell>
          <cell r="M9">
            <v>550</v>
          </cell>
          <cell r="N9">
            <v>800</v>
          </cell>
          <cell r="O9">
            <v>600</v>
          </cell>
          <cell r="W9">
            <v>370.37860000000001</v>
          </cell>
          <cell r="Y9">
            <v>9.3907936365653946</v>
          </cell>
          <cell r="Z9">
            <v>2.3709496174994991</v>
          </cell>
          <cell r="AD9">
            <v>0</v>
          </cell>
          <cell r="AE9">
            <v>340.0478</v>
          </cell>
          <cell r="AF9">
            <v>373.4744</v>
          </cell>
          <cell r="AG9">
            <v>368.40100000000001</v>
          </cell>
          <cell r="AH9">
            <v>165.929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935</v>
          </cell>
          <cell r="D10">
            <v>3158</v>
          </cell>
          <cell r="E10">
            <v>3057</v>
          </cell>
          <cell r="F10">
            <v>1006</v>
          </cell>
          <cell r="G10" t="str">
            <v>ябл</v>
          </cell>
          <cell r="H10">
            <v>0.4</v>
          </cell>
          <cell r="I10">
            <v>45</v>
          </cell>
          <cell r="J10">
            <v>3227</v>
          </cell>
          <cell r="K10">
            <v>-170</v>
          </cell>
          <cell r="L10">
            <v>200</v>
          </cell>
          <cell r="M10">
            <v>200</v>
          </cell>
          <cell r="N10">
            <v>600</v>
          </cell>
          <cell r="O10">
            <v>500</v>
          </cell>
          <cell r="W10">
            <v>331.4</v>
          </cell>
          <cell r="X10">
            <v>200</v>
          </cell>
          <cell r="Y10">
            <v>8.1653590826795419</v>
          </cell>
          <cell r="Z10">
            <v>3.035606517803259</v>
          </cell>
          <cell r="AD10">
            <v>1400</v>
          </cell>
          <cell r="AE10">
            <v>342.2</v>
          </cell>
          <cell r="AF10">
            <v>328</v>
          </cell>
          <cell r="AG10">
            <v>282.39999999999998</v>
          </cell>
          <cell r="AH10">
            <v>329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1587</v>
          </cell>
          <cell r="D11">
            <v>5522</v>
          </cell>
          <cell r="E11">
            <v>5609</v>
          </cell>
          <cell r="F11">
            <v>1412</v>
          </cell>
          <cell r="G11">
            <v>0</v>
          </cell>
          <cell r="H11">
            <v>0.45</v>
          </cell>
          <cell r="I11">
            <v>45</v>
          </cell>
          <cell r="J11">
            <v>5744</v>
          </cell>
          <cell r="K11">
            <v>-135</v>
          </cell>
          <cell r="L11">
            <v>1800</v>
          </cell>
          <cell r="M11">
            <v>1000</v>
          </cell>
          <cell r="N11">
            <v>1600</v>
          </cell>
          <cell r="O11">
            <v>1200</v>
          </cell>
          <cell r="W11">
            <v>781</v>
          </cell>
          <cell r="Y11">
            <v>8.9782330345710619</v>
          </cell>
          <cell r="Z11">
            <v>1.8079385403329065</v>
          </cell>
          <cell r="AD11">
            <v>1704</v>
          </cell>
          <cell r="AE11">
            <v>787.2</v>
          </cell>
          <cell r="AF11">
            <v>657.8</v>
          </cell>
          <cell r="AG11">
            <v>765</v>
          </cell>
          <cell r="AH11">
            <v>477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662</v>
          </cell>
          <cell r="D12">
            <v>7545</v>
          </cell>
          <cell r="E12">
            <v>5758</v>
          </cell>
          <cell r="F12">
            <v>1341</v>
          </cell>
          <cell r="G12" t="str">
            <v>оконч</v>
          </cell>
          <cell r="H12">
            <v>0.45</v>
          </cell>
          <cell r="I12">
            <v>45</v>
          </cell>
          <cell r="J12">
            <v>5914</v>
          </cell>
          <cell r="K12">
            <v>-156</v>
          </cell>
          <cell r="L12">
            <v>1900</v>
          </cell>
          <cell r="M12">
            <v>1000</v>
          </cell>
          <cell r="N12">
            <v>1600</v>
          </cell>
          <cell r="O12">
            <v>1200</v>
          </cell>
          <cell r="W12">
            <v>791.6</v>
          </cell>
          <cell r="Y12">
            <v>8.8946437594744818</v>
          </cell>
          <cell r="Z12">
            <v>1.6940373926225365</v>
          </cell>
          <cell r="AD12">
            <v>1800</v>
          </cell>
          <cell r="AE12">
            <v>727.2</v>
          </cell>
          <cell r="AF12">
            <v>611.4</v>
          </cell>
          <cell r="AG12">
            <v>792.4</v>
          </cell>
          <cell r="AH12">
            <v>601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34</v>
          </cell>
          <cell r="D13">
            <v>22</v>
          </cell>
          <cell r="E13">
            <v>38</v>
          </cell>
          <cell r="F13">
            <v>17</v>
          </cell>
          <cell r="G13">
            <v>0</v>
          </cell>
          <cell r="H13">
            <v>0.4</v>
          </cell>
          <cell r="I13">
            <v>50</v>
          </cell>
          <cell r="J13">
            <v>55</v>
          </cell>
          <cell r="K13">
            <v>-17</v>
          </cell>
          <cell r="L13">
            <v>20</v>
          </cell>
          <cell r="M13">
            <v>10</v>
          </cell>
          <cell r="N13">
            <v>20</v>
          </cell>
          <cell r="O13">
            <v>0</v>
          </cell>
          <cell r="W13">
            <v>7.6</v>
          </cell>
          <cell r="Y13">
            <v>8.8157894736842106</v>
          </cell>
          <cell r="Z13">
            <v>2.236842105263158</v>
          </cell>
          <cell r="AD13">
            <v>0</v>
          </cell>
          <cell r="AE13">
            <v>7.4</v>
          </cell>
          <cell r="AF13">
            <v>7.8</v>
          </cell>
          <cell r="AG13">
            <v>7.2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279</v>
          </cell>
          <cell r="D14">
            <v>562</v>
          </cell>
          <cell r="E14">
            <v>176</v>
          </cell>
          <cell r="F14">
            <v>660</v>
          </cell>
          <cell r="G14">
            <v>0</v>
          </cell>
          <cell r="H14">
            <v>0.17</v>
          </cell>
          <cell r="I14">
            <v>180</v>
          </cell>
          <cell r="J14">
            <v>244</v>
          </cell>
          <cell r="K14">
            <v>-68</v>
          </cell>
          <cell r="L14">
            <v>0</v>
          </cell>
          <cell r="M14">
            <v>300</v>
          </cell>
          <cell r="N14">
            <v>0</v>
          </cell>
          <cell r="O14">
            <v>0</v>
          </cell>
          <cell r="W14">
            <v>35.200000000000003</v>
          </cell>
          <cell r="Y14">
            <v>27.27272727272727</v>
          </cell>
          <cell r="Z14">
            <v>18.75</v>
          </cell>
          <cell r="AD14">
            <v>0</v>
          </cell>
          <cell r="AE14">
            <v>28.6</v>
          </cell>
          <cell r="AF14">
            <v>51.8</v>
          </cell>
          <cell r="AG14">
            <v>31.4</v>
          </cell>
          <cell r="AH14">
            <v>60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90</v>
          </cell>
          <cell r="D15">
            <v>270</v>
          </cell>
          <cell r="E15">
            <v>220</v>
          </cell>
          <cell r="F15">
            <v>125</v>
          </cell>
          <cell r="G15">
            <v>0</v>
          </cell>
          <cell r="H15">
            <v>0.3</v>
          </cell>
          <cell r="I15">
            <v>40</v>
          </cell>
          <cell r="J15">
            <v>268</v>
          </cell>
          <cell r="K15">
            <v>-48</v>
          </cell>
          <cell r="L15">
            <v>80</v>
          </cell>
          <cell r="M15">
            <v>60</v>
          </cell>
          <cell r="N15">
            <v>0</v>
          </cell>
          <cell r="O15">
            <v>70</v>
          </cell>
          <cell r="W15">
            <v>44</v>
          </cell>
          <cell r="X15">
            <v>60</v>
          </cell>
          <cell r="Y15">
            <v>8.9772727272727266</v>
          </cell>
          <cell r="Z15">
            <v>2.8409090909090908</v>
          </cell>
          <cell r="AD15">
            <v>0</v>
          </cell>
          <cell r="AE15">
            <v>38.6</v>
          </cell>
          <cell r="AF15">
            <v>41.8</v>
          </cell>
          <cell r="AG15">
            <v>46.6</v>
          </cell>
          <cell r="AH15">
            <v>68</v>
          </cell>
          <cell r="AI15" t="str">
            <v>увел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D16">
            <v>1019</v>
          </cell>
          <cell r="E16">
            <v>981</v>
          </cell>
          <cell r="F16">
            <v>23</v>
          </cell>
          <cell r="G16" t="str">
            <v>ак</v>
          </cell>
          <cell r="H16">
            <v>0.35</v>
          </cell>
          <cell r="I16" t="e">
            <v>#N/A</v>
          </cell>
          <cell r="J16">
            <v>17</v>
          </cell>
          <cell r="K16">
            <v>964</v>
          </cell>
          <cell r="L16">
            <v>200</v>
          </cell>
          <cell r="M16">
            <v>100</v>
          </cell>
          <cell r="N16">
            <v>400</v>
          </cell>
          <cell r="O16">
            <v>400</v>
          </cell>
          <cell r="W16">
            <v>196.2</v>
          </cell>
          <cell r="X16">
            <v>200</v>
          </cell>
          <cell r="Y16">
            <v>6.7431192660550465</v>
          </cell>
          <cell r="Z16">
            <v>0.11722731906218145</v>
          </cell>
          <cell r="AD16">
            <v>0</v>
          </cell>
          <cell r="AE16">
            <v>0</v>
          </cell>
          <cell r="AF16">
            <v>0</v>
          </cell>
          <cell r="AG16">
            <v>98.2</v>
          </cell>
          <cell r="AH16">
            <v>235</v>
          </cell>
          <cell r="AI16" t="str">
            <v>Паша тф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1905</v>
          </cell>
          <cell r="D17">
            <v>1039</v>
          </cell>
          <cell r="E17">
            <v>964</v>
          </cell>
          <cell r="F17">
            <v>1956</v>
          </cell>
          <cell r="G17">
            <v>0</v>
          </cell>
          <cell r="H17">
            <v>0.17</v>
          </cell>
          <cell r="I17">
            <v>180</v>
          </cell>
          <cell r="J17">
            <v>1017</v>
          </cell>
          <cell r="K17">
            <v>-53</v>
          </cell>
          <cell r="L17">
            <v>0</v>
          </cell>
          <cell r="M17">
            <v>2000</v>
          </cell>
          <cell r="N17">
            <v>0</v>
          </cell>
          <cell r="O17">
            <v>0</v>
          </cell>
          <cell r="W17">
            <v>192.8</v>
          </cell>
          <cell r="Y17">
            <v>20.518672199170123</v>
          </cell>
          <cell r="Z17">
            <v>10.145228215767634</v>
          </cell>
          <cell r="AD17">
            <v>0</v>
          </cell>
          <cell r="AE17">
            <v>223.2</v>
          </cell>
          <cell r="AF17">
            <v>199.8</v>
          </cell>
          <cell r="AG17">
            <v>225.8</v>
          </cell>
          <cell r="AH17">
            <v>259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621</v>
          </cell>
          <cell r="D18">
            <v>419</v>
          </cell>
          <cell r="E18">
            <v>439</v>
          </cell>
          <cell r="F18">
            <v>596</v>
          </cell>
          <cell r="G18">
            <v>0</v>
          </cell>
          <cell r="H18">
            <v>0.35</v>
          </cell>
          <cell r="I18">
            <v>45</v>
          </cell>
          <cell r="J18">
            <v>444</v>
          </cell>
          <cell r="K18">
            <v>-5</v>
          </cell>
          <cell r="L18">
            <v>0</v>
          </cell>
          <cell r="M18">
            <v>50</v>
          </cell>
          <cell r="N18">
            <v>0</v>
          </cell>
          <cell r="O18">
            <v>150</v>
          </cell>
          <cell r="W18">
            <v>87.8</v>
          </cell>
          <cell r="Y18">
            <v>9.0660592255125287</v>
          </cell>
          <cell r="Z18">
            <v>6.7881548974943051</v>
          </cell>
          <cell r="AD18">
            <v>0</v>
          </cell>
          <cell r="AE18">
            <v>47.2</v>
          </cell>
          <cell r="AF18">
            <v>59.2</v>
          </cell>
          <cell r="AG18">
            <v>97.8</v>
          </cell>
          <cell r="AH18">
            <v>58</v>
          </cell>
          <cell r="AI18" t="str">
            <v>ябфев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57</v>
          </cell>
          <cell r="D19">
            <v>710</v>
          </cell>
          <cell r="E19">
            <v>680</v>
          </cell>
          <cell r="F19">
            <v>86</v>
          </cell>
          <cell r="G19" t="str">
            <v>н</v>
          </cell>
          <cell r="H19">
            <v>0.35</v>
          </cell>
          <cell r="I19">
            <v>45</v>
          </cell>
          <cell r="J19">
            <v>690</v>
          </cell>
          <cell r="K19">
            <v>-10</v>
          </cell>
          <cell r="L19">
            <v>0</v>
          </cell>
          <cell r="M19">
            <v>30</v>
          </cell>
          <cell r="N19">
            <v>0</v>
          </cell>
          <cell r="O19">
            <v>30</v>
          </cell>
          <cell r="W19">
            <v>16</v>
          </cell>
          <cell r="Y19">
            <v>9.125</v>
          </cell>
          <cell r="Z19">
            <v>5.375</v>
          </cell>
          <cell r="AD19">
            <v>600</v>
          </cell>
          <cell r="AE19">
            <v>14.4</v>
          </cell>
          <cell r="AF19">
            <v>21.4</v>
          </cell>
          <cell r="AG19">
            <v>17.2</v>
          </cell>
          <cell r="AH19">
            <v>12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150</v>
          </cell>
          <cell r="D20">
            <v>785</v>
          </cell>
          <cell r="E20">
            <v>636</v>
          </cell>
          <cell r="F20">
            <v>277</v>
          </cell>
          <cell r="G20">
            <v>0</v>
          </cell>
          <cell r="H20">
            <v>0.35</v>
          </cell>
          <cell r="I20">
            <v>45</v>
          </cell>
          <cell r="J20">
            <v>704</v>
          </cell>
          <cell r="K20">
            <v>-68</v>
          </cell>
          <cell r="L20">
            <v>250</v>
          </cell>
          <cell r="M20">
            <v>200</v>
          </cell>
          <cell r="N20">
            <v>170</v>
          </cell>
          <cell r="O20">
            <v>200</v>
          </cell>
          <cell r="W20">
            <v>117.6</v>
          </cell>
          <cell r="Y20">
            <v>9.3282312925170068</v>
          </cell>
          <cell r="Z20">
            <v>2.3554421768707483</v>
          </cell>
          <cell r="AD20">
            <v>48</v>
          </cell>
          <cell r="AE20">
            <v>37</v>
          </cell>
          <cell r="AF20">
            <v>38.4</v>
          </cell>
          <cell r="AG20">
            <v>127.2</v>
          </cell>
          <cell r="AH20">
            <v>75</v>
          </cell>
          <cell r="AI20" t="str">
            <v>400Ларин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829</v>
          </cell>
          <cell r="D21">
            <v>354</v>
          </cell>
          <cell r="E21">
            <v>516</v>
          </cell>
          <cell r="F21">
            <v>634</v>
          </cell>
          <cell r="G21">
            <v>0</v>
          </cell>
          <cell r="H21">
            <v>0.35</v>
          </cell>
          <cell r="I21">
            <v>45</v>
          </cell>
          <cell r="J21">
            <v>539</v>
          </cell>
          <cell r="K21">
            <v>-23</v>
          </cell>
          <cell r="L21">
            <v>0</v>
          </cell>
          <cell r="M21">
            <v>50</v>
          </cell>
          <cell r="N21">
            <v>100</v>
          </cell>
          <cell r="O21">
            <v>150</v>
          </cell>
          <cell r="W21">
            <v>103.2</v>
          </cell>
          <cell r="Y21">
            <v>9.050387596899224</v>
          </cell>
          <cell r="Z21">
            <v>6.1434108527131785</v>
          </cell>
          <cell r="AD21">
            <v>0</v>
          </cell>
          <cell r="AE21">
            <v>90.4</v>
          </cell>
          <cell r="AF21">
            <v>95.2</v>
          </cell>
          <cell r="AG21">
            <v>99</v>
          </cell>
          <cell r="AH21">
            <v>52</v>
          </cell>
          <cell r="AI21" t="str">
            <v>ябфев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57.618000000000002</v>
          </cell>
          <cell r="D22">
            <v>686.10400000000004</v>
          </cell>
          <cell r="E22">
            <v>427.24900000000002</v>
          </cell>
          <cell r="F22">
            <v>294.76499999999999</v>
          </cell>
          <cell r="G22">
            <v>0</v>
          </cell>
          <cell r="H22">
            <v>1</v>
          </cell>
          <cell r="I22">
            <v>50</v>
          </cell>
          <cell r="J22">
            <v>448.46100000000001</v>
          </cell>
          <cell r="K22">
            <v>-21.211999999999989</v>
          </cell>
          <cell r="L22">
            <v>100</v>
          </cell>
          <cell r="M22">
            <v>120</v>
          </cell>
          <cell r="N22">
            <v>100</v>
          </cell>
          <cell r="O22">
            <v>130</v>
          </cell>
          <cell r="W22">
            <v>85.44980000000001</v>
          </cell>
          <cell r="Y22">
            <v>8.7158191125081608</v>
          </cell>
          <cell r="Z22">
            <v>3.4495692207588542</v>
          </cell>
          <cell r="AD22">
            <v>0</v>
          </cell>
          <cell r="AE22">
            <v>47.711599999999997</v>
          </cell>
          <cell r="AF22">
            <v>57.916999999999994</v>
          </cell>
          <cell r="AG22">
            <v>89.255399999999995</v>
          </cell>
          <cell r="AH22">
            <v>90.406000000000006</v>
          </cell>
          <cell r="AI22" t="str">
            <v>склад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2171.3220000000001</v>
          </cell>
          <cell r="D23">
            <v>5218.125</v>
          </cell>
          <cell r="E23">
            <v>4168.4579999999996</v>
          </cell>
          <cell r="F23">
            <v>3097.895</v>
          </cell>
          <cell r="G23">
            <v>0</v>
          </cell>
          <cell r="H23">
            <v>1</v>
          </cell>
          <cell r="I23">
            <v>50</v>
          </cell>
          <cell r="J23">
            <v>4393.43</v>
          </cell>
          <cell r="K23">
            <v>-224.97200000000066</v>
          </cell>
          <cell r="L23">
            <v>600</v>
          </cell>
          <cell r="M23">
            <v>1200</v>
          </cell>
          <cell r="N23">
            <v>1500</v>
          </cell>
          <cell r="O23">
            <v>1200</v>
          </cell>
          <cell r="W23">
            <v>833.69159999999988</v>
          </cell>
          <cell r="X23">
            <v>400</v>
          </cell>
          <cell r="Y23">
            <v>9.5933496271283065</v>
          </cell>
          <cell r="Z23">
            <v>3.7158764703878515</v>
          </cell>
          <cell r="AD23">
            <v>0</v>
          </cell>
          <cell r="AE23">
            <v>938.52279999999996</v>
          </cell>
          <cell r="AF23">
            <v>920.92019999999991</v>
          </cell>
          <cell r="AG23">
            <v>868.93700000000013</v>
          </cell>
          <cell r="AH23">
            <v>671.88199999999995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132.88200000000001</v>
          </cell>
          <cell r="D24">
            <v>447.89100000000002</v>
          </cell>
          <cell r="E24">
            <v>330.16399999999999</v>
          </cell>
          <cell r="F24">
            <v>237.14699999999999</v>
          </cell>
          <cell r="G24">
            <v>0</v>
          </cell>
          <cell r="H24">
            <v>1</v>
          </cell>
          <cell r="I24">
            <v>50</v>
          </cell>
          <cell r="J24">
            <v>327.30200000000002</v>
          </cell>
          <cell r="K24">
            <v>2.8619999999999663</v>
          </cell>
          <cell r="L24">
            <v>50</v>
          </cell>
          <cell r="M24">
            <v>70</v>
          </cell>
          <cell r="N24">
            <v>150</v>
          </cell>
          <cell r="O24">
            <v>120</v>
          </cell>
          <cell r="W24">
            <v>66.032799999999995</v>
          </cell>
          <cell r="Y24">
            <v>9.4975072994027201</v>
          </cell>
          <cell r="Z24">
            <v>3.591351570734544</v>
          </cell>
          <cell r="AD24">
            <v>0</v>
          </cell>
          <cell r="AE24">
            <v>74.306600000000003</v>
          </cell>
          <cell r="AF24">
            <v>67.0428</v>
          </cell>
          <cell r="AG24">
            <v>68.287400000000005</v>
          </cell>
          <cell r="AH24">
            <v>60.325000000000003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435.084</v>
          </cell>
          <cell r="D25">
            <v>1181.521</v>
          </cell>
          <cell r="E25">
            <v>889.625</v>
          </cell>
          <cell r="F25">
            <v>691.46900000000005</v>
          </cell>
          <cell r="G25">
            <v>0</v>
          </cell>
          <cell r="H25">
            <v>1</v>
          </cell>
          <cell r="I25">
            <v>60</v>
          </cell>
          <cell r="J25">
            <v>1108.297</v>
          </cell>
          <cell r="K25">
            <v>-218.67200000000003</v>
          </cell>
          <cell r="L25">
            <v>100</v>
          </cell>
          <cell r="M25">
            <v>200</v>
          </cell>
          <cell r="N25">
            <v>100</v>
          </cell>
          <cell r="O25">
            <v>220</v>
          </cell>
          <cell r="W25">
            <v>177.92500000000001</v>
          </cell>
          <cell r="X25">
            <v>300</v>
          </cell>
          <cell r="Y25">
            <v>9.0570127862863572</v>
          </cell>
          <cell r="Z25">
            <v>3.8862947871294087</v>
          </cell>
          <cell r="AD25">
            <v>0</v>
          </cell>
          <cell r="AE25">
            <v>168.89519999999999</v>
          </cell>
          <cell r="AF25">
            <v>203.04079999999999</v>
          </cell>
          <cell r="AG25">
            <v>181.59399999999999</v>
          </cell>
          <cell r="AH25">
            <v>292.50599999999997</v>
          </cell>
          <cell r="AI25" t="str">
            <v>склад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159.73099999999999</v>
          </cell>
          <cell r="D26">
            <v>716.15099999999995</v>
          </cell>
          <cell r="E26">
            <v>557.101</v>
          </cell>
          <cell r="F26">
            <v>302.83699999999999</v>
          </cell>
          <cell r="G26">
            <v>0</v>
          </cell>
          <cell r="H26">
            <v>1</v>
          </cell>
          <cell r="I26">
            <v>50</v>
          </cell>
          <cell r="J26">
            <v>576.03099999999995</v>
          </cell>
          <cell r="K26">
            <v>-18.92999999999995</v>
          </cell>
          <cell r="L26">
            <v>150</v>
          </cell>
          <cell r="M26">
            <v>160</v>
          </cell>
          <cell r="N26">
            <v>150</v>
          </cell>
          <cell r="O26">
            <v>120</v>
          </cell>
          <cell r="W26">
            <v>111.42019999999999</v>
          </cell>
          <cell r="Y26">
            <v>7.9234914315357541</v>
          </cell>
          <cell r="Z26">
            <v>2.7179721450867977</v>
          </cell>
          <cell r="AD26">
            <v>0</v>
          </cell>
          <cell r="AE26">
            <v>105.77860000000001</v>
          </cell>
          <cell r="AF26">
            <v>102.6182</v>
          </cell>
          <cell r="AG26">
            <v>113.7906</v>
          </cell>
          <cell r="AH26">
            <v>127.057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53.180999999999997</v>
          </cell>
          <cell r="D27">
            <v>318.08199999999999</v>
          </cell>
          <cell r="E27">
            <v>197.41399999999999</v>
          </cell>
          <cell r="F27">
            <v>166.886</v>
          </cell>
          <cell r="G27">
            <v>0</v>
          </cell>
          <cell r="H27">
            <v>1</v>
          </cell>
          <cell r="I27">
            <v>60</v>
          </cell>
          <cell r="J27">
            <v>197.304</v>
          </cell>
          <cell r="K27">
            <v>0.10999999999998522</v>
          </cell>
          <cell r="L27">
            <v>60</v>
          </cell>
          <cell r="M27">
            <v>70</v>
          </cell>
          <cell r="N27">
            <v>0</v>
          </cell>
          <cell r="O27">
            <v>30</v>
          </cell>
          <cell r="W27">
            <v>39.482799999999997</v>
          </cell>
          <cell r="Y27">
            <v>8.2792000567335648</v>
          </cell>
          <cell r="Z27">
            <v>4.2268025570628227</v>
          </cell>
          <cell r="AD27">
            <v>0</v>
          </cell>
          <cell r="AE27">
            <v>39.322600000000001</v>
          </cell>
          <cell r="AF27">
            <v>41.041600000000003</v>
          </cell>
          <cell r="AG27">
            <v>47.7166</v>
          </cell>
          <cell r="AH27">
            <v>46.365000000000002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34.770000000000003</v>
          </cell>
          <cell r="D28">
            <v>274.95600000000002</v>
          </cell>
          <cell r="E28">
            <v>165.16200000000001</v>
          </cell>
          <cell r="F28">
            <v>138.37100000000001</v>
          </cell>
          <cell r="G28">
            <v>0</v>
          </cell>
          <cell r="H28">
            <v>1</v>
          </cell>
          <cell r="I28">
            <v>60</v>
          </cell>
          <cell r="J28">
            <v>171.785</v>
          </cell>
          <cell r="K28">
            <v>-6.6229999999999905</v>
          </cell>
          <cell r="L28">
            <v>30</v>
          </cell>
          <cell r="M28">
            <v>50</v>
          </cell>
          <cell r="N28">
            <v>0</v>
          </cell>
          <cell r="O28">
            <v>70</v>
          </cell>
          <cell r="W28">
            <v>33.032400000000003</v>
          </cell>
          <cell r="Y28">
            <v>8.7299439338346581</v>
          </cell>
          <cell r="Z28">
            <v>4.1889478209273321</v>
          </cell>
          <cell r="AD28">
            <v>0</v>
          </cell>
          <cell r="AE28">
            <v>36.5762</v>
          </cell>
          <cell r="AF28">
            <v>31.452800000000003</v>
          </cell>
          <cell r="AG28">
            <v>37.3384</v>
          </cell>
          <cell r="AH28">
            <v>30.056000000000001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40.098999999999997</v>
          </cell>
          <cell r="D29">
            <v>677.26199999999994</v>
          </cell>
          <cell r="E29">
            <v>433.78</v>
          </cell>
          <cell r="F29">
            <v>263.95299999999997</v>
          </cell>
          <cell r="G29">
            <v>0</v>
          </cell>
          <cell r="H29">
            <v>1</v>
          </cell>
          <cell r="I29">
            <v>60</v>
          </cell>
          <cell r="J29">
            <v>450.61200000000002</v>
          </cell>
          <cell r="K29">
            <v>-16.83200000000005</v>
          </cell>
          <cell r="L29">
            <v>240</v>
          </cell>
          <cell r="M29">
            <v>150</v>
          </cell>
          <cell r="N29">
            <v>0</v>
          </cell>
          <cell r="O29">
            <v>100</v>
          </cell>
          <cell r="W29">
            <v>86.756</v>
          </cell>
          <cell r="Y29">
            <v>8.690499792521555</v>
          </cell>
          <cell r="Z29">
            <v>3.0424754483839731</v>
          </cell>
          <cell r="AD29">
            <v>0</v>
          </cell>
          <cell r="AE29">
            <v>81.344799999999992</v>
          </cell>
          <cell r="AF29">
            <v>79.647199999999998</v>
          </cell>
          <cell r="AG29">
            <v>104.69000000000001</v>
          </cell>
          <cell r="AH29">
            <v>95.352999999999994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53.017000000000003</v>
          </cell>
          <cell r="D30">
            <v>166.46799999999999</v>
          </cell>
          <cell r="E30">
            <v>139.58199999999999</v>
          </cell>
          <cell r="F30">
            <v>76.92</v>
          </cell>
          <cell r="G30">
            <v>0</v>
          </cell>
          <cell r="H30">
            <v>1</v>
          </cell>
          <cell r="I30">
            <v>30</v>
          </cell>
          <cell r="J30">
            <v>150.625</v>
          </cell>
          <cell r="K30">
            <v>-11.043000000000006</v>
          </cell>
          <cell r="L30">
            <v>0</v>
          </cell>
          <cell r="M30">
            <v>30</v>
          </cell>
          <cell r="N30">
            <v>40</v>
          </cell>
          <cell r="O30">
            <v>40</v>
          </cell>
          <cell r="W30">
            <v>27.916399999999999</v>
          </cell>
          <cell r="X30">
            <v>20</v>
          </cell>
          <cell r="Y30">
            <v>7.4121305039331729</v>
          </cell>
          <cell r="Z30">
            <v>2.7553696035305415</v>
          </cell>
          <cell r="AD30">
            <v>0</v>
          </cell>
          <cell r="AE30">
            <v>30.756799999999998</v>
          </cell>
          <cell r="AF30">
            <v>27.235000000000003</v>
          </cell>
          <cell r="AG30">
            <v>26.906799999999997</v>
          </cell>
          <cell r="AH30">
            <v>30.463999999999999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69.018000000000001</v>
          </cell>
          <cell r="D31">
            <v>174.97</v>
          </cell>
          <cell r="E31">
            <v>128.352</v>
          </cell>
          <cell r="F31">
            <v>105.58499999999999</v>
          </cell>
          <cell r="G31" t="str">
            <v>н</v>
          </cell>
          <cell r="H31">
            <v>1</v>
          </cell>
          <cell r="I31">
            <v>30</v>
          </cell>
          <cell r="J31">
            <v>147.45400000000001</v>
          </cell>
          <cell r="K31">
            <v>-19.102000000000004</v>
          </cell>
          <cell r="L31">
            <v>0</v>
          </cell>
          <cell r="M31">
            <v>20</v>
          </cell>
          <cell r="N31">
            <v>20</v>
          </cell>
          <cell r="O31">
            <v>20</v>
          </cell>
          <cell r="W31">
            <v>25.670400000000001</v>
          </cell>
          <cell r="X31">
            <v>20</v>
          </cell>
          <cell r="Y31">
            <v>7.2295328471702804</v>
          </cell>
          <cell r="Z31">
            <v>4.1131030291697828</v>
          </cell>
          <cell r="AD31">
            <v>0</v>
          </cell>
          <cell r="AE31">
            <v>28.710799999999999</v>
          </cell>
          <cell r="AF31">
            <v>28.599400000000003</v>
          </cell>
          <cell r="AG31">
            <v>23.135400000000001</v>
          </cell>
          <cell r="AH31">
            <v>20.399999999999999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301.61200000000002</v>
          </cell>
          <cell r="D32">
            <v>1207.5150000000001</v>
          </cell>
          <cell r="E32">
            <v>961.495</v>
          </cell>
          <cell r="F32">
            <v>530.16499999999996</v>
          </cell>
          <cell r="G32">
            <v>0</v>
          </cell>
          <cell r="H32">
            <v>1</v>
          </cell>
          <cell r="I32">
            <v>30</v>
          </cell>
          <cell r="J32">
            <v>1000.184</v>
          </cell>
          <cell r="K32">
            <v>-38.688999999999965</v>
          </cell>
          <cell r="L32">
            <v>350</v>
          </cell>
          <cell r="M32">
            <v>250</v>
          </cell>
          <cell r="N32">
            <v>100</v>
          </cell>
          <cell r="O32">
            <v>250</v>
          </cell>
          <cell r="W32">
            <v>192.29900000000001</v>
          </cell>
          <cell r="Y32">
            <v>7.6972059137072995</v>
          </cell>
          <cell r="Z32">
            <v>2.7569826156142256</v>
          </cell>
          <cell r="AD32">
            <v>0</v>
          </cell>
          <cell r="AE32">
            <v>210.11860000000001</v>
          </cell>
          <cell r="AF32">
            <v>193.00839999999999</v>
          </cell>
          <cell r="AG32">
            <v>223.13820000000001</v>
          </cell>
          <cell r="AH32">
            <v>145.99799999999999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32.329000000000001</v>
          </cell>
          <cell r="D33">
            <v>142.001</v>
          </cell>
          <cell r="E33">
            <v>52.87</v>
          </cell>
          <cell r="F33">
            <v>114.545</v>
          </cell>
          <cell r="G33">
            <v>0</v>
          </cell>
          <cell r="H33">
            <v>1</v>
          </cell>
          <cell r="I33">
            <v>40</v>
          </cell>
          <cell r="J33">
            <v>118.846</v>
          </cell>
          <cell r="K33">
            <v>-65.975999999999999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W33">
            <v>10.574</v>
          </cell>
          <cell r="Y33">
            <v>10.832702856062038</v>
          </cell>
          <cell r="Z33">
            <v>10.832702856062038</v>
          </cell>
          <cell r="AD33">
            <v>0</v>
          </cell>
          <cell r="AE33">
            <v>12.9702</v>
          </cell>
          <cell r="AF33">
            <v>19.424199999999999</v>
          </cell>
          <cell r="AG33">
            <v>8.6257999999999999</v>
          </cell>
          <cell r="AH33">
            <v>17.978999999999999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103.093</v>
          </cell>
          <cell r="D34">
            <v>134.994</v>
          </cell>
          <cell r="E34">
            <v>98.53</v>
          </cell>
          <cell r="F34">
            <v>136.23699999999999</v>
          </cell>
          <cell r="G34" t="str">
            <v>н</v>
          </cell>
          <cell r="H34">
            <v>1</v>
          </cell>
          <cell r="I34">
            <v>35</v>
          </cell>
          <cell r="J34">
            <v>101.1</v>
          </cell>
          <cell r="K34">
            <v>-2.5699999999999932</v>
          </cell>
          <cell r="L34">
            <v>0</v>
          </cell>
          <cell r="M34">
            <v>0</v>
          </cell>
          <cell r="N34">
            <v>0</v>
          </cell>
          <cell r="O34">
            <v>30</v>
          </cell>
          <cell r="W34">
            <v>19.706</v>
          </cell>
          <cell r="Y34">
            <v>8.4358570993606001</v>
          </cell>
          <cell r="Z34">
            <v>6.9134781284887854</v>
          </cell>
          <cell r="AD34">
            <v>0</v>
          </cell>
          <cell r="AE34">
            <v>19.864599999999999</v>
          </cell>
          <cell r="AF34">
            <v>30.048000000000002</v>
          </cell>
          <cell r="AG34">
            <v>19.5198</v>
          </cell>
          <cell r="AH34">
            <v>19.484999999999999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64.798000000000002</v>
          </cell>
          <cell r="D35">
            <v>59.551000000000002</v>
          </cell>
          <cell r="E35">
            <v>56.49</v>
          </cell>
          <cell r="F35">
            <v>63.869</v>
          </cell>
          <cell r="G35">
            <v>0</v>
          </cell>
          <cell r="H35">
            <v>1</v>
          </cell>
          <cell r="I35">
            <v>30</v>
          </cell>
          <cell r="J35">
            <v>114.952</v>
          </cell>
          <cell r="K35">
            <v>-58.461999999999996</v>
          </cell>
          <cell r="L35">
            <v>20</v>
          </cell>
          <cell r="M35">
            <v>20</v>
          </cell>
          <cell r="N35">
            <v>10</v>
          </cell>
          <cell r="O35">
            <v>10</v>
          </cell>
          <cell r="W35">
            <v>11.298</v>
          </cell>
          <cell r="X35">
            <v>10</v>
          </cell>
          <cell r="Y35">
            <v>11.84891131173659</v>
          </cell>
          <cell r="Z35">
            <v>5.6531244468047444</v>
          </cell>
          <cell r="AD35">
            <v>0</v>
          </cell>
          <cell r="AE35">
            <v>12.7034</v>
          </cell>
          <cell r="AF35">
            <v>13.238999999999999</v>
          </cell>
          <cell r="AG35">
            <v>14.315000000000001</v>
          </cell>
          <cell r="AH35">
            <v>0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37.229999999999997</v>
          </cell>
          <cell r="D36">
            <v>55.207000000000001</v>
          </cell>
          <cell r="E36">
            <v>31.797000000000001</v>
          </cell>
          <cell r="F36">
            <v>58.857999999999997</v>
          </cell>
          <cell r="G36" t="str">
            <v>н</v>
          </cell>
          <cell r="H36">
            <v>1</v>
          </cell>
          <cell r="I36">
            <v>45</v>
          </cell>
          <cell r="J36">
            <v>44.381999999999998</v>
          </cell>
          <cell r="K36">
            <v>-12.584999999999997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6.3593999999999999</v>
          </cell>
          <cell r="Y36">
            <v>9.2552756549359998</v>
          </cell>
          <cell r="Z36">
            <v>9.2552756549359998</v>
          </cell>
          <cell r="AD36">
            <v>0</v>
          </cell>
          <cell r="AE36">
            <v>10.884600000000001</v>
          </cell>
          <cell r="AF36">
            <v>7.7842000000000002</v>
          </cell>
          <cell r="AG36">
            <v>8.2938000000000009</v>
          </cell>
          <cell r="AH36">
            <v>1.8120000000000001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26.411000000000001</v>
          </cell>
          <cell r="D37">
            <v>70.400000000000006</v>
          </cell>
          <cell r="E37">
            <v>37.344999999999999</v>
          </cell>
          <cell r="F37">
            <v>58.743000000000002</v>
          </cell>
          <cell r="G37" t="str">
            <v>н</v>
          </cell>
          <cell r="H37">
            <v>1</v>
          </cell>
          <cell r="I37">
            <v>45</v>
          </cell>
          <cell r="J37">
            <v>52.651000000000003</v>
          </cell>
          <cell r="K37">
            <v>-15.306000000000004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7.4689999999999994</v>
          </cell>
          <cell r="Y37">
            <v>7.8649082875887011</v>
          </cell>
          <cell r="Z37">
            <v>7.8649082875887011</v>
          </cell>
          <cell r="AD37">
            <v>0</v>
          </cell>
          <cell r="AE37">
            <v>9.9073999999999991</v>
          </cell>
          <cell r="AF37">
            <v>10.7432</v>
          </cell>
          <cell r="AG37">
            <v>9.4754000000000005</v>
          </cell>
          <cell r="AH37">
            <v>7.9050000000000002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25.931999999999999</v>
          </cell>
          <cell r="D38">
            <v>59.375999999999998</v>
          </cell>
          <cell r="E38">
            <v>45.585999999999999</v>
          </cell>
          <cell r="F38">
            <v>36.082000000000001</v>
          </cell>
          <cell r="G38" t="str">
            <v>н</v>
          </cell>
          <cell r="H38">
            <v>1</v>
          </cell>
          <cell r="I38">
            <v>45</v>
          </cell>
          <cell r="J38">
            <v>61.902000000000001</v>
          </cell>
          <cell r="K38">
            <v>-16.316000000000003</v>
          </cell>
          <cell r="L38">
            <v>0</v>
          </cell>
          <cell r="M38">
            <v>0</v>
          </cell>
          <cell r="N38">
            <v>30</v>
          </cell>
          <cell r="O38">
            <v>20</v>
          </cell>
          <cell r="W38">
            <v>9.1172000000000004</v>
          </cell>
          <cell r="Y38">
            <v>9.4417145614881743</v>
          </cell>
          <cell r="Z38">
            <v>3.9575746939849954</v>
          </cell>
          <cell r="AD38">
            <v>0</v>
          </cell>
          <cell r="AE38">
            <v>10.0822</v>
          </cell>
          <cell r="AF38">
            <v>10.9834</v>
          </cell>
          <cell r="AG38">
            <v>5.8235999999999999</v>
          </cell>
          <cell r="AH38">
            <v>5.4749999999999996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1978</v>
          </cell>
          <cell r="D39">
            <v>1628</v>
          </cell>
          <cell r="E39">
            <v>898</v>
          </cell>
          <cell r="F39">
            <v>2690</v>
          </cell>
          <cell r="G39" t="str">
            <v>оконч</v>
          </cell>
          <cell r="H39">
            <v>0.35</v>
          </cell>
          <cell r="I39">
            <v>40</v>
          </cell>
          <cell r="J39">
            <v>926</v>
          </cell>
          <cell r="K39">
            <v>-28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W39">
            <v>179.6</v>
          </cell>
          <cell r="Y39">
            <v>14.977728285077951</v>
          </cell>
          <cell r="Z39">
            <v>14.977728285077951</v>
          </cell>
          <cell r="AD39">
            <v>0</v>
          </cell>
          <cell r="AE39">
            <v>390.6</v>
          </cell>
          <cell r="AF39">
            <v>537.6</v>
          </cell>
          <cell r="AG39">
            <v>267.60000000000002</v>
          </cell>
          <cell r="AH39">
            <v>115</v>
          </cell>
          <cell r="AI39" t="str">
            <v>увел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718</v>
          </cell>
          <cell r="D40">
            <v>5621</v>
          </cell>
          <cell r="E40">
            <v>3601</v>
          </cell>
          <cell r="F40">
            <v>1591</v>
          </cell>
          <cell r="G40" t="str">
            <v>оконч</v>
          </cell>
          <cell r="H40">
            <v>0.4</v>
          </cell>
          <cell r="I40">
            <v>40</v>
          </cell>
          <cell r="J40">
            <v>3765</v>
          </cell>
          <cell r="K40">
            <v>-164</v>
          </cell>
          <cell r="L40">
            <v>800</v>
          </cell>
          <cell r="M40">
            <v>900</v>
          </cell>
          <cell r="N40">
            <v>0</v>
          </cell>
          <cell r="O40">
            <v>800</v>
          </cell>
          <cell r="W40">
            <v>518.6</v>
          </cell>
          <cell r="X40">
            <v>300</v>
          </cell>
          <cell r="Y40">
            <v>8.467026610104126</v>
          </cell>
          <cell r="Z40">
            <v>3.0678750482067101</v>
          </cell>
          <cell r="AD40">
            <v>1008</v>
          </cell>
          <cell r="AE40">
            <v>512.4</v>
          </cell>
          <cell r="AF40">
            <v>501.2</v>
          </cell>
          <cell r="AG40">
            <v>578.4</v>
          </cell>
          <cell r="AH40">
            <v>711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962</v>
          </cell>
          <cell r="D41">
            <v>8595</v>
          </cell>
          <cell r="E41">
            <v>7941</v>
          </cell>
          <cell r="F41">
            <v>1514</v>
          </cell>
          <cell r="G41">
            <v>0</v>
          </cell>
          <cell r="H41">
            <v>0.45</v>
          </cell>
          <cell r="I41">
            <v>45</v>
          </cell>
          <cell r="J41">
            <v>8153</v>
          </cell>
          <cell r="K41">
            <v>-212</v>
          </cell>
          <cell r="L41">
            <v>1800</v>
          </cell>
          <cell r="M41">
            <v>1400</v>
          </cell>
          <cell r="N41">
            <v>2600</v>
          </cell>
          <cell r="O41">
            <v>1600</v>
          </cell>
          <cell r="W41">
            <v>1028.2</v>
          </cell>
          <cell r="Y41">
            <v>8.669519548725928</v>
          </cell>
          <cell r="Z41">
            <v>1.4724761719509822</v>
          </cell>
          <cell r="AD41">
            <v>2800</v>
          </cell>
          <cell r="AE41">
            <v>748.4</v>
          </cell>
          <cell r="AF41">
            <v>697.2</v>
          </cell>
          <cell r="AG41">
            <v>923</v>
          </cell>
          <cell r="AH41">
            <v>543</v>
          </cell>
          <cell r="AI41" t="str">
            <v>продфев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278.57400000000001</v>
          </cell>
          <cell r="D42">
            <v>465.822</v>
          </cell>
          <cell r="E42">
            <v>444.52800000000002</v>
          </cell>
          <cell r="F42">
            <v>290.339</v>
          </cell>
          <cell r="G42">
            <v>0</v>
          </cell>
          <cell r="H42">
            <v>1</v>
          </cell>
          <cell r="I42">
            <v>40</v>
          </cell>
          <cell r="J42">
            <v>453.90100000000001</v>
          </cell>
          <cell r="K42">
            <v>-9.3729999999999905</v>
          </cell>
          <cell r="L42">
            <v>240</v>
          </cell>
          <cell r="M42">
            <v>170</v>
          </cell>
          <cell r="N42">
            <v>0</v>
          </cell>
          <cell r="O42">
            <v>90</v>
          </cell>
          <cell r="W42">
            <v>88.905600000000007</v>
          </cell>
          <cell r="Y42">
            <v>8.8896424972105237</v>
          </cell>
          <cell r="Z42">
            <v>3.2656997984378933</v>
          </cell>
          <cell r="AD42">
            <v>0</v>
          </cell>
          <cell r="AE42">
            <v>114.4016</v>
          </cell>
          <cell r="AF42">
            <v>93.555599999999998</v>
          </cell>
          <cell r="AG42">
            <v>110.4432</v>
          </cell>
          <cell r="AH42">
            <v>93.781000000000006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1146</v>
          </cell>
          <cell r="D43">
            <v>1039</v>
          </cell>
          <cell r="E43">
            <v>543</v>
          </cell>
          <cell r="F43">
            <v>1626</v>
          </cell>
          <cell r="G43">
            <v>0</v>
          </cell>
          <cell r="H43">
            <v>0.1</v>
          </cell>
          <cell r="I43">
            <v>730</v>
          </cell>
          <cell r="J43">
            <v>569</v>
          </cell>
          <cell r="K43">
            <v>-26</v>
          </cell>
          <cell r="L43">
            <v>0</v>
          </cell>
          <cell r="M43">
            <v>1500</v>
          </cell>
          <cell r="N43">
            <v>0</v>
          </cell>
          <cell r="O43">
            <v>0</v>
          </cell>
          <cell r="W43">
            <v>108.6</v>
          </cell>
          <cell r="Y43">
            <v>28.784530386740332</v>
          </cell>
          <cell r="Z43">
            <v>14.972375690607736</v>
          </cell>
          <cell r="AD43">
            <v>0</v>
          </cell>
          <cell r="AE43">
            <v>139</v>
          </cell>
          <cell r="AF43">
            <v>110.2</v>
          </cell>
          <cell r="AG43">
            <v>144.19999999999999</v>
          </cell>
          <cell r="AH43">
            <v>142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442</v>
          </cell>
          <cell r="D44">
            <v>1246</v>
          </cell>
          <cell r="E44">
            <v>1056</v>
          </cell>
          <cell r="F44">
            <v>597</v>
          </cell>
          <cell r="G44">
            <v>0</v>
          </cell>
          <cell r="H44">
            <v>0.35</v>
          </cell>
          <cell r="I44">
            <v>40</v>
          </cell>
          <cell r="J44">
            <v>1146</v>
          </cell>
          <cell r="K44">
            <v>-90</v>
          </cell>
          <cell r="L44">
            <v>340</v>
          </cell>
          <cell r="M44">
            <v>350</v>
          </cell>
          <cell r="N44">
            <v>0</v>
          </cell>
          <cell r="O44">
            <v>350</v>
          </cell>
          <cell r="W44">
            <v>211.2</v>
          </cell>
          <cell r="Y44">
            <v>7.7509469696969697</v>
          </cell>
          <cell r="Z44">
            <v>2.8267045454545454</v>
          </cell>
          <cell r="AD44">
            <v>0</v>
          </cell>
          <cell r="AE44">
            <v>215</v>
          </cell>
          <cell r="AF44">
            <v>216.4</v>
          </cell>
          <cell r="AG44">
            <v>231.8</v>
          </cell>
          <cell r="AH44">
            <v>313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151.10900000000001</v>
          </cell>
          <cell r="D45">
            <v>282.959</v>
          </cell>
          <cell r="E45">
            <v>269.87</v>
          </cell>
          <cell r="F45">
            <v>156.923</v>
          </cell>
          <cell r="G45">
            <v>0</v>
          </cell>
          <cell r="H45">
            <v>1</v>
          </cell>
          <cell r="I45">
            <v>40</v>
          </cell>
          <cell r="J45">
            <v>281.62</v>
          </cell>
          <cell r="K45">
            <v>-11.75</v>
          </cell>
          <cell r="L45">
            <v>100</v>
          </cell>
          <cell r="M45">
            <v>90</v>
          </cell>
          <cell r="N45">
            <v>50</v>
          </cell>
          <cell r="O45">
            <v>90</v>
          </cell>
          <cell r="W45">
            <v>53.974000000000004</v>
          </cell>
          <cell r="Y45">
            <v>9.0214362470819278</v>
          </cell>
          <cell r="Z45">
            <v>2.9073813317523252</v>
          </cell>
          <cell r="AD45">
            <v>0</v>
          </cell>
          <cell r="AE45">
            <v>56.594399999999993</v>
          </cell>
          <cell r="AF45">
            <v>57.063800000000001</v>
          </cell>
          <cell r="AG45">
            <v>57.785600000000002</v>
          </cell>
          <cell r="AH45">
            <v>43.631999999999998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223</v>
          </cell>
          <cell r="D46">
            <v>1840</v>
          </cell>
          <cell r="E46">
            <v>1550</v>
          </cell>
          <cell r="F46">
            <v>464</v>
          </cell>
          <cell r="G46">
            <v>0</v>
          </cell>
          <cell r="H46">
            <v>0.4</v>
          </cell>
          <cell r="I46">
            <v>35</v>
          </cell>
          <cell r="J46">
            <v>1728</v>
          </cell>
          <cell r="K46">
            <v>-178</v>
          </cell>
          <cell r="L46">
            <v>550</v>
          </cell>
          <cell r="M46">
            <v>400</v>
          </cell>
          <cell r="N46">
            <v>700</v>
          </cell>
          <cell r="O46">
            <v>450</v>
          </cell>
          <cell r="W46">
            <v>310</v>
          </cell>
          <cell r="Y46">
            <v>8.2709677419354843</v>
          </cell>
          <cell r="Z46">
            <v>1.4967741935483871</v>
          </cell>
          <cell r="AD46">
            <v>0</v>
          </cell>
          <cell r="AE46">
            <v>224.4</v>
          </cell>
          <cell r="AF46">
            <v>267</v>
          </cell>
          <cell r="AG46">
            <v>284</v>
          </cell>
          <cell r="AH46">
            <v>379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1381</v>
          </cell>
          <cell r="D47">
            <v>2888</v>
          </cell>
          <cell r="E47">
            <v>2773</v>
          </cell>
          <cell r="F47">
            <v>1366</v>
          </cell>
          <cell r="G47" t="str">
            <v>акк</v>
          </cell>
          <cell r="H47">
            <v>0.4</v>
          </cell>
          <cell r="I47">
            <v>40</v>
          </cell>
          <cell r="J47">
            <v>2423</v>
          </cell>
          <cell r="K47">
            <v>350</v>
          </cell>
          <cell r="L47">
            <v>900</v>
          </cell>
          <cell r="M47">
            <v>800</v>
          </cell>
          <cell r="N47">
            <v>800</v>
          </cell>
          <cell r="O47">
            <v>900</v>
          </cell>
          <cell r="W47">
            <v>554.6</v>
          </cell>
          <cell r="Y47">
            <v>8.5935809592499091</v>
          </cell>
          <cell r="Z47">
            <v>2.4630364226469528</v>
          </cell>
          <cell r="AD47">
            <v>0</v>
          </cell>
          <cell r="AE47">
            <v>692</v>
          </cell>
          <cell r="AF47">
            <v>633.4</v>
          </cell>
          <cell r="AG47">
            <v>559.4</v>
          </cell>
          <cell r="AH47">
            <v>421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150.80600000000001</v>
          </cell>
          <cell r="D48">
            <v>42.759</v>
          </cell>
          <cell r="E48">
            <v>99.539000000000001</v>
          </cell>
          <cell r="F48">
            <v>91.820999999999998</v>
          </cell>
          <cell r="G48" t="str">
            <v>лид, я</v>
          </cell>
          <cell r="H48">
            <v>1</v>
          </cell>
          <cell r="I48">
            <v>40</v>
          </cell>
          <cell r="J48">
            <v>102.324</v>
          </cell>
          <cell r="K48">
            <v>-2.7849999999999966</v>
          </cell>
          <cell r="L48">
            <v>0</v>
          </cell>
          <cell r="M48">
            <v>30</v>
          </cell>
          <cell r="N48">
            <v>30</v>
          </cell>
          <cell r="O48">
            <v>30</v>
          </cell>
          <cell r="W48">
            <v>19.907800000000002</v>
          </cell>
          <cell r="Y48">
            <v>9.1331538391987053</v>
          </cell>
          <cell r="Z48">
            <v>4.6123127618320456</v>
          </cell>
          <cell r="AD48">
            <v>0</v>
          </cell>
          <cell r="AE48">
            <v>27.260199999999998</v>
          </cell>
          <cell r="AF48">
            <v>27.240199999999998</v>
          </cell>
          <cell r="AG48">
            <v>20.1188</v>
          </cell>
          <cell r="AH48">
            <v>16.792999999999999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63.698999999999998</v>
          </cell>
          <cell r="D49">
            <v>404.99200000000002</v>
          </cell>
          <cell r="E49">
            <v>234.42099999999999</v>
          </cell>
          <cell r="F49">
            <v>230.673</v>
          </cell>
          <cell r="G49" t="str">
            <v>оконч</v>
          </cell>
          <cell r="H49">
            <v>1</v>
          </cell>
          <cell r="I49">
            <v>40</v>
          </cell>
          <cell r="J49">
            <v>245.917</v>
          </cell>
          <cell r="K49">
            <v>-11.496000000000009</v>
          </cell>
          <cell r="L49">
            <v>100</v>
          </cell>
          <cell r="M49">
            <v>100</v>
          </cell>
          <cell r="N49">
            <v>0</v>
          </cell>
          <cell r="O49">
            <v>50</v>
          </cell>
          <cell r="W49">
            <v>46.8842</v>
          </cell>
          <cell r="Y49">
            <v>10.252345139727243</v>
          </cell>
          <cell r="Z49">
            <v>4.920058356546555</v>
          </cell>
          <cell r="AD49">
            <v>0</v>
          </cell>
          <cell r="AE49">
            <v>49.092599999999997</v>
          </cell>
          <cell r="AF49">
            <v>47.843200000000003</v>
          </cell>
          <cell r="AG49">
            <v>64.356999999999999</v>
          </cell>
          <cell r="AH49">
            <v>48.494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358</v>
          </cell>
          <cell r="D50">
            <v>1437</v>
          </cell>
          <cell r="E50">
            <v>1074</v>
          </cell>
          <cell r="F50">
            <v>701</v>
          </cell>
          <cell r="G50" t="str">
            <v>лид, я</v>
          </cell>
          <cell r="H50">
            <v>0.35</v>
          </cell>
          <cell r="I50">
            <v>40</v>
          </cell>
          <cell r="J50">
            <v>1144</v>
          </cell>
          <cell r="K50">
            <v>-70</v>
          </cell>
          <cell r="L50">
            <v>400</v>
          </cell>
          <cell r="M50">
            <v>350</v>
          </cell>
          <cell r="N50">
            <v>0</v>
          </cell>
          <cell r="O50">
            <v>400</v>
          </cell>
          <cell r="W50">
            <v>214.8</v>
          </cell>
          <cell r="Y50">
            <v>8.6173184357541892</v>
          </cell>
          <cell r="Z50">
            <v>3.2635009310986964</v>
          </cell>
          <cell r="AD50">
            <v>0</v>
          </cell>
          <cell r="AE50">
            <v>228.2</v>
          </cell>
          <cell r="AF50">
            <v>218.6</v>
          </cell>
          <cell r="AG50">
            <v>246.6</v>
          </cell>
          <cell r="AH50">
            <v>235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303</v>
          </cell>
          <cell r="D51">
            <v>2285</v>
          </cell>
          <cell r="E51">
            <v>1509</v>
          </cell>
          <cell r="F51">
            <v>1028</v>
          </cell>
          <cell r="G51" t="str">
            <v>неакк</v>
          </cell>
          <cell r="H51">
            <v>0.35</v>
          </cell>
          <cell r="I51">
            <v>40</v>
          </cell>
          <cell r="J51">
            <v>1592</v>
          </cell>
          <cell r="K51">
            <v>-83</v>
          </cell>
          <cell r="L51">
            <v>550</v>
          </cell>
          <cell r="M51">
            <v>550</v>
          </cell>
          <cell r="N51">
            <v>0</v>
          </cell>
          <cell r="O51">
            <v>500</v>
          </cell>
          <cell r="W51">
            <v>301.8</v>
          </cell>
          <cell r="Y51">
            <v>8.7077534791252482</v>
          </cell>
          <cell r="Z51">
            <v>3.4062292909211398</v>
          </cell>
          <cell r="AD51">
            <v>0</v>
          </cell>
          <cell r="AE51">
            <v>342.2</v>
          </cell>
          <cell r="AF51">
            <v>292.60000000000002</v>
          </cell>
          <cell r="AG51">
            <v>355.8</v>
          </cell>
          <cell r="AH51">
            <v>323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293</v>
          </cell>
          <cell r="D52">
            <v>1372</v>
          </cell>
          <cell r="E52">
            <v>1020</v>
          </cell>
          <cell r="F52">
            <v>602</v>
          </cell>
          <cell r="G52">
            <v>0</v>
          </cell>
          <cell r="H52">
            <v>0.4</v>
          </cell>
          <cell r="I52">
            <v>35</v>
          </cell>
          <cell r="J52">
            <v>1106</v>
          </cell>
          <cell r="K52">
            <v>-86</v>
          </cell>
          <cell r="L52">
            <v>280</v>
          </cell>
          <cell r="M52">
            <v>300</v>
          </cell>
          <cell r="N52">
            <v>100</v>
          </cell>
          <cell r="O52">
            <v>280</v>
          </cell>
          <cell r="W52">
            <v>204</v>
          </cell>
          <cell r="Y52">
            <v>7.6568627450980395</v>
          </cell>
          <cell r="Z52">
            <v>2.9509803921568629</v>
          </cell>
          <cell r="AD52">
            <v>0</v>
          </cell>
          <cell r="AE52">
            <v>187.6</v>
          </cell>
          <cell r="AF52">
            <v>175.4</v>
          </cell>
          <cell r="AG52">
            <v>220</v>
          </cell>
          <cell r="AH52">
            <v>320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70.483999999999995</v>
          </cell>
          <cell r="D53">
            <v>660.96900000000005</v>
          </cell>
          <cell r="E53">
            <v>505</v>
          </cell>
          <cell r="F53">
            <v>263</v>
          </cell>
          <cell r="G53" t="str">
            <v>ак</v>
          </cell>
          <cell r="H53">
            <v>1</v>
          </cell>
          <cell r="I53">
            <v>50</v>
          </cell>
          <cell r="J53">
            <v>205.92699999999999</v>
          </cell>
          <cell r="K53">
            <v>299.07299999999998</v>
          </cell>
          <cell r="L53">
            <v>300</v>
          </cell>
          <cell r="M53">
            <v>150</v>
          </cell>
          <cell r="N53">
            <v>0</v>
          </cell>
          <cell r="O53">
            <v>200</v>
          </cell>
          <cell r="W53">
            <v>101</v>
          </cell>
          <cell r="Y53">
            <v>9.0396039603960396</v>
          </cell>
          <cell r="Z53">
            <v>2.6039603960396041</v>
          </cell>
          <cell r="AD53">
            <v>0</v>
          </cell>
          <cell r="AE53">
            <v>30.832600000000003</v>
          </cell>
          <cell r="AF53">
            <v>50.935199999999995</v>
          </cell>
          <cell r="AG53">
            <v>118</v>
          </cell>
          <cell r="AH53">
            <v>123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143.053</v>
          </cell>
          <cell r="D54">
            <v>879.40300000000002</v>
          </cell>
          <cell r="E54">
            <v>657.83799999999997</v>
          </cell>
          <cell r="F54">
            <v>356.452</v>
          </cell>
          <cell r="G54" t="str">
            <v>н</v>
          </cell>
          <cell r="H54">
            <v>1</v>
          </cell>
          <cell r="I54">
            <v>50</v>
          </cell>
          <cell r="J54">
            <v>669.16800000000001</v>
          </cell>
          <cell r="K54">
            <v>-11.330000000000041</v>
          </cell>
          <cell r="L54">
            <v>200</v>
          </cell>
          <cell r="M54">
            <v>160</v>
          </cell>
          <cell r="N54">
            <v>250</v>
          </cell>
          <cell r="O54">
            <v>180</v>
          </cell>
          <cell r="W54">
            <v>131.5676</v>
          </cell>
          <cell r="Y54">
            <v>8.7137866769630214</v>
          </cell>
          <cell r="Z54">
            <v>2.709268847345395</v>
          </cell>
          <cell r="AD54">
            <v>0</v>
          </cell>
          <cell r="AE54">
            <v>113.93699999999998</v>
          </cell>
          <cell r="AF54">
            <v>94.745000000000005</v>
          </cell>
          <cell r="AG54">
            <v>127.4008</v>
          </cell>
          <cell r="AH54">
            <v>91.593999999999994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68.513999999999996</v>
          </cell>
          <cell r="D55">
            <v>49.121000000000002</v>
          </cell>
          <cell r="E55">
            <v>70.554000000000002</v>
          </cell>
          <cell r="F55">
            <v>45.573999999999998</v>
          </cell>
          <cell r="G55">
            <v>0</v>
          </cell>
          <cell r="H55">
            <v>1</v>
          </cell>
          <cell r="I55">
            <v>50</v>
          </cell>
          <cell r="J55">
            <v>76.5</v>
          </cell>
          <cell r="K55">
            <v>-5.945999999999998</v>
          </cell>
          <cell r="L55">
            <v>20</v>
          </cell>
          <cell r="M55">
            <v>20</v>
          </cell>
          <cell r="N55">
            <v>20</v>
          </cell>
          <cell r="O55">
            <v>20</v>
          </cell>
          <cell r="W55">
            <v>14.110800000000001</v>
          </cell>
          <cell r="Y55">
            <v>8.8991410834254605</v>
          </cell>
          <cell r="Z55">
            <v>3.2297247498370041</v>
          </cell>
          <cell r="AD55">
            <v>0</v>
          </cell>
          <cell r="AE55">
            <v>10.855599999999999</v>
          </cell>
          <cell r="AF55">
            <v>10.5954</v>
          </cell>
          <cell r="AG55">
            <v>14.4162</v>
          </cell>
          <cell r="AH55">
            <v>19.527999999999999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2652.9580000000001</v>
          </cell>
          <cell r="D56">
            <v>2259.502</v>
          </cell>
          <cell r="E56">
            <v>3487.0439999999999</v>
          </cell>
          <cell r="F56">
            <v>1407.55</v>
          </cell>
          <cell r="G56">
            <v>0</v>
          </cell>
          <cell r="H56">
            <v>1</v>
          </cell>
          <cell r="I56">
            <v>40</v>
          </cell>
          <cell r="J56">
            <v>3474.2629999999999</v>
          </cell>
          <cell r="K56">
            <v>12.780999999999949</v>
          </cell>
          <cell r="L56">
            <v>900</v>
          </cell>
          <cell r="M56">
            <v>1000</v>
          </cell>
          <cell r="N56">
            <v>2200</v>
          </cell>
          <cell r="O56">
            <v>1200</v>
          </cell>
          <cell r="W56">
            <v>697.40879999999993</v>
          </cell>
          <cell r="Y56">
            <v>9.6178166951721877</v>
          </cell>
          <cell r="Z56">
            <v>2.0182567240333076</v>
          </cell>
          <cell r="AD56">
            <v>0</v>
          </cell>
          <cell r="AE56">
            <v>709.96820000000002</v>
          </cell>
          <cell r="AF56">
            <v>595.28620000000001</v>
          </cell>
          <cell r="AG56">
            <v>646.14859999999999</v>
          </cell>
          <cell r="AH56">
            <v>244.35900000000001</v>
          </cell>
          <cell r="AI56" t="str">
            <v>ябфев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1772</v>
          </cell>
          <cell r="D57">
            <v>4827</v>
          </cell>
          <cell r="E57">
            <v>5291</v>
          </cell>
          <cell r="F57">
            <v>1251</v>
          </cell>
          <cell r="G57" t="str">
            <v>оконч</v>
          </cell>
          <cell r="H57">
            <v>0.45</v>
          </cell>
          <cell r="I57">
            <v>50</v>
          </cell>
          <cell r="J57">
            <v>5423</v>
          </cell>
          <cell r="K57">
            <v>-132</v>
          </cell>
          <cell r="L57">
            <v>900</v>
          </cell>
          <cell r="M57">
            <v>800</v>
          </cell>
          <cell r="N57">
            <v>1100</v>
          </cell>
          <cell r="O57">
            <v>800</v>
          </cell>
          <cell r="W57">
            <v>558.20000000000005</v>
          </cell>
          <cell r="Y57">
            <v>8.6904335363668928</v>
          </cell>
          <cell r="Z57">
            <v>2.2411322106771765</v>
          </cell>
          <cell r="AD57">
            <v>2500</v>
          </cell>
          <cell r="AE57">
            <v>559.6</v>
          </cell>
          <cell r="AF57">
            <v>506</v>
          </cell>
          <cell r="AG57">
            <v>555.4</v>
          </cell>
          <cell r="AH57">
            <v>592</v>
          </cell>
          <cell r="AI57" t="str">
            <v>ябфев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1725</v>
          </cell>
          <cell r="D58">
            <v>5437</v>
          </cell>
          <cell r="E58">
            <v>5204</v>
          </cell>
          <cell r="F58">
            <v>1868</v>
          </cell>
          <cell r="G58" t="str">
            <v>акяб</v>
          </cell>
          <cell r="H58">
            <v>0.45</v>
          </cell>
          <cell r="I58">
            <v>50</v>
          </cell>
          <cell r="J58">
            <v>5359</v>
          </cell>
          <cell r="K58">
            <v>-155</v>
          </cell>
          <cell r="L58">
            <v>700</v>
          </cell>
          <cell r="M58">
            <v>900</v>
          </cell>
          <cell r="N58">
            <v>800</v>
          </cell>
          <cell r="O58">
            <v>900</v>
          </cell>
          <cell r="W58">
            <v>580.79999999999995</v>
          </cell>
          <cell r="Y58">
            <v>8.8980716253443539</v>
          </cell>
          <cell r="Z58">
            <v>3.2162534435261709</v>
          </cell>
          <cell r="AD58">
            <v>2300</v>
          </cell>
          <cell r="AE58">
            <v>743.8</v>
          </cell>
          <cell r="AF58">
            <v>662.2</v>
          </cell>
          <cell r="AG58">
            <v>621.4</v>
          </cell>
          <cell r="AH58">
            <v>609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454</v>
          </cell>
          <cell r="D59">
            <v>953</v>
          </cell>
          <cell r="E59">
            <v>1015</v>
          </cell>
          <cell r="F59">
            <v>358</v>
          </cell>
          <cell r="G59">
            <v>0</v>
          </cell>
          <cell r="H59">
            <v>0.45</v>
          </cell>
          <cell r="I59">
            <v>50</v>
          </cell>
          <cell r="J59">
            <v>1175</v>
          </cell>
          <cell r="K59">
            <v>-160</v>
          </cell>
          <cell r="L59">
            <v>400</v>
          </cell>
          <cell r="M59">
            <v>260</v>
          </cell>
          <cell r="N59">
            <v>500</v>
          </cell>
          <cell r="O59">
            <v>300</v>
          </cell>
          <cell r="W59">
            <v>203</v>
          </cell>
          <cell r="Y59">
            <v>8.9556650246305427</v>
          </cell>
          <cell r="Z59">
            <v>1.7635467980295567</v>
          </cell>
          <cell r="AD59">
            <v>0</v>
          </cell>
          <cell r="AE59">
            <v>207.6</v>
          </cell>
          <cell r="AF59">
            <v>180.2</v>
          </cell>
          <cell r="AG59">
            <v>193</v>
          </cell>
          <cell r="AH59">
            <v>168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-7</v>
          </cell>
          <cell r="D60">
            <v>1032</v>
          </cell>
          <cell r="E60">
            <v>403</v>
          </cell>
          <cell r="F60">
            <v>451</v>
          </cell>
          <cell r="G60">
            <v>0</v>
          </cell>
          <cell r="H60">
            <v>0.4</v>
          </cell>
          <cell r="I60">
            <v>40</v>
          </cell>
          <cell r="J60">
            <v>449</v>
          </cell>
          <cell r="K60">
            <v>-46</v>
          </cell>
          <cell r="L60">
            <v>0</v>
          </cell>
          <cell r="M60">
            <v>130</v>
          </cell>
          <cell r="N60">
            <v>0</v>
          </cell>
          <cell r="O60">
            <v>90</v>
          </cell>
          <cell r="W60">
            <v>80.599999999999994</v>
          </cell>
          <cell r="Y60">
            <v>8.3250620347394548</v>
          </cell>
          <cell r="Z60">
            <v>5.5955334987593055</v>
          </cell>
          <cell r="AD60">
            <v>0</v>
          </cell>
          <cell r="AE60">
            <v>78</v>
          </cell>
          <cell r="AF60">
            <v>67.400000000000006</v>
          </cell>
          <cell r="AG60">
            <v>97</v>
          </cell>
          <cell r="AH60">
            <v>112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6</v>
          </cell>
          <cell r="D61">
            <v>662</v>
          </cell>
          <cell r="E61">
            <v>278</v>
          </cell>
          <cell r="F61">
            <v>252</v>
          </cell>
          <cell r="G61">
            <v>0</v>
          </cell>
          <cell r="H61">
            <v>0.4</v>
          </cell>
          <cell r="I61">
            <v>40</v>
          </cell>
          <cell r="J61">
            <v>325</v>
          </cell>
          <cell r="K61">
            <v>-47</v>
          </cell>
          <cell r="L61">
            <v>0</v>
          </cell>
          <cell r="M61">
            <v>110</v>
          </cell>
          <cell r="N61">
            <v>0</v>
          </cell>
          <cell r="O61">
            <v>50</v>
          </cell>
          <cell r="W61">
            <v>55.6</v>
          </cell>
          <cell r="X61">
            <v>50</v>
          </cell>
          <cell r="Y61">
            <v>8.3093525179856105</v>
          </cell>
          <cell r="Z61">
            <v>4.5323741007194247</v>
          </cell>
          <cell r="AD61">
            <v>0</v>
          </cell>
          <cell r="AE61">
            <v>67.599999999999994</v>
          </cell>
          <cell r="AF61">
            <v>54</v>
          </cell>
          <cell r="AG61">
            <v>64</v>
          </cell>
          <cell r="AH61">
            <v>88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498.37</v>
          </cell>
          <cell r="D62">
            <v>1608.797</v>
          </cell>
          <cell r="E62">
            <v>934.947</v>
          </cell>
          <cell r="F62">
            <v>528.84699999999998</v>
          </cell>
          <cell r="G62" t="str">
            <v>оконч</v>
          </cell>
          <cell r="H62">
            <v>1</v>
          </cell>
          <cell r="I62">
            <v>50</v>
          </cell>
          <cell r="J62">
            <v>981.29300000000001</v>
          </cell>
          <cell r="K62">
            <v>-46.346000000000004</v>
          </cell>
          <cell r="L62">
            <v>250</v>
          </cell>
          <cell r="M62">
            <v>260</v>
          </cell>
          <cell r="N62">
            <v>400</v>
          </cell>
          <cell r="O62">
            <v>250</v>
          </cell>
          <cell r="W62">
            <v>186.98939999999999</v>
          </cell>
          <cell r="Y62">
            <v>9.0317793415027801</v>
          </cell>
          <cell r="Z62">
            <v>2.8282191396945495</v>
          </cell>
          <cell r="AD62">
            <v>0</v>
          </cell>
          <cell r="AE62">
            <v>229.33780000000002</v>
          </cell>
          <cell r="AF62">
            <v>172.93900000000002</v>
          </cell>
          <cell r="AG62">
            <v>188.82419999999999</v>
          </cell>
          <cell r="AH62">
            <v>119.224</v>
          </cell>
          <cell r="AI62" t="str">
            <v>оконч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611</v>
          </cell>
          <cell r="D63">
            <v>619</v>
          </cell>
          <cell r="E63">
            <v>329</v>
          </cell>
          <cell r="F63">
            <v>894</v>
          </cell>
          <cell r="G63">
            <v>0</v>
          </cell>
          <cell r="H63">
            <v>0.1</v>
          </cell>
          <cell r="I63">
            <v>730</v>
          </cell>
          <cell r="J63">
            <v>344</v>
          </cell>
          <cell r="K63">
            <v>-15</v>
          </cell>
          <cell r="L63">
            <v>0</v>
          </cell>
          <cell r="M63">
            <v>800</v>
          </cell>
          <cell r="N63">
            <v>0</v>
          </cell>
          <cell r="O63">
            <v>0</v>
          </cell>
          <cell r="W63">
            <v>65.8</v>
          </cell>
          <cell r="Y63">
            <v>25.74468085106383</v>
          </cell>
          <cell r="Z63">
            <v>13.58662613981763</v>
          </cell>
          <cell r="AD63">
            <v>0</v>
          </cell>
          <cell r="AE63">
            <v>82.4</v>
          </cell>
          <cell r="AF63">
            <v>61.6</v>
          </cell>
          <cell r="AG63">
            <v>81.400000000000006</v>
          </cell>
          <cell r="AH63">
            <v>87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158.76599999999999</v>
          </cell>
          <cell r="D64">
            <v>374.67599999999999</v>
          </cell>
          <cell r="E64">
            <v>246.334</v>
          </cell>
          <cell r="F64">
            <v>266.67899999999997</v>
          </cell>
          <cell r="G64">
            <v>0</v>
          </cell>
          <cell r="H64">
            <v>1</v>
          </cell>
          <cell r="I64">
            <v>50</v>
          </cell>
          <cell r="J64">
            <v>263.56400000000002</v>
          </cell>
          <cell r="K64">
            <v>-17.230000000000018</v>
          </cell>
          <cell r="L64">
            <v>0</v>
          </cell>
          <cell r="M64">
            <v>0</v>
          </cell>
          <cell r="N64">
            <v>90</v>
          </cell>
          <cell r="O64">
            <v>60</v>
          </cell>
          <cell r="W64">
            <v>49.266800000000003</v>
          </cell>
          <cell r="Y64">
            <v>8.4576022798314465</v>
          </cell>
          <cell r="Z64">
            <v>5.4129555806344225</v>
          </cell>
          <cell r="AD64">
            <v>0</v>
          </cell>
          <cell r="AE64">
            <v>53.559600000000003</v>
          </cell>
          <cell r="AF64">
            <v>61.304400000000001</v>
          </cell>
          <cell r="AG64">
            <v>49.831800000000001</v>
          </cell>
          <cell r="AH64">
            <v>42.213000000000001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99.18</v>
          </cell>
          <cell r="D65">
            <v>48.588999999999999</v>
          </cell>
          <cell r="E65">
            <v>4.1280000000000001</v>
          </cell>
          <cell r="F65">
            <v>83.35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6.65</v>
          </cell>
          <cell r="K65">
            <v>-2.5220000000000002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W65">
            <v>0.8256</v>
          </cell>
          <cell r="Y65">
            <v>100.95687984496124</v>
          </cell>
          <cell r="Z65">
            <v>100.95687984496124</v>
          </cell>
          <cell r="AD65">
            <v>0</v>
          </cell>
          <cell r="AE65">
            <v>37.200000000000003</v>
          </cell>
          <cell r="AF65">
            <v>2.202</v>
          </cell>
          <cell r="AG65">
            <v>1.9108000000000001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656</v>
          </cell>
          <cell r="D66">
            <v>4387</v>
          </cell>
          <cell r="E66">
            <v>3656</v>
          </cell>
          <cell r="F66">
            <v>1333</v>
          </cell>
          <cell r="G66">
            <v>0</v>
          </cell>
          <cell r="H66">
            <v>0.4</v>
          </cell>
          <cell r="I66">
            <v>40</v>
          </cell>
          <cell r="J66">
            <v>3750</v>
          </cell>
          <cell r="K66">
            <v>-94</v>
          </cell>
          <cell r="L66">
            <v>1100</v>
          </cell>
          <cell r="M66">
            <v>900</v>
          </cell>
          <cell r="N66">
            <v>300.19999999999982</v>
          </cell>
          <cell r="O66">
            <v>900</v>
          </cell>
          <cell r="W66">
            <v>510.4</v>
          </cell>
          <cell r="Y66">
            <v>8.8816614420062692</v>
          </cell>
          <cell r="Z66">
            <v>2.6116771159874608</v>
          </cell>
          <cell r="AD66">
            <v>1104</v>
          </cell>
          <cell r="AE66">
            <v>504.6</v>
          </cell>
          <cell r="AF66">
            <v>423.2</v>
          </cell>
          <cell r="AG66">
            <v>563.79999999999995</v>
          </cell>
          <cell r="AH66">
            <v>448</v>
          </cell>
          <cell r="AI66" t="str">
            <v>склад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721</v>
          </cell>
          <cell r="D67">
            <v>2796</v>
          </cell>
          <cell r="E67">
            <v>2252</v>
          </cell>
          <cell r="F67">
            <v>1226</v>
          </cell>
          <cell r="G67">
            <v>0</v>
          </cell>
          <cell r="H67">
            <v>0.4</v>
          </cell>
          <cell r="I67">
            <v>40</v>
          </cell>
          <cell r="J67">
            <v>2344</v>
          </cell>
          <cell r="K67">
            <v>-92</v>
          </cell>
          <cell r="L67">
            <v>950</v>
          </cell>
          <cell r="M67">
            <v>750</v>
          </cell>
          <cell r="N67">
            <v>400</v>
          </cell>
          <cell r="O67">
            <v>750</v>
          </cell>
          <cell r="W67">
            <v>450.4</v>
          </cell>
          <cell r="Y67">
            <v>9.0497335701598587</v>
          </cell>
          <cell r="Z67">
            <v>2.7220248667850799</v>
          </cell>
          <cell r="AD67">
            <v>0</v>
          </cell>
          <cell r="AE67">
            <v>466.2</v>
          </cell>
          <cell r="AF67">
            <v>402.8</v>
          </cell>
          <cell r="AG67">
            <v>494.4</v>
          </cell>
          <cell r="AH67">
            <v>364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86.465000000000003</v>
          </cell>
          <cell r="D68">
            <v>697.65800000000002</v>
          </cell>
          <cell r="E68">
            <v>476.69200000000001</v>
          </cell>
          <cell r="F68">
            <v>283.04300000000001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515.59199999999998</v>
          </cell>
          <cell r="K68">
            <v>-38.899999999999977</v>
          </cell>
          <cell r="L68">
            <v>170</v>
          </cell>
          <cell r="M68">
            <v>160</v>
          </cell>
          <cell r="N68">
            <v>50</v>
          </cell>
          <cell r="O68">
            <v>150</v>
          </cell>
          <cell r="W68">
            <v>95.338400000000007</v>
          </cell>
          <cell r="Y68">
            <v>8.5279698421622339</v>
          </cell>
          <cell r="Z68">
            <v>2.9688247337903717</v>
          </cell>
          <cell r="AD68">
            <v>0</v>
          </cell>
          <cell r="AE68">
            <v>90.024199999999993</v>
          </cell>
          <cell r="AF68">
            <v>87.913399999999996</v>
          </cell>
          <cell r="AG68">
            <v>104.9958</v>
          </cell>
          <cell r="AH68">
            <v>124.371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129.26900000000001</v>
          </cell>
          <cell r="D69">
            <v>324.87700000000001</v>
          </cell>
          <cell r="E69">
            <v>256.87799999999999</v>
          </cell>
          <cell r="F69">
            <v>189.11199999999999</v>
          </cell>
          <cell r="G69">
            <v>0</v>
          </cell>
          <cell r="H69">
            <v>1</v>
          </cell>
          <cell r="I69">
            <v>40</v>
          </cell>
          <cell r="J69">
            <v>266.40800000000002</v>
          </cell>
          <cell r="K69">
            <v>-9.5300000000000296</v>
          </cell>
          <cell r="L69">
            <v>70</v>
          </cell>
          <cell r="M69">
            <v>90</v>
          </cell>
          <cell r="N69">
            <v>0</v>
          </cell>
          <cell r="O69">
            <v>70</v>
          </cell>
          <cell r="W69">
            <v>51.375599999999999</v>
          </cell>
          <cell r="Y69">
            <v>8.15780253661271</v>
          </cell>
          <cell r="Z69">
            <v>3.6809691760290879</v>
          </cell>
          <cell r="AD69">
            <v>0</v>
          </cell>
          <cell r="AE69">
            <v>60.338800000000006</v>
          </cell>
          <cell r="AF69">
            <v>53.110199999999999</v>
          </cell>
          <cell r="AG69">
            <v>58.749800000000008</v>
          </cell>
          <cell r="AH69">
            <v>70.078000000000003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370.63099999999997</v>
          </cell>
          <cell r="D70">
            <v>722.12300000000005</v>
          </cell>
          <cell r="E70">
            <v>538.31700000000001</v>
          </cell>
          <cell r="F70">
            <v>540.97900000000004</v>
          </cell>
          <cell r="G70" t="str">
            <v>ябл</v>
          </cell>
          <cell r="H70">
            <v>1</v>
          </cell>
          <cell r="I70">
            <v>40</v>
          </cell>
          <cell r="J70">
            <v>568.077</v>
          </cell>
          <cell r="K70">
            <v>-29.759999999999991</v>
          </cell>
          <cell r="L70">
            <v>100</v>
          </cell>
          <cell r="M70">
            <v>210</v>
          </cell>
          <cell r="N70">
            <v>0</v>
          </cell>
          <cell r="O70">
            <v>90</v>
          </cell>
          <cell r="W70">
            <v>107.6634</v>
          </cell>
          <cell r="Y70">
            <v>8.7400082107754358</v>
          </cell>
          <cell r="Z70">
            <v>5.0247252083809357</v>
          </cell>
          <cell r="AD70">
            <v>0</v>
          </cell>
          <cell r="AE70">
            <v>130.20260000000002</v>
          </cell>
          <cell r="AF70">
            <v>131.441</v>
          </cell>
          <cell r="AG70">
            <v>134.28440000000001</v>
          </cell>
          <cell r="AH70">
            <v>101.252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151.51</v>
          </cell>
          <cell r="D71">
            <v>384.84899999999999</v>
          </cell>
          <cell r="E71">
            <v>330.12099999999998</v>
          </cell>
          <cell r="F71">
            <v>195.57300000000001</v>
          </cell>
          <cell r="G71">
            <v>0</v>
          </cell>
          <cell r="H71">
            <v>1</v>
          </cell>
          <cell r="I71">
            <v>40</v>
          </cell>
          <cell r="J71">
            <v>342.67700000000002</v>
          </cell>
          <cell r="K71">
            <v>-12.55600000000004</v>
          </cell>
          <cell r="L71">
            <v>120</v>
          </cell>
          <cell r="M71">
            <v>120</v>
          </cell>
          <cell r="N71">
            <v>0</v>
          </cell>
          <cell r="O71">
            <v>120</v>
          </cell>
          <cell r="W71">
            <v>66.024199999999993</v>
          </cell>
          <cell r="Y71">
            <v>8.4146873419140267</v>
          </cell>
          <cell r="Z71">
            <v>2.9621411543040281</v>
          </cell>
          <cell r="AD71">
            <v>0</v>
          </cell>
          <cell r="AE71">
            <v>66.223800000000011</v>
          </cell>
          <cell r="AF71">
            <v>68.814800000000005</v>
          </cell>
          <cell r="AG71">
            <v>73.662599999999998</v>
          </cell>
          <cell r="AH71">
            <v>90.977000000000004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43</v>
          </cell>
          <cell r="D72">
            <v>138</v>
          </cell>
          <cell r="E72">
            <v>111</v>
          </cell>
          <cell r="F72">
            <v>68</v>
          </cell>
          <cell r="G72" t="str">
            <v>дк</v>
          </cell>
          <cell r="H72">
            <v>0.6</v>
          </cell>
          <cell r="I72">
            <v>60</v>
          </cell>
          <cell r="J72">
            <v>135</v>
          </cell>
          <cell r="K72">
            <v>-24</v>
          </cell>
          <cell r="L72">
            <v>30</v>
          </cell>
          <cell r="M72">
            <v>40</v>
          </cell>
          <cell r="N72">
            <v>0</v>
          </cell>
          <cell r="O72">
            <v>0</v>
          </cell>
          <cell r="W72">
            <v>22.2</v>
          </cell>
          <cell r="X72">
            <v>50</v>
          </cell>
          <cell r="Y72">
            <v>8.468468468468469</v>
          </cell>
          <cell r="Z72">
            <v>3.0630630630630633</v>
          </cell>
          <cell r="AD72">
            <v>0</v>
          </cell>
          <cell r="AE72">
            <v>23.2</v>
          </cell>
          <cell r="AF72">
            <v>17.399999999999999</v>
          </cell>
          <cell r="AG72">
            <v>25.2</v>
          </cell>
          <cell r="AH72">
            <v>57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132</v>
          </cell>
          <cell r="D73">
            <v>417</v>
          </cell>
          <cell r="E73">
            <v>249</v>
          </cell>
          <cell r="F73">
            <v>285</v>
          </cell>
          <cell r="G73" t="str">
            <v>ябл</v>
          </cell>
          <cell r="H73">
            <v>0.6</v>
          </cell>
          <cell r="I73">
            <v>60</v>
          </cell>
          <cell r="J73">
            <v>286</v>
          </cell>
          <cell r="K73">
            <v>-37</v>
          </cell>
          <cell r="L73">
            <v>40</v>
          </cell>
          <cell r="M73">
            <v>100</v>
          </cell>
          <cell r="N73">
            <v>0</v>
          </cell>
          <cell r="O73">
            <v>0</v>
          </cell>
          <cell r="W73">
            <v>49.8</v>
          </cell>
          <cell r="Y73">
            <v>8.5341365461847403</v>
          </cell>
          <cell r="Z73">
            <v>5.7228915662650603</v>
          </cell>
          <cell r="AD73">
            <v>0</v>
          </cell>
          <cell r="AE73">
            <v>78.599999999999994</v>
          </cell>
          <cell r="AF73">
            <v>50.2</v>
          </cell>
          <cell r="AG73">
            <v>65.8</v>
          </cell>
          <cell r="AH73">
            <v>51</v>
          </cell>
          <cell r="AI73" t="str">
            <v>оконч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79</v>
          </cell>
          <cell r="D74">
            <v>619</v>
          </cell>
          <cell r="E74">
            <v>393</v>
          </cell>
          <cell r="F74">
            <v>277</v>
          </cell>
          <cell r="G74" t="str">
            <v>ябл</v>
          </cell>
          <cell r="H74">
            <v>0.6</v>
          </cell>
          <cell r="I74">
            <v>60</v>
          </cell>
          <cell r="J74">
            <v>445</v>
          </cell>
          <cell r="K74">
            <v>-52</v>
          </cell>
          <cell r="L74">
            <v>120</v>
          </cell>
          <cell r="M74">
            <v>140</v>
          </cell>
          <cell r="N74">
            <v>60</v>
          </cell>
          <cell r="O74">
            <v>120</v>
          </cell>
          <cell r="W74">
            <v>78.599999999999994</v>
          </cell>
          <cell r="Y74">
            <v>9.1221374045801529</v>
          </cell>
          <cell r="Z74">
            <v>3.5241730279898222</v>
          </cell>
          <cell r="AD74">
            <v>0</v>
          </cell>
          <cell r="AE74">
            <v>85.8</v>
          </cell>
          <cell r="AF74">
            <v>82.8</v>
          </cell>
          <cell r="AG74">
            <v>91</v>
          </cell>
          <cell r="AH74">
            <v>81</v>
          </cell>
          <cell r="AI74">
            <v>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103.401</v>
          </cell>
          <cell r="D75">
            <v>69.554000000000002</v>
          </cell>
          <cell r="E75">
            <v>92.257999999999996</v>
          </cell>
          <cell r="F75">
            <v>73.694999999999993</v>
          </cell>
          <cell r="G75">
            <v>0</v>
          </cell>
          <cell r="H75">
            <v>1</v>
          </cell>
          <cell r="I75">
            <v>30</v>
          </cell>
          <cell r="J75">
            <v>92.084999999999994</v>
          </cell>
          <cell r="K75">
            <v>0.17300000000000182</v>
          </cell>
          <cell r="L75">
            <v>30</v>
          </cell>
          <cell r="M75">
            <v>30</v>
          </cell>
          <cell r="N75">
            <v>0</v>
          </cell>
          <cell r="O75">
            <v>0</v>
          </cell>
          <cell r="W75">
            <v>18.451599999999999</v>
          </cell>
          <cell r="Y75">
            <v>7.2457131088902855</v>
          </cell>
          <cell r="Z75">
            <v>3.9939625831906174</v>
          </cell>
          <cell r="AD75">
            <v>0</v>
          </cell>
          <cell r="AE75">
            <v>25.419599999999999</v>
          </cell>
          <cell r="AF75">
            <v>20.459600000000002</v>
          </cell>
          <cell r="AG75">
            <v>23.679200000000002</v>
          </cell>
          <cell r="AH75">
            <v>28.666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447</v>
          </cell>
          <cell r="D76">
            <v>456</v>
          </cell>
          <cell r="E76">
            <v>548</v>
          </cell>
          <cell r="F76">
            <v>343</v>
          </cell>
          <cell r="G76" t="str">
            <v>ябл,дк</v>
          </cell>
          <cell r="H76">
            <v>0.6</v>
          </cell>
          <cell r="I76">
            <v>60</v>
          </cell>
          <cell r="J76">
            <v>588</v>
          </cell>
          <cell r="K76">
            <v>-40</v>
          </cell>
          <cell r="L76">
            <v>150</v>
          </cell>
          <cell r="M76">
            <v>180</v>
          </cell>
          <cell r="N76">
            <v>120</v>
          </cell>
          <cell r="O76">
            <v>180</v>
          </cell>
          <cell r="W76">
            <v>109.6</v>
          </cell>
          <cell r="Y76">
            <v>8.8777372262773735</v>
          </cell>
          <cell r="Z76">
            <v>3.1295620437956204</v>
          </cell>
          <cell r="AD76">
            <v>0</v>
          </cell>
          <cell r="AE76">
            <v>101.2</v>
          </cell>
          <cell r="AF76">
            <v>95.2</v>
          </cell>
          <cell r="AG76">
            <v>113</v>
          </cell>
          <cell r="AH76">
            <v>92</v>
          </cell>
          <cell r="AI76" t="str">
            <v>ябфев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354</v>
          </cell>
          <cell r="D77">
            <v>859</v>
          </cell>
          <cell r="E77">
            <v>635</v>
          </cell>
          <cell r="F77">
            <v>535</v>
          </cell>
          <cell r="G77" t="str">
            <v>ябл,дк</v>
          </cell>
          <cell r="H77">
            <v>0.6</v>
          </cell>
          <cell r="I77">
            <v>60</v>
          </cell>
          <cell r="J77">
            <v>701</v>
          </cell>
          <cell r="K77">
            <v>-66</v>
          </cell>
          <cell r="L77">
            <v>250</v>
          </cell>
          <cell r="M77">
            <v>250</v>
          </cell>
          <cell r="N77">
            <v>0</v>
          </cell>
          <cell r="O77">
            <v>150</v>
          </cell>
          <cell r="W77">
            <v>127</v>
          </cell>
          <cell r="Y77">
            <v>9.3307086614173222</v>
          </cell>
          <cell r="Z77">
            <v>4.21259842519685</v>
          </cell>
          <cell r="AD77">
            <v>0</v>
          </cell>
          <cell r="AE77">
            <v>170</v>
          </cell>
          <cell r="AF77">
            <v>145.80000000000001</v>
          </cell>
          <cell r="AG77">
            <v>160.19999999999999</v>
          </cell>
          <cell r="AH77">
            <v>123</v>
          </cell>
          <cell r="AI77" t="str">
            <v>оконч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188</v>
          </cell>
          <cell r="D78">
            <v>580</v>
          </cell>
          <cell r="E78">
            <v>533</v>
          </cell>
          <cell r="F78">
            <v>192</v>
          </cell>
          <cell r="G78">
            <v>0</v>
          </cell>
          <cell r="H78">
            <v>0.4</v>
          </cell>
          <cell r="I78" t="e">
            <v>#N/A</v>
          </cell>
          <cell r="J78">
            <v>622</v>
          </cell>
          <cell r="K78">
            <v>-89</v>
          </cell>
          <cell r="L78">
            <v>300</v>
          </cell>
          <cell r="M78">
            <v>200</v>
          </cell>
          <cell r="N78">
            <v>100</v>
          </cell>
          <cell r="O78">
            <v>170</v>
          </cell>
          <cell r="W78">
            <v>106.6</v>
          </cell>
          <cell r="Y78">
            <v>9.0243902439024399</v>
          </cell>
          <cell r="Z78">
            <v>1.8011257035647281</v>
          </cell>
          <cell r="AD78">
            <v>0</v>
          </cell>
          <cell r="AE78">
            <v>136.19999999999999</v>
          </cell>
          <cell r="AF78">
            <v>121.4</v>
          </cell>
          <cell r="AG78">
            <v>121.2</v>
          </cell>
          <cell r="AH78">
            <v>141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10</v>
          </cell>
          <cell r="D79">
            <v>177</v>
          </cell>
          <cell r="E79">
            <v>153</v>
          </cell>
          <cell r="F79">
            <v>18</v>
          </cell>
          <cell r="G79">
            <v>0</v>
          </cell>
          <cell r="H79">
            <v>0.33</v>
          </cell>
          <cell r="I79">
            <v>60</v>
          </cell>
          <cell r="J79">
            <v>669</v>
          </cell>
          <cell r="K79">
            <v>-516</v>
          </cell>
          <cell r="L79">
            <v>100</v>
          </cell>
          <cell r="M79">
            <v>100</v>
          </cell>
          <cell r="N79">
            <v>0</v>
          </cell>
          <cell r="O79">
            <v>100</v>
          </cell>
          <cell r="W79">
            <v>30.6</v>
          </cell>
          <cell r="Y79">
            <v>10.392156862745098</v>
          </cell>
          <cell r="Z79">
            <v>0.58823529411764708</v>
          </cell>
          <cell r="AD79">
            <v>0</v>
          </cell>
          <cell r="AE79">
            <v>141.19999999999999</v>
          </cell>
          <cell r="AF79">
            <v>142.4</v>
          </cell>
          <cell r="AG79">
            <v>96.4</v>
          </cell>
          <cell r="AH79">
            <v>4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177</v>
          </cell>
          <cell r="D80">
            <v>633</v>
          </cell>
          <cell r="E80">
            <v>382</v>
          </cell>
          <cell r="F80">
            <v>408</v>
          </cell>
          <cell r="G80">
            <v>0</v>
          </cell>
          <cell r="H80">
            <v>0.35</v>
          </cell>
          <cell r="I80" t="e">
            <v>#N/A</v>
          </cell>
          <cell r="J80">
            <v>417</v>
          </cell>
          <cell r="K80">
            <v>-35</v>
          </cell>
          <cell r="L80">
            <v>130</v>
          </cell>
          <cell r="M80">
            <v>170</v>
          </cell>
          <cell r="N80">
            <v>0</v>
          </cell>
          <cell r="O80">
            <v>60</v>
          </cell>
          <cell r="W80">
            <v>76.400000000000006</v>
          </cell>
          <cell r="Y80">
            <v>10.052356020942408</v>
          </cell>
          <cell r="Z80">
            <v>5.3403141361256541</v>
          </cell>
          <cell r="AD80">
            <v>0</v>
          </cell>
          <cell r="AE80">
            <v>100.2</v>
          </cell>
          <cell r="AF80">
            <v>87</v>
          </cell>
          <cell r="AG80">
            <v>107.6</v>
          </cell>
          <cell r="AH80">
            <v>97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223</v>
          </cell>
          <cell r="D81">
            <v>148</v>
          </cell>
          <cell r="E81">
            <v>206</v>
          </cell>
          <cell r="F81">
            <v>162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268</v>
          </cell>
          <cell r="K81">
            <v>-62</v>
          </cell>
          <cell r="L81">
            <v>60</v>
          </cell>
          <cell r="M81">
            <v>70</v>
          </cell>
          <cell r="N81">
            <v>60</v>
          </cell>
          <cell r="O81">
            <v>70</v>
          </cell>
          <cell r="W81">
            <v>41.2</v>
          </cell>
          <cell r="Y81">
            <v>10.242718446601941</v>
          </cell>
          <cell r="Z81">
            <v>3.9320388349514559</v>
          </cell>
          <cell r="AD81">
            <v>0</v>
          </cell>
          <cell r="AE81">
            <v>46.2</v>
          </cell>
          <cell r="AF81">
            <v>46.4</v>
          </cell>
          <cell r="AG81">
            <v>42.6</v>
          </cell>
          <cell r="AH81">
            <v>10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1831</v>
          </cell>
          <cell r="D82">
            <v>5842</v>
          </cell>
          <cell r="E82">
            <v>6339</v>
          </cell>
          <cell r="F82">
            <v>1242</v>
          </cell>
          <cell r="G82">
            <v>0</v>
          </cell>
          <cell r="H82">
            <v>0.35</v>
          </cell>
          <cell r="I82">
            <v>40</v>
          </cell>
          <cell r="J82">
            <v>6491</v>
          </cell>
          <cell r="K82">
            <v>-152</v>
          </cell>
          <cell r="L82">
            <v>1400</v>
          </cell>
          <cell r="M82">
            <v>1000</v>
          </cell>
          <cell r="N82">
            <v>1700</v>
          </cell>
          <cell r="O82">
            <v>1200</v>
          </cell>
          <cell r="W82">
            <v>687</v>
          </cell>
          <cell r="Y82">
            <v>9.5225618631732161</v>
          </cell>
          <cell r="Z82">
            <v>1.8078602620087336</v>
          </cell>
          <cell r="AD82">
            <v>2904</v>
          </cell>
          <cell r="AE82">
            <v>620.4</v>
          </cell>
          <cell r="AF82">
            <v>569</v>
          </cell>
          <cell r="AG82">
            <v>677.6</v>
          </cell>
          <cell r="AH82">
            <v>514</v>
          </cell>
          <cell r="AI82" t="str">
            <v>ябфев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5401</v>
          </cell>
          <cell r="D83">
            <v>9605</v>
          </cell>
          <cell r="E83">
            <v>9362</v>
          </cell>
          <cell r="F83">
            <v>5492</v>
          </cell>
          <cell r="G83">
            <v>0</v>
          </cell>
          <cell r="H83">
            <v>0.35</v>
          </cell>
          <cell r="I83">
            <v>45</v>
          </cell>
          <cell r="J83">
            <v>9608</v>
          </cell>
          <cell r="K83">
            <v>-246</v>
          </cell>
          <cell r="L83">
            <v>0</v>
          </cell>
          <cell r="M83">
            <v>1800</v>
          </cell>
          <cell r="N83">
            <v>0</v>
          </cell>
          <cell r="O83">
            <v>1000</v>
          </cell>
          <cell r="W83">
            <v>946</v>
          </cell>
          <cell r="Y83">
            <v>8.7653276955602539</v>
          </cell>
          <cell r="Z83">
            <v>5.8054968287526423</v>
          </cell>
          <cell r="AD83">
            <v>4632</v>
          </cell>
          <cell r="AE83">
            <v>1759.4</v>
          </cell>
          <cell r="AF83">
            <v>1597.8</v>
          </cell>
          <cell r="AG83">
            <v>1189.2</v>
          </cell>
          <cell r="AH83">
            <v>1049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41</v>
          </cell>
          <cell r="D84">
            <v>36</v>
          </cell>
          <cell r="E84">
            <v>7</v>
          </cell>
          <cell r="F84">
            <v>70</v>
          </cell>
          <cell r="G84">
            <v>0</v>
          </cell>
          <cell r="H84">
            <v>0.11</v>
          </cell>
          <cell r="I84" t="e">
            <v>#N/A</v>
          </cell>
          <cell r="J84">
            <v>8</v>
          </cell>
          <cell r="K84">
            <v>-1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1.4</v>
          </cell>
          <cell r="Y84">
            <v>50</v>
          </cell>
          <cell r="Z84">
            <v>50</v>
          </cell>
          <cell r="AD84">
            <v>0</v>
          </cell>
          <cell r="AE84">
            <v>3</v>
          </cell>
          <cell r="AF84">
            <v>3</v>
          </cell>
          <cell r="AG84">
            <v>2.2000000000000002</v>
          </cell>
          <cell r="AH84">
            <v>3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255</v>
          </cell>
          <cell r="D85">
            <v>584</v>
          </cell>
          <cell r="E85">
            <v>440</v>
          </cell>
          <cell r="F85">
            <v>379</v>
          </cell>
          <cell r="G85">
            <v>0</v>
          </cell>
          <cell r="H85">
            <v>0.4</v>
          </cell>
          <cell r="I85" t="e">
            <v>#N/A</v>
          </cell>
          <cell r="J85">
            <v>493</v>
          </cell>
          <cell r="K85">
            <v>-53</v>
          </cell>
          <cell r="L85">
            <v>100</v>
          </cell>
          <cell r="M85">
            <v>170</v>
          </cell>
          <cell r="N85">
            <v>0</v>
          </cell>
          <cell r="O85">
            <v>0</v>
          </cell>
          <cell r="W85">
            <v>88</v>
          </cell>
          <cell r="X85">
            <v>100</v>
          </cell>
          <cell r="Y85">
            <v>8.5113636363636367</v>
          </cell>
          <cell r="Z85">
            <v>4.3068181818181817</v>
          </cell>
          <cell r="AD85">
            <v>0</v>
          </cell>
          <cell r="AE85">
            <v>134.4</v>
          </cell>
          <cell r="AF85">
            <v>92.6</v>
          </cell>
          <cell r="AG85">
            <v>109.8</v>
          </cell>
          <cell r="AH85">
            <v>159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68.325999999999993</v>
          </cell>
          <cell r="D86">
            <v>377.35300000000001</v>
          </cell>
          <cell r="E86">
            <v>117.491</v>
          </cell>
          <cell r="F86">
            <v>142.714</v>
          </cell>
          <cell r="G86" t="str">
            <v>н</v>
          </cell>
          <cell r="H86">
            <v>1</v>
          </cell>
          <cell r="I86" t="e">
            <v>#N/A</v>
          </cell>
          <cell r="J86">
            <v>117.45099999999999</v>
          </cell>
          <cell r="K86">
            <v>4.0000000000006253E-2</v>
          </cell>
          <cell r="L86">
            <v>60</v>
          </cell>
          <cell r="M86">
            <v>60</v>
          </cell>
          <cell r="N86">
            <v>0</v>
          </cell>
          <cell r="O86">
            <v>0</v>
          </cell>
          <cell r="W86">
            <v>23.498200000000001</v>
          </cell>
          <cell r="Y86">
            <v>11.18017550280447</v>
          </cell>
          <cell r="Z86">
            <v>6.0734013669132105</v>
          </cell>
          <cell r="AD86">
            <v>0</v>
          </cell>
          <cell r="AE86">
            <v>34.958199999999998</v>
          </cell>
          <cell r="AF86">
            <v>26.072000000000003</v>
          </cell>
          <cell r="AG86">
            <v>37.452600000000004</v>
          </cell>
          <cell r="AH86">
            <v>21.75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18.7</v>
          </cell>
          <cell r="D87">
            <v>24.698</v>
          </cell>
          <cell r="E87">
            <v>13.05</v>
          </cell>
          <cell r="F87">
            <v>17.25</v>
          </cell>
          <cell r="G87">
            <v>0</v>
          </cell>
          <cell r="H87">
            <v>1</v>
          </cell>
          <cell r="I87" t="e">
            <v>#N/A</v>
          </cell>
          <cell r="J87">
            <v>14.85</v>
          </cell>
          <cell r="K87">
            <v>-1.7999999999999989</v>
          </cell>
          <cell r="L87">
            <v>20</v>
          </cell>
          <cell r="M87">
            <v>10</v>
          </cell>
          <cell r="N87">
            <v>0</v>
          </cell>
          <cell r="O87">
            <v>0</v>
          </cell>
          <cell r="W87">
            <v>2.6100000000000003</v>
          </cell>
          <cell r="Y87">
            <v>18.103448275862068</v>
          </cell>
          <cell r="Z87">
            <v>6.6091954022988499</v>
          </cell>
          <cell r="AD87">
            <v>0</v>
          </cell>
          <cell r="AE87">
            <v>4.0571999999999999</v>
          </cell>
          <cell r="AF87">
            <v>2.0249999999999999</v>
          </cell>
          <cell r="AG87">
            <v>4.3584000000000005</v>
          </cell>
          <cell r="AH87">
            <v>0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450</v>
          </cell>
          <cell r="D88">
            <v>268</v>
          </cell>
          <cell r="E88">
            <v>318</v>
          </cell>
          <cell r="F88">
            <v>391</v>
          </cell>
          <cell r="G88">
            <v>0</v>
          </cell>
          <cell r="H88">
            <v>0.4</v>
          </cell>
          <cell r="I88" t="e">
            <v>#N/A</v>
          </cell>
          <cell r="J88">
            <v>338</v>
          </cell>
          <cell r="K88">
            <v>-20</v>
          </cell>
          <cell r="L88">
            <v>0</v>
          </cell>
          <cell r="M88">
            <v>0</v>
          </cell>
          <cell r="N88">
            <v>70</v>
          </cell>
          <cell r="O88">
            <v>120</v>
          </cell>
          <cell r="W88">
            <v>63.6</v>
          </cell>
          <cell r="Y88">
            <v>9.135220125786164</v>
          </cell>
          <cell r="Z88">
            <v>6.1477987421383649</v>
          </cell>
          <cell r="AD88">
            <v>0</v>
          </cell>
          <cell r="AE88">
            <v>61.2</v>
          </cell>
          <cell r="AF88">
            <v>61.2</v>
          </cell>
          <cell r="AG88">
            <v>62.4</v>
          </cell>
          <cell r="AH88">
            <v>55</v>
          </cell>
          <cell r="AI88" t="str">
            <v>ябфев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17.192</v>
          </cell>
          <cell r="D89">
            <v>233.72300000000001</v>
          </cell>
          <cell r="E89">
            <v>78.367999999999995</v>
          </cell>
          <cell r="F89">
            <v>87.185000000000002</v>
          </cell>
          <cell r="G89">
            <v>0</v>
          </cell>
          <cell r="H89">
            <v>1</v>
          </cell>
          <cell r="I89" t="e">
            <v>#N/A</v>
          </cell>
          <cell r="J89">
            <v>75.81</v>
          </cell>
          <cell r="K89">
            <v>2.5579999999999927</v>
          </cell>
          <cell r="L89">
            <v>30</v>
          </cell>
          <cell r="M89">
            <v>50</v>
          </cell>
          <cell r="N89">
            <v>0</v>
          </cell>
          <cell r="O89">
            <v>0</v>
          </cell>
          <cell r="W89">
            <v>15.673599999999999</v>
          </cell>
          <cell r="Y89">
            <v>10.66666241322989</v>
          </cell>
          <cell r="Z89">
            <v>5.5625382809309931</v>
          </cell>
          <cell r="AD89">
            <v>0</v>
          </cell>
          <cell r="AE89">
            <v>17.3996</v>
          </cell>
          <cell r="AF89">
            <v>16.233799999999999</v>
          </cell>
          <cell r="AG89">
            <v>22.3142</v>
          </cell>
          <cell r="AH89">
            <v>13.05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59</v>
          </cell>
          <cell r="D90">
            <v>1</v>
          </cell>
          <cell r="E90">
            <v>38</v>
          </cell>
          <cell r="F90">
            <v>21</v>
          </cell>
          <cell r="G90">
            <v>0</v>
          </cell>
          <cell r="H90">
            <v>0.2</v>
          </cell>
          <cell r="I90" t="e">
            <v>#N/A</v>
          </cell>
          <cell r="J90">
            <v>62</v>
          </cell>
          <cell r="K90">
            <v>-24</v>
          </cell>
          <cell r="L90">
            <v>20</v>
          </cell>
          <cell r="M90">
            <v>0</v>
          </cell>
          <cell r="N90">
            <v>50</v>
          </cell>
          <cell r="O90">
            <v>0</v>
          </cell>
          <cell r="W90">
            <v>7.6</v>
          </cell>
          <cell r="Y90">
            <v>11.973684210526317</v>
          </cell>
          <cell r="Z90">
            <v>2.763157894736842</v>
          </cell>
          <cell r="AD90">
            <v>0</v>
          </cell>
          <cell r="AE90">
            <v>16.600000000000001</v>
          </cell>
          <cell r="AF90">
            <v>10.6</v>
          </cell>
          <cell r="AG90">
            <v>8</v>
          </cell>
          <cell r="AH90">
            <v>7</v>
          </cell>
          <cell r="AI90" t="str">
            <v>увел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56</v>
          </cell>
          <cell r="D91">
            <v>34</v>
          </cell>
          <cell r="E91">
            <v>31</v>
          </cell>
          <cell r="F91">
            <v>57</v>
          </cell>
          <cell r="G91">
            <v>0</v>
          </cell>
          <cell r="H91">
            <v>0.2</v>
          </cell>
          <cell r="I91" t="e">
            <v>#N/A</v>
          </cell>
          <cell r="J91">
            <v>58</v>
          </cell>
          <cell r="K91">
            <v>-27</v>
          </cell>
          <cell r="L91">
            <v>0</v>
          </cell>
          <cell r="M91">
            <v>0</v>
          </cell>
          <cell r="N91">
            <v>0</v>
          </cell>
          <cell r="O91">
            <v>20</v>
          </cell>
          <cell r="W91">
            <v>6.2</v>
          </cell>
          <cell r="Y91">
            <v>12.419354838709678</v>
          </cell>
          <cell r="Z91">
            <v>9.193548387096774</v>
          </cell>
          <cell r="AD91">
            <v>0</v>
          </cell>
          <cell r="AE91">
            <v>13</v>
          </cell>
          <cell r="AF91">
            <v>10.6</v>
          </cell>
          <cell r="AG91">
            <v>6.4</v>
          </cell>
          <cell r="AH91">
            <v>2</v>
          </cell>
          <cell r="AI91" t="str">
            <v>увел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69</v>
          </cell>
          <cell r="D92">
            <v>100</v>
          </cell>
          <cell r="E92">
            <v>74</v>
          </cell>
          <cell r="F92">
            <v>88</v>
          </cell>
          <cell r="G92">
            <v>0</v>
          </cell>
          <cell r="H92">
            <v>0.2</v>
          </cell>
          <cell r="I92" t="e">
            <v>#N/A</v>
          </cell>
          <cell r="J92">
            <v>157</v>
          </cell>
          <cell r="K92">
            <v>-83</v>
          </cell>
          <cell r="L92">
            <v>60</v>
          </cell>
          <cell r="M92">
            <v>50</v>
          </cell>
          <cell r="N92">
            <v>0</v>
          </cell>
          <cell r="O92">
            <v>0</v>
          </cell>
          <cell r="W92">
            <v>14.8</v>
          </cell>
          <cell r="Y92">
            <v>13.378378378378377</v>
          </cell>
          <cell r="Z92">
            <v>5.9459459459459456</v>
          </cell>
          <cell r="AD92">
            <v>0</v>
          </cell>
          <cell r="AE92">
            <v>26.8</v>
          </cell>
          <cell r="AF92">
            <v>19.8</v>
          </cell>
          <cell r="AG92">
            <v>24.2</v>
          </cell>
          <cell r="AH92">
            <v>23</v>
          </cell>
          <cell r="AI92" t="str">
            <v>увел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86</v>
          </cell>
          <cell r="D93">
            <v>950</v>
          </cell>
          <cell r="E93">
            <v>873</v>
          </cell>
          <cell r="F93">
            <v>157</v>
          </cell>
          <cell r="G93">
            <v>0</v>
          </cell>
          <cell r="H93">
            <v>0.3</v>
          </cell>
          <cell r="I93" t="e">
            <v>#N/A</v>
          </cell>
          <cell r="J93">
            <v>1084</v>
          </cell>
          <cell r="K93">
            <v>-211</v>
          </cell>
          <cell r="L93">
            <v>300</v>
          </cell>
          <cell r="M93">
            <v>350</v>
          </cell>
          <cell r="N93">
            <v>330</v>
          </cell>
          <cell r="O93">
            <v>250</v>
          </cell>
          <cell r="W93">
            <v>174.6</v>
          </cell>
          <cell r="X93">
            <v>100</v>
          </cell>
          <cell r="Y93">
            <v>8.5166093928980526</v>
          </cell>
          <cell r="Z93">
            <v>0.89919816723940438</v>
          </cell>
          <cell r="AD93">
            <v>0</v>
          </cell>
          <cell r="AE93">
            <v>83.6</v>
          </cell>
          <cell r="AF93">
            <v>102</v>
          </cell>
          <cell r="AG93">
            <v>151.19999999999999</v>
          </cell>
          <cell r="AH93">
            <v>140</v>
          </cell>
          <cell r="AI93" t="str">
            <v>продфев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229.01300000000001</v>
          </cell>
          <cell r="D94">
            <v>1238.616</v>
          </cell>
          <cell r="E94">
            <v>257.54399999999998</v>
          </cell>
          <cell r="F94">
            <v>219.32300000000001</v>
          </cell>
          <cell r="G94" t="str">
            <v>рот</v>
          </cell>
          <cell r="H94">
            <v>1</v>
          </cell>
          <cell r="I94" t="e">
            <v>#N/A</v>
          </cell>
          <cell r="J94">
            <v>283.02999999999997</v>
          </cell>
          <cell r="K94">
            <v>-25.48599999999999</v>
          </cell>
          <cell r="L94">
            <v>100</v>
          </cell>
          <cell r="M94">
            <v>100</v>
          </cell>
          <cell r="N94">
            <v>50</v>
          </cell>
          <cell r="O94">
            <v>30</v>
          </cell>
          <cell r="W94">
            <v>51.508799999999994</v>
          </cell>
          <cell r="Y94">
            <v>9.6939357934954806</v>
          </cell>
          <cell r="Z94">
            <v>4.2579714534215523</v>
          </cell>
          <cell r="AD94">
            <v>0</v>
          </cell>
          <cell r="AE94">
            <v>67.310199999999995</v>
          </cell>
          <cell r="AF94">
            <v>62.041200000000003</v>
          </cell>
          <cell r="AG94">
            <v>64.945000000000007</v>
          </cell>
          <cell r="AH94">
            <v>43.234000000000002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1767.2049999999999</v>
          </cell>
          <cell r="D95">
            <v>3609.049</v>
          </cell>
          <cell r="E95">
            <v>3161.0050000000001</v>
          </cell>
          <cell r="F95">
            <v>2158.2530000000002</v>
          </cell>
          <cell r="G95">
            <v>0</v>
          </cell>
          <cell r="H95">
            <v>1</v>
          </cell>
          <cell r="I95" t="e">
            <v>#N/A</v>
          </cell>
          <cell r="J95">
            <v>3340.1689999999999</v>
          </cell>
          <cell r="K95">
            <v>-179.16399999999976</v>
          </cell>
          <cell r="L95">
            <v>1000</v>
          </cell>
          <cell r="M95">
            <v>900</v>
          </cell>
          <cell r="N95">
            <v>600</v>
          </cell>
          <cell r="O95">
            <v>1000</v>
          </cell>
          <cell r="W95">
            <v>632.20100000000002</v>
          </cell>
          <cell r="X95">
            <v>600</v>
          </cell>
          <cell r="Y95">
            <v>9.8991507447789555</v>
          </cell>
          <cell r="Z95">
            <v>3.4138715376913358</v>
          </cell>
          <cell r="AD95">
            <v>0</v>
          </cell>
          <cell r="AE95">
            <v>586.75060000000008</v>
          </cell>
          <cell r="AF95">
            <v>599.56819999999993</v>
          </cell>
          <cell r="AG95">
            <v>667.53639999999996</v>
          </cell>
          <cell r="AH95">
            <v>667.49300000000005</v>
          </cell>
          <cell r="AI95" t="str">
            <v>ябфев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3209.8589999999999</v>
          </cell>
          <cell r="D96">
            <v>5072.1360000000004</v>
          </cell>
          <cell r="E96">
            <v>4778.8649999999998</v>
          </cell>
          <cell r="F96">
            <v>3391.299</v>
          </cell>
          <cell r="G96">
            <v>0</v>
          </cell>
          <cell r="H96">
            <v>1</v>
          </cell>
          <cell r="I96" t="e">
            <v>#N/A</v>
          </cell>
          <cell r="J96">
            <v>5073.2489999999998</v>
          </cell>
          <cell r="K96">
            <v>-294.38400000000001</v>
          </cell>
          <cell r="L96">
            <v>1400</v>
          </cell>
          <cell r="M96">
            <v>1400</v>
          </cell>
          <cell r="N96">
            <v>1000</v>
          </cell>
          <cell r="O96">
            <v>1500</v>
          </cell>
          <cell r="W96">
            <v>955.77299999999991</v>
          </cell>
          <cell r="X96">
            <v>800</v>
          </cell>
          <cell r="Y96">
            <v>9.9304950024744372</v>
          </cell>
          <cell r="Z96">
            <v>3.5482264094089291</v>
          </cell>
          <cell r="AD96">
            <v>0</v>
          </cell>
          <cell r="AE96">
            <v>1073.9133999999999</v>
          </cell>
          <cell r="AF96">
            <v>1139.6928</v>
          </cell>
          <cell r="AG96">
            <v>1035.4072000000001</v>
          </cell>
          <cell r="AH96">
            <v>1039.5619999999999</v>
          </cell>
          <cell r="AI96" t="str">
            <v>оконч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2051.8649999999998</v>
          </cell>
          <cell r="D97">
            <v>7110.3490000000002</v>
          </cell>
          <cell r="E97">
            <v>4661</v>
          </cell>
          <cell r="F97">
            <v>1964</v>
          </cell>
          <cell r="G97" t="str">
            <v>акк</v>
          </cell>
          <cell r="H97">
            <v>1</v>
          </cell>
          <cell r="I97" t="e">
            <v>#N/A</v>
          </cell>
          <cell r="J97">
            <v>3992.4630000000002</v>
          </cell>
          <cell r="K97">
            <v>668.53699999999981</v>
          </cell>
          <cell r="L97">
            <v>1900</v>
          </cell>
          <cell r="M97">
            <v>1600</v>
          </cell>
          <cell r="N97">
            <v>1800</v>
          </cell>
          <cell r="O97">
            <v>1800</v>
          </cell>
          <cell r="W97">
            <v>932.2</v>
          </cell>
          <cell r="X97">
            <v>200</v>
          </cell>
          <cell r="Y97">
            <v>9.9377815919330619</v>
          </cell>
          <cell r="Z97">
            <v>2.106844024887363</v>
          </cell>
          <cell r="AD97">
            <v>0</v>
          </cell>
          <cell r="AE97">
            <v>703.8</v>
          </cell>
          <cell r="AF97">
            <v>659.4</v>
          </cell>
          <cell r="AG97">
            <v>919.8</v>
          </cell>
          <cell r="AH97">
            <v>411.291</v>
          </cell>
          <cell r="AI97" t="str">
            <v>продфев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18.940999999999999</v>
          </cell>
          <cell r="E98">
            <v>1.3420000000000001</v>
          </cell>
          <cell r="F98">
            <v>17.599</v>
          </cell>
          <cell r="G98">
            <v>0</v>
          </cell>
          <cell r="H98">
            <v>1</v>
          </cell>
          <cell r="I98" t="e">
            <v>#N/A</v>
          </cell>
          <cell r="J98">
            <v>2.63</v>
          </cell>
          <cell r="K98">
            <v>-1.2879999999999998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0.26840000000000003</v>
          </cell>
          <cell r="Y98">
            <v>65.570044709388966</v>
          </cell>
          <cell r="Z98">
            <v>65.570044709388966</v>
          </cell>
          <cell r="AD98">
            <v>0</v>
          </cell>
          <cell r="AE98">
            <v>2.9523999999999999</v>
          </cell>
          <cell r="AF98">
            <v>1.0736000000000001</v>
          </cell>
          <cell r="AG98">
            <v>2.4178000000000002</v>
          </cell>
          <cell r="AH98">
            <v>1.3420000000000001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37.314999999999998</v>
          </cell>
          <cell r="D99">
            <v>272.65600000000001</v>
          </cell>
          <cell r="E99">
            <v>182.89599999999999</v>
          </cell>
          <cell r="F99">
            <v>119.721</v>
          </cell>
          <cell r="G99" t="str">
            <v>г</v>
          </cell>
          <cell r="H99">
            <v>1</v>
          </cell>
          <cell r="I99" t="e">
            <v>#N/A</v>
          </cell>
          <cell r="J99">
            <v>190.428</v>
          </cell>
          <cell r="K99">
            <v>-7.5320000000000107</v>
          </cell>
          <cell r="L99">
            <v>100</v>
          </cell>
          <cell r="M99">
            <v>70</v>
          </cell>
          <cell r="N99">
            <v>0</v>
          </cell>
          <cell r="O99">
            <v>50</v>
          </cell>
          <cell r="W99">
            <v>36.5792</v>
          </cell>
          <cell r="Y99">
            <v>9.2872725483334797</v>
          </cell>
          <cell r="Z99">
            <v>3.2729255970606248</v>
          </cell>
          <cell r="AD99">
            <v>0</v>
          </cell>
          <cell r="AE99">
            <v>37.064800000000005</v>
          </cell>
          <cell r="AF99">
            <v>28.754399999999997</v>
          </cell>
          <cell r="AG99">
            <v>44.070599999999999</v>
          </cell>
          <cell r="AH99">
            <v>35.948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64</v>
          </cell>
          <cell r="D100">
            <v>118</v>
          </cell>
          <cell r="E100">
            <v>86</v>
          </cell>
          <cell r="F100">
            <v>93</v>
          </cell>
          <cell r="G100">
            <v>0</v>
          </cell>
          <cell r="H100">
            <v>0.5</v>
          </cell>
          <cell r="I100" t="e">
            <v>#N/A</v>
          </cell>
          <cell r="J100">
            <v>187</v>
          </cell>
          <cell r="K100">
            <v>-101</v>
          </cell>
          <cell r="L100">
            <v>50</v>
          </cell>
          <cell r="M100">
            <v>20</v>
          </cell>
          <cell r="N100">
            <v>20</v>
          </cell>
          <cell r="O100">
            <v>20</v>
          </cell>
          <cell r="W100">
            <v>17.2</v>
          </cell>
          <cell r="Y100">
            <v>11.802325581395349</v>
          </cell>
          <cell r="Z100">
            <v>5.4069767441860463</v>
          </cell>
          <cell r="AD100">
            <v>0</v>
          </cell>
          <cell r="AE100">
            <v>25.4</v>
          </cell>
          <cell r="AF100">
            <v>19.8</v>
          </cell>
          <cell r="AG100">
            <v>22.6</v>
          </cell>
          <cell r="AH100">
            <v>23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10</v>
          </cell>
          <cell r="E101">
            <v>3</v>
          </cell>
          <cell r="F101">
            <v>7</v>
          </cell>
          <cell r="G101">
            <v>0</v>
          </cell>
          <cell r="H101">
            <v>0.4</v>
          </cell>
          <cell r="I101" t="e">
            <v>#N/A</v>
          </cell>
          <cell r="J101">
            <v>7</v>
          </cell>
          <cell r="K101">
            <v>-4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0.6</v>
          </cell>
          <cell r="Y101">
            <v>11.666666666666668</v>
          </cell>
          <cell r="Z101">
            <v>11.666666666666668</v>
          </cell>
          <cell r="AD101">
            <v>0</v>
          </cell>
          <cell r="AE101">
            <v>1.4</v>
          </cell>
          <cell r="AF101">
            <v>1.8</v>
          </cell>
          <cell r="AG101">
            <v>0.8</v>
          </cell>
          <cell r="AH101">
            <v>0</v>
          </cell>
          <cell r="AI101" t="str">
            <v>увел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D102">
            <v>206.64599999999999</v>
          </cell>
          <cell r="E102">
            <v>38.656999999999996</v>
          </cell>
          <cell r="F102">
            <v>165.28200000000001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44.911999999999999</v>
          </cell>
          <cell r="K102">
            <v>-6.2550000000000026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W102">
            <v>7.7313999999999989</v>
          </cell>
          <cell r="Y102">
            <v>21.378016918022613</v>
          </cell>
          <cell r="Z102">
            <v>21.378016918022613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25.327000000000002</v>
          </cell>
          <cell r="AI102" t="str">
            <v>увел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102</v>
          </cell>
          <cell r="D103">
            <v>3</v>
          </cell>
          <cell r="E103">
            <v>33</v>
          </cell>
          <cell r="F103">
            <v>71</v>
          </cell>
          <cell r="G103" t="str">
            <v>н</v>
          </cell>
          <cell r="H103">
            <v>0.3</v>
          </cell>
          <cell r="I103" t="e">
            <v>#N/A</v>
          </cell>
          <cell r="J103">
            <v>42</v>
          </cell>
          <cell r="K103">
            <v>-9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6.6</v>
          </cell>
          <cell r="Y103">
            <v>10.757575757575758</v>
          </cell>
          <cell r="Z103">
            <v>10.757575757575758</v>
          </cell>
          <cell r="AD103">
            <v>0</v>
          </cell>
          <cell r="AE103">
            <v>17</v>
          </cell>
          <cell r="AF103">
            <v>13.2</v>
          </cell>
          <cell r="AG103">
            <v>8.8000000000000007</v>
          </cell>
          <cell r="AH103">
            <v>9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138</v>
          </cell>
          <cell r="D104">
            <v>55</v>
          </cell>
          <cell r="E104">
            <v>45</v>
          </cell>
          <cell r="F104">
            <v>147</v>
          </cell>
          <cell r="G104" t="str">
            <v>н</v>
          </cell>
          <cell r="H104">
            <v>0.3</v>
          </cell>
          <cell r="I104" t="e">
            <v>#N/A</v>
          </cell>
          <cell r="J104">
            <v>56</v>
          </cell>
          <cell r="K104">
            <v>-11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9</v>
          </cell>
          <cell r="Y104">
            <v>16.333333333333332</v>
          </cell>
          <cell r="Z104">
            <v>16.333333333333332</v>
          </cell>
          <cell r="AD104">
            <v>0</v>
          </cell>
          <cell r="AE104">
            <v>37.799999999999997</v>
          </cell>
          <cell r="AF104">
            <v>28</v>
          </cell>
          <cell r="AG104">
            <v>15</v>
          </cell>
          <cell r="AH104">
            <v>15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137</v>
          </cell>
          <cell r="D105">
            <v>26</v>
          </cell>
          <cell r="E105">
            <v>47</v>
          </cell>
          <cell r="F105">
            <v>115</v>
          </cell>
          <cell r="G105" t="str">
            <v>н</v>
          </cell>
          <cell r="H105">
            <v>0.3</v>
          </cell>
          <cell r="I105" t="e">
            <v>#N/A</v>
          </cell>
          <cell r="J105">
            <v>63</v>
          </cell>
          <cell r="K105">
            <v>-16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9.4</v>
          </cell>
          <cell r="Y105">
            <v>12.23404255319149</v>
          </cell>
          <cell r="Z105">
            <v>12.23404255319149</v>
          </cell>
          <cell r="AD105">
            <v>0</v>
          </cell>
          <cell r="AE105">
            <v>37</v>
          </cell>
          <cell r="AF105">
            <v>24.8</v>
          </cell>
          <cell r="AG105">
            <v>15.6</v>
          </cell>
          <cell r="AH105">
            <v>19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199</v>
          </cell>
          <cell r="D106">
            <v>836</v>
          </cell>
          <cell r="E106">
            <v>721</v>
          </cell>
          <cell r="F106">
            <v>288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1072</v>
          </cell>
          <cell r="K106">
            <v>-351</v>
          </cell>
          <cell r="L106">
            <v>200</v>
          </cell>
          <cell r="M106">
            <v>200</v>
          </cell>
          <cell r="N106">
            <v>200</v>
          </cell>
          <cell r="O106">
            <v>200</v>
          </cell>
          <cell r="W106">
            <v>144.19999999999999</v>
          </cell>
          <cell r="X106">
            <v>200</v>
          </cell>
          <cell r="Y106">
            <v>8.9320388349514577</v>
          </cell>
          <cell r="Z106">
            <v>1.997226074895978</v>
          </cell>
          <cell r="AD106">
            <v>0</v>
          </cell>
          <cell r="AE106">
            <v>145.19999999999999</v>
          </cell>
          <cell r="AF106">
            <v>135.4</v>
          </cell>
          <cell r="AG106">
            <v>113.4</v>
          </cell>
          <cell r="AH106">
            <v>240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92</v>
          </cell>
          <cell r="D107">
            <v>655</v>
          </cell>
          <cell r="E107">
            <v>526</v>
          </cell>
          <cell r="F107">
            <v>206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614</v>
          </cell>
          <cell r="K107">
            <v>-88</v>
          </cell>
          <cell r="L107">
            <v>130</v>
          </cell>
          <cell r="M107">
            <v>200</v>
          </cell>
          <cell r="N107">
            <v>150</v>
          </cell>
          <cell r="O107">
            <v>100</v>
          </cell>
          <cell r="W107">
            <v>105.2</v>
          </cell>
          <cell r="X107">
            <v>150</v>
          </cell>
          <cell r="Y107">
            <v>8.8973384030418252</v>
          </cell>
          <cell r="Z107">
            <v>1.9581749049429658</v>
          </cell>
          <cell r="AD107">
            <v>0</v>
          </cell>
          <cell r="AE107">
            <v>84.6</v>
          </cell>
          <cell r="AF107">
            <v>82</v>
          </cell>
          <cell r="AG107">
            <v>100.6</v>
          </cell>
          <cell r="AH107">
            <v>158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163</v>
          </cell>
          <cell r="D108">
            <v>569</v>
          </cell>
          <cell r="E108">
            <v>522</v>
          </cell>
          <cell r="F108">
            <v>196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655</v>
          </cell>
          <cell r="K108">
            <v>-133</v>
          </cell>
          <cell r="L108">
            <v>200</v>
          </cell>
          <cell r="M108">
            <v>200</v>
          </cell>
          <cell r="N108">
            <v>250</v>
          </cell>
          <cell r="O108">
            <v>150</v>
          </cell>
          <cell r="W108">
            <v>104.4</v>
          </cell>
          <cell r="Y108">
            <v>9.5402298850574709</v>
          </cell>
          <cell r="Z108">
            <v>1.8773946360153255</v>
          </cell>
          <cell r="AD108">
            <v>0</v>
          </cell>
          <cell r="AE108">
            <v>92.2</v>
          </cell>
          <cell r="AF108">
            <v>92</v>
          </cell>
          <cell r="AG108">
            <v>104.2</v>
          </cell>
          <cell r="AH108">
            <v>93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94</v>
          </cell>
          <cell r="D109">
            <v>546</v>
          </cell>
          <cell r="E109">
            <v>402</v>
          </cell>
          <cell r="F109">
            <v>224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507</v>
          </cell>
          <cell r="K109">
            <v>-105</v>
          </cell>
          <cell r="L109">
            <v>50</v>
          </cell>
          <cell r="M109">
            <v>150</v>
          </cell>
          <cell r="N109">
            <v>100</v>
          </cell>
          <cell r="O109">
            <v>80</v>
          </cell>
          <cell r="W109">
            <v>80.400000000000006</v>
          </cell>
          <cell r="X109">
            <v>100</v>
          </cell>
          <cell r="Y109">
            <v>8.756218905472636</v>
          </cell>
          <cell r="Z109">
            <v>2.7860696517412933</v>
          </cell>
          <cell r="AD109">
            <v>0</v>
          </cell>
          <cell r="AE109">
            <v>71.400000000000006</v>
          </cell>
          <cell r="AF109">
            <v>63.4</v>
          </cell>
          <cell r="AG109">
            <v>78.599999999999994</v>
          </cell>
          <cell r="AH109">
            <v>133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41.344000000000001</v>
          </cell>
          <cell r="D110">
            <v>37.326000000000001</v>
          </cell>
          <cell r="E110">
            <v>6.9</v>
          </cell>
          <cell r="F110">
            <v>30.459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25.45</v>
          </cell>
          <cell r="K110">
            <v>-18.549999999999997</v>
          </cell>
          <cell r="L110">
            <v>0</v>
          </cell>
          <cell r="M110">
            <v>10</v>
          </cell>
          <cell r="N110">
            <v>0</v>
          </cell>
          <cell r="O110">
            <v>0</v>
          </cell>
          <cell r="W110">
            <v>1.3800000000000001</v>
          </cell>
          <cell r="Y110">
            <v>29.318115942028985</v>
          </cell>
          <cell r="Z110">
            <v>22.071739130434782</v>
          </cell>
          <cell r="AD110">
            <v>0</v>
          </cell>
          <cell r="AE110">
            <v>8.5560000000000009</v>
          </cell>
          <cell r="AF110">
            <v>9.5169999999999995</v>
          </cell>
          <cell r="AG110">
            <v>4.1196000000000002</v>
          </cell>
          <cell r="AH110">
            <v>0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187</v>
          </cell>
          <cell r="D111">
            <v>806</v>
          </cell>
          <cell r="E111">
            <v>511</v>
          </cell>
          <cell r="F111">
            <v>455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651</v>
          </cell>
          <cell r="K111">
            <v>-140</v>
          </cell>
          <cell r="L111">
            <v>200</v>
          </cell>
          <cell r="M111">
            <v>105</v>
          </cell>
          <cell r="N111">
            <v>0</v>
          </cell>
          <cell r="O111">
            <v>100</v>
          </cell>
          <cell r="W111">
            <v>102.2</v>
          </cell>
          <cell r="Y111">
            <v>8.4148727984344429</v>
          </cell>
          <cell r="Z111">
            <v>4.4520547945205475</v>
          </cell>
          <cell r="AD111">
            <v>0</v>
          </cell>
          <cell r="AE111">
            <v>115</v>
          </cell>
          <cell r="AF111">
            <v>111.8</v>
          </cell>
          <cell r="AG111">
            <v>123.6</v>
          </cell>
          <cell r="AH111">
            <v>145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19</v>
          </cell>
          <cell r="D112">
            <v>2</v>
          </cell>
          <cell r="E112">
            <v>6</v>
          </cell>
          <cell r="F112">
            <v>12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18</v>
          </cell>
          <cell r="K112">
            <v>-12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1.2</v>
          </cell>
          <cell r="Y112">
            <v>10</v>
          </cell>
          <cell r="Z112">
            <v>10</v>
          </cell>
          <cell r="AD112">
            <v>0</v>
          </cell>
          <cell r="AE112">
            <v>2.6</v>
          </cell>
          <cell r="AF112">
            <v>2.6</v>
          </cell>
          <cell r="AG112">
            <v>0.8</v>
          </cell>
          <cell r="AH112">
            <v>0</v>
          </cell>
          <cell r="AI112" t="str">
            <v>увел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76.852000000000004</v>
          </cell>
          <cell r="D113">
            <v>4.3780000000000001</v>
          </cell>
          <cell r="E113">
            <v>4.1820000000000004</v>
          </cell>
          <cell r="F113">
            <v>5.8840000000000003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22.251000000000001</v>
          </cell>
          <cell r="K113">
            <v>-18.069000000000003</v>
          </cell>
          <cell r="L113">
            <v>20</v>
          </cell>
          <cell r="M113">
            <v>20</v>
          </cell>
          <cell r="N113">
            <v>0</v>
          </cell>
          <cell r="O113">
            <v>0</v>
          </cell>
          <cell r="W113">
            <v>0.83640000000000003</v>
          </cell>
          <cell r="Y113">
            <v>54.858919177427069</v>
          </cell>
          <cell r="Z113">
            <v>7.0349115255858443</v>
          </cell>
          <cell r="AD113">
            <v>0</v>
          </cell>
          <cell r="AE113">
            <v>21.7196</v>
          </cell>
          <cell r="AF113">
            <v>8.9385999999999992</v>
          </cell>
          <cell r="AG113">
            <v>4.9636000000000005</v>
          </cell>
          <cell r="AH113">
            <v>1.36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34.680999999999997</v>
          </cell>
          <cell r="D114">
            <v>24.838000000000001</v>
          </cell>
          <cell r="E114">
            <v>36.756999999999998</v>
          </cell>
          <cell r="F114">
            <v>21.344999999999999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44.057000000000002</v>
          </cell>
          <cell r="K114">
            <v>-7.3000000000000043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7.3513999999999999</v>
          </cell>
          <cell r="X114">
            <v>40</v>
          </cell>
          <cell r="Y114">
            <v>8.3446690426313346</v>
          </cell>
          <cell r="Z114">
            <v>2.9035285795902821</v>
          </cell>
          <cell r="AD114">
            <v>0</v>
          </cell>
          <cell r="AE114">
            <v>11.198</v>
          </cell>
          <cell r="AF114">
            <v>10.9778</v>
          </cell>
          <cell r="AG114">
            <v>9.8691999999999993</v>
          </cell>
          <cell r="AH114">
            <v>18.382000000000001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34.454999999999998</v>
          </cell>
          <cell r="D115">
            <v>66.117999999999995</v>
          </cell>
          <cell r="E115">
            <v>37.999000000000002</v>
          </cell>
          <cell r="F115">
            <v>59.493000000000002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52.378</v>
          </cell>
          <cell r="K115">
            <v>-14.378999999999998</v>
          </cell>
          <cell r="L115">
            <v>0</v>
          </cell>
          <cell r="M115">
            <v>20</v>
          </cell>
          <cell r="N115">
            <v>0</v>
          </cell>
          <cell r="O115">
            <v>0</v>
          </cell>
          <cell r="W115">
            <v>7.5998000000000001</v>
          </cell>
          <cell r="Y115">
            <v>10.459880523171661</v>
          </cell>
          <cell r="Z115">
            <v>7.8282323219032079</v>
          </cell>
          <cell r="AD115">
            <v>0</v>
          </cell>
          <cell r="AE115">
            <v>9.6483999999999988</v>
          </cell>
          <cell r="AF115">
            <v>14.806000000000001</v>
          </cell>
          <cell r="AG115">
            <v>11.4764</v>
          </cell>
          <cell r="AH115">
            <v>8.2159999999999993</v>
          </cell>
          <cell r="AI115" t="str">
            <v>увел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26.475999999999999</v>
          </cell>
          <cell r="D116">
            <v>35.445</v>
          </cell>
          <cell r="E116">
            <v>32.905000000000001</v>
          </cell>
          <cell r="F116">
            <v>24.465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48.927999999999997</v>
          </cell>
          <cell r="K116">
            <v>-16.022999999999996</v>
          </cell>
          <cell r="L116">
            <v>30</v>
          </cell>
          <cell r="M116">
            <v>20</v>
          </cell>
          <cell r="N116">
            <v>0</v>
          </cell>
          <cell r="O116">
            <v>0</v>
          </cell>
          <cell r="W116">
            <v>6.5810000000000004</v>
          </cell>
          <cell r="Y116">
            <v>11.31514967330193</v>
          </cell>
          <cell r="Z116">
            <v>3.7175201337182795</v>
          </cell>
          <cell r="AD116">
            <v>0</v>
          </cell>
          <cell r="AE116">
            <v>11.809999999999999</v>
          </cell>
          <cell r="AF116">
            <v>9.5427999999999997</v>
          </cell>
          <cell r="AG116">
            <v>12.968399999999999</v>
          </cell>
          <cell r="AH116">
            <v>7.27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973</v>
          </cell>
          <cell r="D117">
            <v>1</v>
          </cell>
          <cell r="E117">
            <v>190</v>
          </cell>
          <cell r="F117">
            <v>783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214</v>
          </cell>
          <cell r="K117">
            <v>-24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38</v>
          </cell>
          <cell r="Y117">
            <v>20.605263157894736</v>
          </cell>
          <cell r="Z117">
            <v>20.605263157894736</v>
          </cell>
          <cell r="AD117">
            <v>0</v>
          </cell>
          <cell r="AE117">
            <v>0</v>
          </cell>
          <cell r="AF117">
            <v>0</v>
          </cell>
          <cell r="AG117">
            <v>8.1999999999999993</v>
          </cell>
          <cell r="AH117">
            <v>74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30.18</v>
          </cell>
          <cell r="D118">
            <v>2372.9369999999999</v>
          </cell>
          <cell r="E118">
            <v>834.96799999999996</v>
          </cell>
          <cell r="F118">
            <v>992.71199999999999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905.346</v>
          </cell>
          <cell r="K118">
            <v>-70.378000000000043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166.99359999999999</v>
          </cell>
          <cell r="Y118">
            <v>5.9446110509624326</v>
          </cell>
          <cell r="Z118">
            <v>5.9446110509624326</v>
          </cell>
          <cell r="AD118">
            <v>0</v>
          </cell>
          <cell r="AE118">
            <v>155.50740000000002</v>
          </cell>
          <cell r="AF118">
            <v>150.72539999999998</v>
          </cell>
          <cell r="AG118">
            <v>161.93620000000001</v>
          </cell>
          <cell r="AH118">
            <v>190.00200000000001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-10</v>
          </cell>
          <cell r="D119">
            <v>909</v>
          </cell>
          <cell r="E119">
            <v>970</v>
          </cell>
          <cell r="F119">
            <v>-99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1370</v>
          </cell>
          <cell r="K119">
            <v>-400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194</v>
          </cell>
          <cell r="Y119">
            <v>-0.51030927835051543</v>
          </cell>
          <cell r="Z119">
            <v>-0.51030927835051543</v>
          </cell>
          <cell r="AD119">
            <v>0</v>
          </cell>
          <cell r="AE119">
            <v>0</v>
          </cell>
          <cell r="AF119">
            <v>0</v>
          </cell>
          <cell r="AG119">
            <v>96.4</v>
          </cell>
          <cell r="AH119">
            <v>230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620</v>
          </cell>
          <cell r="D120">
            <v>1169</v>
          </cell>
          <cell r="E120">
            <v>457</v>
          </cell>
          <cell r="F120">
            <v>675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498</v>
          </cell>
          <cell r="K120">
            <v>-41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91.4</v>
          </cell>
          <cell r="Y120">
            <v>7.3851203501094087</v>
          </cell>
          <cell r="Z120">
            <v>7.3851203501094087</v>
          </cell>
          <cell r="AD120">
            <v>0</v>
          </cell>
          <cell r="AE120">
            <v>186.2</v>
          </cell>
          <cell r="AF120">
            <v>180.8</v>
          </cell>
          <cell r="AG120">
            <v>102.4</v>
          </cell>
          <cell r="AH120">
            <v>109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84.91</v>
          </cell>
          <cell r="D121">
            <v>482.75200000000001</v>
          </cell>
          <cell r="E121">
            <v>351.04300000000001</v>
          </cell>
          <cell r="F121">
            <v>194.70699999999999</v>
          </cell>
          <cell r="G121" t="str">
            <v>ак</v>
          </cell>
          <cell r="H121">
            <v>0</v>
          </cell>
          <cell r="I121" t="e">
            <v>#N/A</v>
          </cell>
          <cell r="J121">
            <v>591.79999999999995</v>
          </cell>
          <cell r="K121">
            <v>-240.75699999999995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70.208600000000004</v>
          </cell>
          <cell r="Y121">
            <v>2.7732642439815063</v>
          </cell>
          <cell r="Z121">
            <v>2.7732642439815063</v>
          </cell>
          <cell r="AD121">
            <v>0</v>
          </cell>
          <cell r="AE121">
            <v>0</v>
          </cell>
          <cell r="AF121">
            <v>0</v>
          </cell>
          <cell r="AG121">
            <v>81.4636</v>
          </cell>
          <cell r="AH121">
            <v>89.43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08.02.2025 - 14.02.2025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535.36900000000003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551.81600000000003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6.85</v>
          </cell>
          <cell r="F9">
            <v>1840.3610000000001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1415</v>
          </cell>
          <cell r="F10">
            <v>3404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1727</v>
          </cell>
          <cell r="F11">
            <v>5751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1828</v>
          </cell>
          <cell r="F12">
            <v>5950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57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227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</v>
          </cell>
          <cell r="F16">
            <v>299</v>
          </cell>
        </row>
        <row r="17">
          <cell r="A17" t="str">
            <v xml:space="preserve"> 078  Колбаса Сервелат Зернистый, ПОКОМ 0.35 кг,ПОКОМ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F18">
            <v>21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9</v>
          </cell>
          <cell r="F19">
            <v>1072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</v>
          </cell>
          <cell r="F20">
            <v>462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600</v>
          </cell>
          <cell r="F21">
            <v>691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49</v>
          </cell>
          <cell r="F22">
            <v>697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589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442.608</v>
          </cell>
        </row>
        <row r="25">
          <cell r="A25" t="str">
            <v xml:space="preserve"> 201  Ветчина Нежная ТМ Особый рецепт, (2,5кг), ПОКОМ</v>
          </cell>
          <cell r="D25">
            <v>45.304000000000002</v>
          </cell>
          <cell r="F25">
            <v>4683.7640000000001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3.4</v>
          </cell>
          <cell r="F26">
            <v>328.30200000000002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F27">
            <v>0.8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1213.1010000000001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1.7</v>
          </cell>
          <cell r="F29">
            <v>589.596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2.5</v>
          </cell>
          <cell r="F30">
            <v>2.5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5.05</v>
          </cell>
          <cell r="F31">
            <v>194.816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4.25</v>
          </cell>
          <cell r="F32">
            <v>175.666</v>
          </cell>
        </row>
        <row r="33">
          <cell r="A33" t="str">
            <v xml:space="preserve"> 240  Колбаса Салями охотничья, ВЕС. ПОКОМ</v>
          </cell>
          <cell r="F33">
            <v>12.535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6.75</v>
          </cell>
          <cell r="F34">
            <v>436.19900000000001</v>
          </cell>
        </row>
        <row r="35">
          <cell r="A35" t="str">
            <v xml:space="preserve"> 247  Сардельки Нежные, ВЕС.  ПОКОМ</v>
          </cell>
          <cell r="F35">
            <v>154.57499999999999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162.41399999999999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17.317</v>
          </cell>
          <cell r="F37">
            <v>1014.287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100.548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100.5</v>
          </cell>
        </row>
        <row r="40">
          <cell r="A40" t="str">
            <v xml:space="preserve"> 263  Шпикачки Стародворские, ВЕС.  ПОКОМ</v>
          </cell>
          <cell r="D40">
            <v>2.8</v>
          </cell>
          <cell r="F40">
            <v>122.80200000000001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0.9</v>
          </cell>
          <cell r="F41">
            <v>46.750999999999998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59.551000000000002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0.9</v>
          </cell>
          <cell r="F43">
            <v>61.252000000000002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997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1032</v>
          </cell>
          <cell r="F45">
            <v>3783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2821</v>
          </cell>
          <cell r="F46">
            <v>8095</v>
          </cell>
        </row>
        <row r="47">
          <cell r="A47" t="str">
            <v xml:space="preserve"> 283  Сосиски Сочинки, ВЕС, ТМ Стародворье ПОКОМ</v>
          </cell>
          <cell r="D47">
            <v>8</v>
          </cell>
          <cell r="F47">
            <v>466.07299999999998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30</v>
          </cell>
          <cell r="F48">
            <v>557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13</v>
          </cell>
          <cell r="F49">
            <v>1167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F50">
            <v>264.726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19</v>
          </cell>
          <cell r="F51">
            <v>1696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20</v>
          </cell>
          <cell r="F52">
            <v>2477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F53">
            <v>14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5.7</v>
          </cell>
          <cell r="F54">
            <v>91.561999999999998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1.4</v>
          </cell>
          <cell r="F55">
            <v>227.52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13</v>
          </cell>
          <cell r="F56">
            <v>1167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17</v>
          </cell>
          <cell r="F57">
            <v>1698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16</v>
          </cell>
          <cell r="F58">
            <v>1127</v>
          </cell>
        </row>
        <row r="59">
          <cell r="A59" t="str">
            <v xml:space="preserve"> 312  Ветчина Филейская ВЕС ТМ  Вязанка ТС Столичная  ПОКОМ</v>
          </cell>
          <cell r="F59">
            <v>220.02199999999999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5.45</v>
          </cell>
          <cell r="F60">
            <v>718.74599999999998</v>
          </cell>
        </row>
        <row r="61">
          <cell r="A61" t="str">
            <v xml:space="preserve"> 316  Колбаса Нежная ТМ Зареченские ВЕС  ПОКОМ</v>
          </cell>
          <cell r="F61">
            <v>71.099999999999994</v>
          </cell>
        </row>
        <row r="62">
          <cell r="A62" t="str">
            <v xml:space="preserve"> 318  Сосиски Датские ТМ Зареченские, ВЕС  ПОКОМ</v>
          </cell>
          <cell r="D62">
            <v>2.8</v>
          </cell>
          <cell r="F62">
            <v>3517.3240000000001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2539</v>
          </cell>
          <cell r="F63">
            <v>5723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2324</v>
          </cell>
          <cell r="F64">
            <v>5473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12</v>
          </cell>
          <cell r="F65">
            <v>1337</v>
          </cell>
        </row>
        <row r="66">
          <cell r="A66" t="str">
            <v xml:space="preserve"> 328  Сардельки Сочинки Стародворье ТМ  0,4 кг ПОКОМ</v>
          </cell>
          <cell r="D66">
            <v>8</v>
          </cell>
          <cell r="F66">
            <v>460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</v>
          </cell>
          <cell r="F67">
            <v>372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7.15</v>
          </cell>
          <cell r="F68">
            <v>1013.8390000000001</v>
          </cell>
        </row>
        <row r="69">
          <cell r="A69" t="str">
            <v xml:space="preserve"> 333  Колбаса Балыковая, Вязанка фиброуз в/у, ВЕС ПОКОМ</v>
          </cell>
          <cell r="F69">
            <v>3.1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25</v>
          </cell>
          <cell r="F70">
            <v>349</v>
          </cell>
        </row>
        <row r="71">
          <cell r="A71" t="str">
            <v xml:space="preserve"> 335  Колбаса Сливушка ТМ Вязанка. ВЕС.  ПОКОМ </v>
          </cell>
          <cell r="F71">
            <v>276.161</v>
          </cell>
        </row>
        <row r="72">
          <cell r="A72" t="str">
            <v xml:space="preserve"> 336  Ветчина Сливушка с индейкой ТМ Вязанка. ВЕС  ПОКОМ</v>
          </cell>
          <cell r="F72">
            <v>5.25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1127</v>
          </cell>
          <cell r="F73">
            <v>3874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20</v>
          </cell>
          <cell r="F74">
            <v>2313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5.6</v>
          </cell>
          <cell r="F75">
            <v>528.53399999999999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4.8</v>
          </cell>
          <cell r="F76">
            <v>278.87599999999998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7.2</v>
          </cell>
          <cell r="F77">
            <v>592.41999999999996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4.8</v>
          </cell>
          <cell r="F78">
            <v>349.524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</v>
          </cell>
          <cell r="F79">
            <v>137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3</v>
          </cell>
          <cell r="F80">
            <v>334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2</v>
          </cell>
          <cell r="F81">
            <v>480</v>
          </cell>
        </row>
        <row r="82">
          <cell r="A82" t="str">
            <v xml:space="preserve"> 358  Колбаса Молочная стародворская, амифлекс, 0,5кг, ТМ Стародворье  ПОКОМ</v>
          </cell>
          <cell r="D82">
            <v>3</v>
          </cell>
          <cell r="F82">
            <v>3</v>
          </cell>
        </row>
        <row r="83">
          <cell r="A83" t="str">
            <v xml:space="preserve"> 364  Сардельки Филейские Вязанка ВЕС NDX ТМ Вязанка  ПОКОМ</v>
          </cell>
          <cell r="F83">
            <v>91.974999999999994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4</v>
          </cell>
          <cell r="F84">
            <v>608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4</v>
          </cell>
          <cell r="F85">
            <v>700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14</v>
          </cell>
          <cell r="F86">
            <v>664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12</v>
          </cell>
          <cell r="F87">
            <v>714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10</v>
          </cell>
          <cell r="F88">
            <v>454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2</v>
          </cell>
          <cell r="F89">
            <v>264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2933</v>
          </cell>
          <cell r="F90">
            <v>6616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4666</v>
          </cell>
          <cell r="F91">
            <v>9832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8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8</v>
          </cell>
          <cell r="F93">
            <v>579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F94">
            <v>119.901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13.4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7</v>
          </cell>
          <cell r="F96">
            <v>385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1.3</v>
          </cell>
          <cell r="F97">
            <v>90.71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2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65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68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F101">
            <v>151</v>
          </cell>
        </row>
        <row r="102">
          <cell r="A102" t="str">
            <v xml:space="preserve"> 448  Сосиски Сливушки по-венски ТМ Вязанка. 0,3 кг ПОКОМ</v>
          </cell>
          <cell r="D102">
            <v>6</v>
          </cell>
          <cell r="F102">
            <v>1082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1.7</v>
          </cell>
          <cell r="F103">
            <v>298.10300000000001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22.6</v>
          </cell>
          <cell r="F104">
            <v>3516.2730000000001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32.61</v>
          </cell>
          <cell r="F105">
            <v>5242.6930000000002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22.7</v>
          </cell>
          <cell r="F106">
            <v>4024.9720000000002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3.93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F108">
            <v>3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F109">
            <v>196.92699999999999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3</v>
          </cell>
          <cell r="F110">
            <v>184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F111">
            <v>8</v>
          </cell>
        </row>
        <row r="112">
          <cell r="A112" t="str">
            <v xml:space="preserve"> 478  Сардельки Зареченские ВЕС ТМ Зареченские  ПОКОМ</v>
          </cell>
          <cell r="F112">
            <v>68.662999999999997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39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53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61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15</v>
          </cell>
          <cell r="F116">
            <v>1131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4</v>
          </cell>
          <cell r="F117">
            <v>642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7</v>
          </cell>
          <cell r="F118">
            <v>670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6</v>
          </cell>
          <cell r="F119">
            <v>508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21.8</v>
          </cell>
        </row>
        <row r="121">
          <cell r="A121" t="str">
            <v xml:space="preserve"> 500  Сосиски Сливушки по-венски ВЕС ТМ Вязанка  ПОКОМ</v>
          </cell>
          <cell r="F121">
            <v>1.3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9</v>
          </cell>
          <cell r="F122">
            <v>658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20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F124">
            <v>20.951000000000001</v>
          </cell>
        </row>
        <row r="125">
          <cell r="A125" t="str">
            <v xml:space="preserve"> 507  Колбаса Персидская халяль ВЕС ТМ Вязанка  ПОКОМ</v>
          </cell>
          <cell r="D125">
            <v>2.8</v>
          </cell>
          <cell r="F125">
            <v>49.506999999999998</v>
          </cell>
        </row>
        <row r="126">
          <cell r="A126" t="str">
            <v xml:space="preserve"> 508  Сосиски Аравийские ВЕС ТМ Вязанка  ПОКОМ</v>
          </cell>
          <cell r="F126">
            <v>57.88</v>
          </cell>
        </row>
        <row r="127">
          <cell r="A127" t="str">
            <v xml:space="preserve"> 509  Колбаса Пряная Халяль ВЕС ТМ Сафияль  ПОКОМ</v>
          </cell>
          <cell r="D127">
            <v>1.6</v>
          </cell>
          <cell r="F127">
            <v>57.328000000000003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D128">
            <v>1</v>
          </cell>
          <cell r="F128">
            <v>259</v>
          </cell>
        </row>
        <row r="129">
          <cell r="A129" t="str">
            <v>1146 Ароматная с/к в/у ОСТАНКИНО</v>
          </cell>
          <cell r="D129">
            <v>16</v>
          </cell>
          <cell r="F129">
            <v>16</v>
          </cell>
        </row>
        <row r="130">
          <cell r="A130" t="str">
            <v>3215 ВЕТЧ.МЯСНАЯ Папа может п/о 0.4кг 8шт.    ОСТАНКИНО</v>
          </cell>
          <cell r="D130">
            <v>582</v>
          </cell>
          <cell r="F130">
            <v>582</v>
          </cell>
        </row>
        <row r="131">
          <cell r="A131" t="str">
            <v>3680 ПРЕСИЖН с/к дек. спец мгс ОСТАНКИНО</v>
          </cell>
          <cell r="D131">
            <v>4</v>
          </cell>
          <cell r="F131">
            <v>4</v>
          </cell>
        </row>
        <row r="132">
          <cell r="A132" t="str">
            <v>3684 ПРЕСИЖН с/к в/у 1/250 8шт.   ОСТАНКИНО</v>
          </cell>
          <cell r="D132">
            <v>158</v>
          </cell>
          <cell r="F132">
            <v>158</v>
          </cell>
        </row>
        <row r="133">
          <cell r="A133" t="str">
            <v>4063 МЯСНАЯ Папа может вар п/о_Л   ОСТАНКИНО</v>
          </cell>
          <cell r="D133">
            <v>1680.22</v>
          </cell>
          <cell r="F133">
            <v>1680.22</v>
          </cell>
        </row>
        <row r="134">
          <cell r="A134" t="str">
            <v>4117 ЭКСТРА Папа может с/к в/у_Л   ОСТАНКИНО</v>
          </cell>
          <cell r="D134">
            <v>51.9</v>
          </cell>
          <cell r="F134">
            <v>51.9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128.19999999999999</v>
          </cell>
          <cell r="F135">
            <v>128.19999999999999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4691 ШЕЙКА КОПЧЕНАЯ к/в мл/к в/у 300*6  ОСТАНКИНО</v>
          </cell>
          <cell r="D137">
            <v>13</v>
          </cell>
          <cell r="F137">
            <v>13</v>
          </cell>
        </row>
        <row r="138">
          <cell r="A138" t="str">
            <v>4786 КОЛБ.СНЭКИ Папа может в/к мгс 1/70_5  ОСТАНКИНО</v>
          </cell>
          <cell r="D138">
            <v>110</v>
          </cell>
          <cell r="F138">
            <v>110</v>
          </cell>
        </row>
        <row r="139">
          <cell r="A139" t="str">
            <v>4813 ФИЛЕЙНАЯ Папа может вар п/о_Л   ОСТАНКИНО</v>
          </cell>
          <cell r="D139">
            <v>596.15</v>
          </cell>
          <cell r="F139">
            <v>596.15</v>
          </cell>
        </row>
        <row r="140">
          <cell r="A140" t="str">
            <v>4993 САЛЯМИ ИТАЛЬЯНСКАЯ с/к в/у 1/250*8_120c ОСТАНКИНО</v>
          </cell>
          <cell r="D140">
            <v>383</v>
          </cell>
          <cell r="F140">
            <v>383</v>
          </cell>
        </row>
        <row r="141">
          <cell r="A141" t="str">
            <v>5246 ДОКТОРСКАЯ ПРЕМИУМ вар б/о мгс_30с ОСТАНКИНО</v>
          </cell>
          <cell r="D141">
            <v>15</v>
          </cell>
          <cell r="F141">
            <v>15</v>
          </cell>
        </row>
        <row r="142">
          <cell r="A142" t="str">
            <v>5247 РУССКАЯ ПРЕМИУМ вар б/о мгс_30с ОСТАНКИНО</v>
          </cell>
          <cell r="D142">
            <v>61.5</v>
          </cell>
          <cell r="F142">
            <v>61.5</v>
          </cell>
        </row>
        <row r="143">
          <cell r="A143" t="str">
            <v>5341 СЕРВЕЛАТ ОХОТНИЧИЙ в/к в/у  ОСТАНКИНО</v>
          </cell>
          <cell r="D143">
            <v>478</v>
          </cell>
          <cell r="F143">
            <v>478</v>
          </cell>
        </row>
        <row r="144">
          <cell r="A144" t="str">
            <v>5483 ЭКСТРА Папа может с/к в/у 1/250 8шт.   ОСТАНКИНО</v>
          </cell>
          <cell r="D144">
            <v>689</v>
          </cell>
          <cell r="F144">
            <v>689</v>
          </cell>
        </row>
        <row r="145">
          <cell r="A145" t="str">
            <v>5544 Сервелат Финский в/к в/у_45с НОВАЯ ОСТАНКИНО</v>
          </cell>
          <cell r="D145">
            <v>1117.364</v>
          </cell>
          <cell r="F145">
            <v>1117.364</v>
          </cell>
        </row>
        <row r="146">
          <cell r="A146" t="str">
            <v>5679 САЛЯМИ ИТАЛЬЯНСКАЯ с/к в/у 1/150_60с ОСТАНКИНО</v>
          </cell>
          <cell r="D146">
            <v>189</v>
          </cell>
          <cell r="F146">
            <v>189</v>
          </cell>
        </row>
        <row r="147">
          <cell r="A147" t="str">
            <v>5682 САЛЯМИ МЕЛКОЗЕРНЕНАЯ с/к в/у 1/120_60с   ОСТАНКИНО</v>
          </cell>
          <cell r="D147">
            <v>1669</v>
          </cell>
          <cell r="F147">
            <v>1669</v>
          </cell>
        </row>
        <row r="148">
          <cell r="A148" t="str">
            <v>5698 СЫТНЫЕ Папа может сар б/о мгс 1*3_Маяк  ОСТАНКИНО</v>
          </cell>
          <cell r="D148">
            <v>10</v>
          </cell>
          <cell r="F148">
            <v>10</v>
          </cell>
        </row>
        <row r="149">
          <cell r="A149" t="str">
            <v>5706 АРОМАТНАЯ Папа может с/к в/у 1/250 8шт.  ОСТАНКИНО</v>
          </cell>
          <cell r="D149">
            <v>771</v>
          </cell>
          <cell r="F149">
            <v>771</v>
          </cell>
        </row>
        <row r="150">
          <cell r="A150" t="str">
            <v>5708 ПОСОЛЬСКАЯ Папа может с/к в/у ОСТАНКИНО</v>
          </cell>
          <cell r="D150">
            <v>40.1</v>
          </cell>
          <cell r="F150">
            <v>40.1</v>
          </cell>
        </row>
        <row r="151">
          <cell r="A151" t="str">
            <v>5851 ЭКСТРА Папа может вар п/о   ОСТАНКИНО</v>
          </cell>
          <cell r="D151">
            <v>452.15</v>
          </cell>
          <cell r="F151">
            <v>452.15</v>
          </cell>
        </row>
        <row r="152">
          <cell r="A152" t="str">
            <v>5931 ОХОТНИЧЬЯ Папа может с/к в/у 1/220 8шт.   ОСТАНКИНО</v>
          </cell>
          <cell r="D152">
            <v>1046</v>
          </cell>
          <cell r="F152">
            <v>1046</v>
          </cell>
        </row>
        <row r="153">
          <cell r="A153" t="str">
            <v>6004 РАГУ СВИНОЕ 1кг 8шт.зам_120с ОСТАНКИНО</v>
          </cell>
          <cell r="D153">
            <v>141</v>
          </cell>
          <cell r="F153">
            <v>141</v>
          </cell>
        </row>
        <row r="154">
          <cell r="A154" t="str">
            <v>6158 ВРЕМЯ ОЛИВЬЕ Папа может вар п/о 0.4кг   ОСТАНКИНО</v>
          </cell>
          <cell r="D154">
            <v>1206</v>
          </cell>
          <cell r="F154">
            <v>1206</v>
          </cell>
        </row>
        <row r="155">
          <cell r="A155" t="str">
            <v>6200 ГРУДИНКА ПРЕМИУМ к/в мл/к в/у 0.3кг  ОСТАНКИНО</v>
          </cell>
          <cell r="D155">
            <v>470</v>
          </cell>
          <cell r="F155">
            <v>470</v>
          </cell>
        </row>
        <row r="156">
          <cell r="A156" t="str">
            <v>6201 ГРУДИНКА ПРЕМИУМ к/в с/н в/у 1/150 8 шт ОСТАНКИНО</v>
          </cell>
          <cell r="D156">
            <v>39</v>
          </cell>
          <cell r="F156">
            <v>39</v>
          </cell>
        </row>
        <row r="157">
          <cell r="A157" t="str">
            <v>6206 СВИНИНА ПО-ДОМАШНЕМУ к/в мл/к в/у 0.3кг  ОСТАНКИНО</v>
          </cell>
          <cell r="D157">
            <v>529</v>
          </cell>
          <cell r="F157">
            <v>529</v>
          </cell>
        </row>
        <row r="158">
          <cell r="A158" t="str">
            <v>6221 НЕАПОЛИТАНСКИЙ ДУЭТ с/к с/н мгс 1/90  ОСТАНКИНО</v>
          </cell>
          <cell r="D158">
            <v>277</v>
          </cell>
          <cell r="F158">
            <v>277</v>
          </cell>
        </row>
        <row r="159">
          <cell r="A159" t="str">
            <v>6222 ИТАЛЬЯНСКОЕ АССОРТИ с/в с/н мгс 1/90 ОСТАНКИНО</v>
          </cell>
          <cell r="D159">
            <v>124</v>
          </cell>
          <cell r="F159">
            <v>124</v>
          </cell>
        </row>
        <row r="160">
          <cell r="A160" t="str">
            <v>6228 МЯСНОЕ АССОРТИ к/з с/н мгс 1/90 10шт.  ОСТАНКИНО</v>
          </cell>
          <cell r="D160">
            <v>309</v>
          </cell>
          <cell r="F160">
            <v>309</v>
          </cell>
        </row>
        <row r="161">
          <cell r="A161" t="str">
            <v>6247 ДОМАШНЯЯ Папа может вар п/о 0,4кг 8шт.  ОСТАНКИНО</v>
          </cell>
          <cell r="D161">
            <v>217</v>
          </cell>
          <cell r="F161">
            <v>217</v>
          </cell>
        </row>
        <row r="162">
          <cell r="A162" t="str">
            <v>6268 ГОВЯЖЬЯ Папа может вар п/о 0,4кг 8 шт.  ОСТАНКИНО</v>
          </cell>
          <cell r="D162">
            <v>394</v>
          </cell>
          <cell r="F162">
            <v>394</v>
          </cell>
        </row>
        <row r="163">
          <cell r="A163" t="str">
            <v>6279 КОРЕЙКА ПО-ОСТ.к/в в/с с/н в/у 1/150_45с  ОСТАНКИНО</v>
          </cell>
          <cell r="D163">
            <v>304</v>
          </cell>
          <cell r="F163">
            <v>304</v>
          </cell>
        </row>
        <row r="164">
          <cell r="A164" t="str">
            <v>6303 МЯСНЫЕ Папа может сос п/о мгс 1.5*3  ОСТАНКИНО</v>
          </cell>
          <cell r="D164">
            <v>412.8</v>
          </cell>
          <cell r="F164">
            <v>412.8</v>
          </cell>
        </row>
        <row r="165">
          <cell r="A165" t="str">
            <v>6324 ДОКТОРСКАЯ ГОСТ вар п/о 0.4кг 8шт.  ОСТАНКИНО</v>
          </cell>
          <cell r="D165">
            <v>208</v>
          </cell>
          <cell r="F165">
            <v>208</v>
          </cell>
        </row>
        <row r="166">
          <cell r="A166" t="str">
            <v>6325 ДОКТОРСКАЯ ПРЕМИУМ вар п/о 0.4кг 8шт.  ОСТАНКИНО</v>
          </cell>
          <cell r="D166">
            <v>529</v>
          </cell>
          <cell r="F166">
            <v>529</v>
          </cell>
        </row>
        <row r="167">
          <cell r="A167" t="str">
            <v>6333 МЯСНАЯ Папа может вар п/о 0.4кг 8шт.  ОСТАНКИНО</v>
          </cell>
          <cell r="D167">
            <v>5834</v>
          </cell>
          <cell r="F167">
            <v>5836</v>
          </cell>
        </row>
        <row r="168">
          <cell r="A168" t="str">
            <v>6340 ДОМАШНИЙ РЕЦЕПТ Коровино 0.5кг 8шт.  ОСТАНКИНО</v>
          </cell>
          <cell r="D168">
            <v>688</v>
          </cell>
          <cell r="F168">
            <v>688</v>
          </cell>
        </row>
        <row r="169">
          <cell r="A169" t="str">
            <v>6341 ДОМАШНИЙ РЕЦЕПТ СО ШПИКОМ Коровино 0.5кг  ОСТАНКИНО</v>
          </cell>
          <cell r="D169">
            <v>87</v>
          </cell>
          <cell r="F169">
            <v>87</v>
          </cell>
        </row>
        <row r="170">
          <cell r="A170" t="str">
            <v>6353 ЭКСТРА Папа может вар п/о 0.4кг 8шт.  ОСТАНКИНО</v>
          </cell>
          <cell r="D170">
            <v>2399</v>
          </cell>
          <cell r="F170">
            <v>2399</v>
          </cell>
        </row>
        <row r="171">
          <cell r="A171" t="str">
            <v>6392 ФИЛЕЙНАЯ Папа может вар п/о 0.4кг. ОСТАНКИНО</v>
          </cell>
          <cell r="D171">
            <v>4128</v>
          </cell>
          <cell r="F171">
            <v>4129</v>
          </cell>
        </row>
        <row r="172">
          <cell r="A172" t="str">
            <v>6411 ВЕТЧ.РУБЛЕНАЯ ПМ в/у срез 0.3кг 6шт.  ОСТАНКИНО</v>
          </cell>
          <cell r="D172">
            <v>18</v>
          </cell>
          <cell r="F172">
            <v>18</v>
          </cell>
        </row>
        <row r="173">
          <cell r="A173" t="str">
            <v>6415 БАЛЫКОВАЯ Коровино п/к в/у 0.84кг 6шт.  ОСТАНКИНО</v>
          </cell>
          <cell r="D173">
            <v>57</v>
          </cell>
          <cell r="F173">
            <v>57</v>
          </cell>
        </row>
        <row r="174">
          <cell r="A174" t="str">
            <v>6426 КЛАССИЧЕСКАЯ ПМ вар п/о 0.3кг 8шт.  ОСТАНКИНО</v>
          </cell>
          <cell r="D174">
            <v>2049</v>
          </cell>
          <cell r="F174">
            <v>2049</v>
          </cell>
        </row>
        <row r="175">
          <cell r="A175" t="str">
            <v>6448 СВИНИНА МАДЕРА с/к с/н в/у 1/100 10шт.   ОСТАНКИНО</v>
          </cell>
          <cell r="D175">
            <v>354</v>
          </cell>
          <cell r="F175">
            <v>354</v>
          </cell>
        </row>
        <row r="176">
          <cell r="A176" t="str">
            <v>6453 ЭКСТРА Папа может с/к с/н в/у 1/100 14шт.   ОСТАНКИНО</v>
          </cell>
          <cell r="D176">
            <v>1475</v>
          </cell>
          <cell r="F176">
            <v>1475</v>
          </cell>
        </row>
        <row r="177">
          <cell r="A177" t="str">
            <v>6454 АРОМАТНАЯ с/к с/н в/у 1/100 14шт.  ОСТАНКИНО</v>
          </cell>
          <cell r="D177">
            <v>1436</v>
          </cell>
          <cell r="F177">
            <v>1436</v>
          </cell>
        </row>
        <row r="178">
          <cell r="A178" t="str">
            <v>6459 СЕРВЕЛАТ ШВЕЙЦАРСК. в/к с/н в/у 1/100*10  ОСТАНКИНО</v>
          </cell>
          <cell r="D178">
            <v>587</v>
          </cell>
          <cell r="F178">
            <v>587</v>
          </cell>
        </row>
        <row r="179">
          <cell r="A179" t="str">
            <v>6470 ВЕТЧ.МРАМОРНАЯ в/у_45с  ОСТАНКИНО</v>
          </cell>
          <cell r="D179">
            <v>55.3</v>
          </cell>
          <cell r="F179">
            <v>55.3</v>
          </cell>
        </row>
        <row r="180">
          <cell r="A180" t="str">
            <v>6492 ШПИК С ЧЕСНОК.И ПЕРЦЕМ к/в в/у 0.3кг_45c  ОСТАНКИНО</v>
          </cell>
          <cell r="D180">
            <v>189</v>
          </cell>
          <cell r="F180">
            <v>189</v>
          </cell>
        </row>
        <row r="181">
          <cell r="A181" t="str">
            <v>6495 ВЕТЧ.МРАМОРНАЯ в/у срез 0.3кг 6шт_45с  ОСТАНКИНО</v>
          </cell>
          <cell r="D181">
            <v>628</v>
          </cell>
          <cell r="F181">
            <v>628</v>
          </cell>
        </row>
        <row r="182">
          <cell r="A182" t="str">
            <v>6527 ШПИКАЧКИ СОЧНЫЕ ПМ сар б/о мгс 1*3 45с ОСТАНКИНО</v>
          </cell>
          <cell r="D182">
            <v>527.04</v>
          </cell>
          <cell r="F182">
            <v>527.04</v>
          </cell>
        </row>
        <row r="183">
          <cell r="A183" t="str">
            <v>6528 ШПИКАЧКИ СОЧНЫЕ ПМ сар б/о мгс 0.4кг 45с  ОСТАНКИНО</v>
          </cell>
          <cell r="D183">
            <v>14</v>
          </cell>
          <cell r="F183">
            <v>14</v>
          </cell>
        </row>
        <row r="184">
          <cell r="A184" t="str">
            <v>6586 МРАМОРНАЯ И БАЛЫКОВАЯ в/к с/н мгс 1/90 ОСТАНКИНО</v>
          </cell>
          <cell r="D184">
            <v>361</v>
          </cell>
          <cell r="F184">
            <v>361</v>
          </cell>
        </row>
        <row r="185">
          <cell r="A185" t="str">
            <v>6609 С ГОВЯДИНОЙ ПМ сар б/о мгс 0.4кг_45с ОСТАНКИНО</v>
          </cell>
          <cell r="D185">
            <v>44</v>
          </cell>
          <cell r="F185">
            <v>44</v>
          </cell>
        </row>
        <row r="186">
          <cell r="A186" t="str">
            <v>6616 МОЛОЧНЫЕ КЛАССИЧЕСКИЕ сос п/о в/у 0.3кг  ОСТАНКИНО</v>
          </cell>
          <cell r="D186">
            <v>273</v>
          </cell>
          <cell r="F186">
            <v>273</v>
          </cell>
        </row>
        <row r="187">
          <cell r="A187" t="str">
            <v>6653 ШПИКАЧКИ СОЧНЫЕ С БЕКОНОМ п/о мгс 0.3кг. ОСТАНКИНО</v>
          </cell>
          <cell r="D187">
            <v>20</v>
          </cell>
          <cell r="F187">
            <v>20</v>
          </cell>
        </row>
        <row r="188">
          <cell r="A188" t="str">
            <v>6666 БОЯНСКАЯ Папа может п/к в/у 0,28кг 8 шт. ОСТАНКИНО</v>
          </cell>
          <cell r="D188">
            <v>1483</v>
          </cell>
          <cell r="F188">
            <v>1483</v>
          </cell>
        </row>
        <row r="189">
          <cell r="A189" t="str">
            <v>6683 СЕРВЕЛАТ ЗЕРНИСТЫЙ ПМ в/к в/у 0,35кг  ОСТАНКИНО</v>
          </cell>
          <cell r="D189">
            <v>3840</v>
          </cell>
          <cell r="F189">
            <v>3840</v>
          </cell>
        </row>
        <row r="190">
          <cell r="A190" t="str">
            <v>6684 СЕРВЕЛАТ КАРЕЛЬСКИЙ ПМ в/к в/у 0.28кг  ОСТАНКИНО</v>
          </cell>
          <cell r="D190">
            <v>3086</v>
          </cell>
          <cell r="F190">
            <v>3086</v>
          </cell>
        </row>
        <row r="191">
          <cell r="A191" t="str">
            <v>6689 СЕРВЕЛАТ ОХОТНИЧИЙ ПМ в/к в/у 0,35кг 8шт  ОСТАНКИНО</v>
          </cell>
          <cell r="D191">
            <v>4083</v>
          </cell>
          <cell r="F191">
            <v>4085</v>
          </cell>
        </row>
        <row r="192">
          <cell r="A192" t="str">
            <v>6697 СЕРВЕЛАТ ФИНСКИЙ ПМ в/к в/у 0,35кг 8шт.  ОСТАНКИНО</v>
          </cell>
          <cell r="D192">
            <v>5435</v>
          </cell>
          <cell r="F192">
            <v>5437</v>
          </cell>
        </row>
        <row r="193">
          <cell r="A193" t="str">
            <v>6713 СОЧНЫЙ ГРИЛЬ ПМ сос п/о мгс 0.41кг 8шт.  ОСТАНКИНО</v>
          </cell>
          <cell r="D193">
            <v>2278</v>
          </cell>
          <cell r="F193">
            <v>2278</v>
          </cell>
        </row>
        <row r="194">
          <cell r="A194" t="str">
            <v>6722 СОЧНЫЕ ПМ сос п/о мгс 0,41кг 10шт.  ОСТАНКИНО</v>
          </cell>
          <cell r="D194">
            <v>4963</v>
          </cell>
          <cell r="F194">
            <v>4965</v>
          </cell>
        </row>
        <row r="195">
          <cell r="A195" t="str">
            <v>6724 МОЛОЧНЫЕ ПМ сос п/о мгс 0.41кг 10шт.  ОСТАНКИНО</v>
          </cell>
          <cell r="D195">
            <v>200</v>
          </cell>
          <cell r="F195">
            <v>200</v>
          </cell>
        </row>
        <row r="196">
          <cell r="A196" t="str">
            <v>6726 СЛИВОЧНЫЕ ПМ сос п/о мгс 0.41кг 10шт.  ОСТАНКИНО</v>
          </cell>
          <cell r="D196">
            <v>1585</v>
          </cell>
          <cell r="F196">
            <v>1590</v>
          </cell>
        </row>
        <row r="197">
          <cell r="A197" t="str">
            <v>6762 СЛИВОЧНЫЕ сос ц/о мгс 0.41кг 8шт.  ОСТАНКИНО</v>
          </cell>
          <cell r="D197">
            <v>112</v>
          </cell>
          <cell r="F197">
            <v>112</v>
          </cell>
        </row>
        <row r="198">
          <cell r="A198" t="str">
            <v>6765 РУБЛЕНЫЕ сос ц/о мгс 0.36кг 6шт.  ОСТАНКИНО</v>
          </cell>
          <cell r="D198">
            <v>632</v>
          </cell>
          <cell r="F198">
            <v>632</v>
          </cell>
        </row>
        <row r="199">
          <cell r="A199" t="str">
            <v>6773 САЛЯМИ Папа может п/к в/у 0,28кг 8шт.  ОСТАНКИНО</v>
          </cell>
          <cell r="D199">
            <v>677</v>
          </cell>
          <cell r="F199">
            <v>677</v>
          </cell>
        </row>
        <row r="200">
          <cell r="A200" t="str">
            <v>6777 МЯСНЫЕ С ГОВЯДИНОЙ ПМ сос п/о мгс 0.4кг  ОСТАНКИНО</v>
          </cell>
          <cell r="D200">
            <v>1213</v>
          </cell>
          <cell r="F200">
            <v>1213</v>
          </cell>
        </row>
        <row r="201">
          <cell r="A201" t="str">
            <v>6785 ВЕНСКАЯ САЛЯМИ п/к в/у 0.33кг 8шт.  ОСТАНКИНО</v>
          </cell>
          <cell r="D201">
            <v>328</v>
          </cell>
          <cell r="F201">
            <v>328</v>
          </cell>
        </row>
        <row r="202">
          <cell r="A202" t="str">
            <v>6787 СЕРВЕЛАТ КРЕМЛЕВСКИЙ в/к в/у 0,33кг 8шт.  ОСТАНКИНО</v>
          </cell>
          <cell r="D202">
            <v>256</v>
          </cell>
          <cell r="F202">
            <v>256</v>
          </cell>
        </row>
        <row r="203">
          <cell r="A203" t="str">
            <v>6793 БАЛЫКОВАЯ в/к в/у 0,33кг 8шт.  ОСТАНКИНО</v>
          </cell>
          <cell r="D203">
            <v>542</v>
          </cell>
          <cell r="F203">
            <v>542</v>
          </cell>
        </row>
        <row r="204">
          <cell r="A204" t="str">
            <v>6794 БАЛЫКОВАЯ в/к в/у  ОСТАНКИНО</v>
          </cell>
          <cell r="D204">
            <v>28.52</v>
          </cell>
          <cell r="F204">
            <v>28.52</v>
          </cell>
        </row>
        <row r="205">
          <cell r="A205" t="str">
            <v>6801 ОСТАНКИНСКАЯ вар п/о 0.4кг 8шт.  ОСТАНКИНО</v>
          </cell>
          <cell r="D205">
            <v>64</v>
          </cell>
          <cell r="F205">
            <v>64</v>
          </cell>
        </row>
        <row r="206">
          <cell r="A206" t="str">
            <v>6807 СЕРВЕЛАТ ЕВРОПЕЙСКИЙ в/к в/у 0,33кг 8шт.  ОСТАНКИНО</v>
          </cell>
          <cell r="D206">
            <v>2</v>
          </cell>
          <cell r="F206">
            <v>2</v>
          </cell>
        </row>
        <row r="207">
          <cell r="A207" t="str">
            <v>6829 МОЛОЧНЫЕ КЛАССИЧЕСКИЕ сос п/о мгс 2*4_С  ОСТАНКИНО</v>
          </cell>
          <cell r="D207">
            <v>626.20000000000005</v>
          </cell>
          <cell r="F207">
            <v>626.20000000000005</v>
          </cell>
        </row>
        <row r="208">
          <cell r="A208" t="str">
            <v>6837 ФИЛЕЙНЫЕ Папа Может сос ц/о мгс 0.4кг  ОСТАНКИНО</v>
          </cell>
          <cell r="D208">
            <v>1210</v>
          </cell>
          <cell r="F208">
            <v>1210</v>
          </cell>
        </row>
        <row r="209">
          <cell r="A209" t="str">
            <v>6842 ДЫМОВИЦА ИЗ ОКОРОКА к/в мл/к в/у 0,3кг  ОСТАНКИНО</v>
          </cell>
          <cell r="D209">
            <v>71</v>
          </cell>
          <cell r="F209">
            <v>71</v>
          </cell>
        </row>
        <row r="210">
          <cell r="A210" t="str">
            <v>6852 МОЛОЧНЫЕ ПРЕМИУМ ПМ сос п/о в/ у 1/350  ОСТАНКИНО</v>
          </cell>
          <cell r="D210">
            <v>1615</v>
          </cell>
          <cell r="F210">
            <v>1615</v>
          </cell>
        </row>
        <row r="211">
          <cell r="A211" t="str">
            <v>6854 МОЛОЧНЫЕ ПРЕМИУМ ПМ сос п/о мгс 0.6кг  ОСТАНКИНО</v>
          </cell>
          <cell r="D211">
            <v>61</v>
          </cell>
          <cell r="F211">
            <v>61</v>
          </cell>
        </row>
        <row r="212">
          <cell r="A212" t="str">
            <v>6861 ДОМАШНИЙ РЕЦЕПТ Коровино вар п/о  ОСТАНКИНО</v>
          </cell>
          <cell r="D212">
            <v>320.10000000000002</v>
          </cell>
          <cell r="F212">
            <v>320.10000000000002</v>
          </cell>
        </row>
        <row r="213">
          <cell r="A213" t="str">
            <v>6862 ДОМАШНИЙ РЕЦЕПТ СО ШПИК. Коровино вар п/о  ОСТАНКИНО</v>
          </cell>
          <cell r="D213">
            <v>46.1</v>
          </cell>
          <cell r="F213">
            <v>46.1</v>
          </cell>
        </row>
        <row r="214">
          <cell r="A214" t="str">
            <v>6866 ВЕТЧ.НЕЖНАЯ Коровино п/о_Маяк  ОСТАНКИНО</v>
          </cell>
          <cell r="D214">
            <v>267.5</v>
          </cell>
          <cell r="F214">
            <v>267.5</v>
          </cell>
        </row>
        <row r="215">
          <cell r="A215" t="str">
            <v>6909 ДЛЯ ДЕТЕЙ сос п/о мгс 0.33кг 8шт.  ОСТАНКИНО</v>
          </cell>
          <cell r="D215">
            <v>316</v>
          </cell>
          <cell r="F215">
            <v>316</v>
          </cell>
        </row>
        <row r="216">
          <cell r="A216" t="str">
            <v>6919 БЕКОН с/к с/н в/у 1/180 10шт.  ОСТАНКИНО</v>
          </cell>
          <cell r="D216">
            <v>189</v>
          </cell>
          <cell r="F216">
            <v>189</v>
          </cell>
        </row>
        <row r="217">
          <cell r="A217" t="str">
            <v>6921 БЕКОН Папа может с/к с/н в/у 1/140 10шт  ОСТАНКИНО</v>
          </cell>
          <cell r="D217">
            <v>97</v>
          </cell>
          <cell r="F217">
            <v>97</v>
          </cell>
        </row>
        <row r="218">
          <cell r="A218" t="str">
            <v>6948 МОЛОЧНЫЕ ПРЕМИУМ.ПМ сос п/о мгс 1,5*4 Останкино</v>
          </cell>
          <cell r="D218">
            <v>88.6</v>
          </cell>
          <cell r="F218">
            <v>88.6</v>
          </cell>
        </row>
        <row r="219">
          <cell r="A219" t="str">
            <v>6951 СЛИВОЧНЫЕ Папа может сос п/о мгс 1.5*4  ОСТАНКИНО</v>
          </cell>
          <cell r="D219">
            <v>41</v>
          </cell>
          <cell r="F219">
            <v>41</v>
          </cell>
        </row>
        <row r="220">
          <cell r="A220" t="str">
            <v>6955 СОЧНЫЕ Папа может сос п/о мгс1.5*4_А Останкино</v>
          </cell>
          <cell r="D220">
            <v>513.45000000000005</v>
          </cell>
          <cell r="F220">
            <v>513.45000000000005</v>
          </cell>
        </row>
        <row r="221">
          <cell r="A221" t="str">
            <v>6962 МЯСНИКС ПМ сос б/о мгс 1/160 10шт.  ОСТАНКИНО</v>
          </cell>
          <cell r="D221">
            <v>9</v>
          </cell>
          <cell r="F221">
            <v>9</v>
          </cell>
        </row>
        <row r="222">
          <cell r="A222" t="str">
            <v>6987 СУПЕР СЫТНЫЕ ПМ сос п/о мгс 0.6кг 8 шт.  ОСТАНКИНО</v>
          </cell>
          <cell r="D222">
            <v>31</v>
          </cell>
          <cell r="F222">
            <v>31</v>
          </cell>
        </row>
        <row r="223">
          <cell r="A223" t="str">
            <v>7001 КЛАССИЧЕСКИЕ Папа может сар б/о мгс 1*3  ОСТАНКИНО</v>
          </cell>
          <cell r="D223">
            <v>318.60000000000002</v>
          </cell>
          <cell r="F223">
            <v>318.60000000000002</v>
          </cell>
        </row>
        <row r="224">
          <cell r="A224" t="str">
            <v>7035 ВЕТЧ.КЛАССИЧЕСКАЯ ПМ п/о 0.35кг 8шт.  ОСТАНКИНО</v>
          </cell>
          <cell r="D224">
            <v>317</v>
          </cell>
          <cell r="F224">
            <v>317</v>
          </cell>
        </row>
        <row r="225">
          <cell r="A225" t="str">
            <v>7038 С ГОВЯДИНОЙ ПМ сос п/о мгс 1.5*4  ОСТАНКИНО</v>
          </cell>
          <cell r="D225">
            <v>143</v>
          </cell>
          <cell r="F225">
            <v>143</v>
          </cell>
        </row>
        <row r="226">
          <cell r="A226" t="str">
            <v>7040 С ИНДЕЙКОЙ ПМ сос ц/о в/у 1/270 8шт.  ОСТАНКИНО</v>
          </cell>
          <cell r="D226">
            <v>266</v>
          </cell>
          <cell r="F226">
            <v>266</v>
          </cell>
        </row>
        <row r="227">
          <cell r="A227" t="str">
            <v>7045 БЕКОН Папа может с/к с/н в/у 1/250 7 шт ОСТАНКИНО</v>
          </cell>
          <cell r="D227">
            <v>12</v>
          </cell>
          <cell r="F227">
            <v>12</v>
          </cell>
        </row>
        <row r="228">
          <cell r="A228" t="str">
            <v>7052 ПЕППЕРОНИ с/к с/н мгс 1*2_HRC  ОСТАНКИНО</v>
          </cell>
          <cell r="D228">
            <v>3</v>
          </cell>
          <cell r="F228">
            <v>3</v>
          </cell>
        </row>
        <row r="229">
          <cell r="A229" t="str">
            <v>7053 БЕКОН ДЛЯ КУЛИНАРИИ с/к с/н мгс 1*2_HRC  ОСТАНКИНО</v>
          </cell>
          <cell r="D229">
            <v>19</v>
          </cell>
          <cell r="F229">
            <v>19</v>
          </cell>
        </row>
        <row r="230">
          <cell r="A230" t="str">
            <v>7059 ШПИКАЧКИ СОЧНЫЕ С БЕК. п/о мгс 0.3кг_60с  ОСТАНКИНО</v>
          </cell>
          <cell r="D230">
            <v>116</v>
          </cell>
          <cell r="F230">
            <v>116</v>
          </cell>
        </row>
        <row r="231">
          <cell r="A231" t="str">
            <v>7066 СОЧНЫЕ ПМ сос п/о мгс 0.41кг 10шт_50с  ОСТАНКИНО</v>
          </cell>
          <cell r="D231">
            <v>2068</v>
          </cell>
          <cell r="F231">
            <v>2068</v>
          </cell>
        </row>
        <row r="232">
          <cell r="A232" t="str">
            <v>7070 СОЧНЫЕ ПМ сос п/о мгс 1.5*4_А_50с  ОСТАНКИНО</v>
          </cell>
          <cell r="D232">
            <v>2968</v>
          </cell>
          <cell r="F232">
            <v>2968</v>
          </cell>
        </row>
        <row r="233">
          <cell r="A233" t="str">
            <v>7073 МОЛОЧ.ПРЕМИУМ ПМ сос п/о в/у 1/350_50с  ОСТАНКИНО</v>
          </cell>
          <cell r="D233">
            <v>851</v>
          </cell>
          <cell r="F233">
            <v>851</v>
          </cell>
        </row>
        <row r="234">
          <cell r="A234" t="str">
            <v>7074 МОЛОЧ.ПРЕМИУМ ПМ сос п/о мгс 0.6кг_50с  ОСТАНКИНО</v>
          </cell>
          <cell r="D234">
            <v>272</v>
          </cell>
          <cell r="F234">
            <v>272</v>
          </cell>
        </row>
        <row r="235">
          <cell r="A235" t="str">
            <v>7075 МОЛОЧ.ПРЕМИУМ ПМ сос п/о мгс 1.5*4_О_50с  ОСТАНКИНО</v>
          </cell>
          <cell r="D235">
            <v>262.2</v>
          </cell>
          <cell r="F235">
            <v>262.2</v>
          </cell>
        </row>
        <row r="236">
          <cell r="A236" t="str">
            <v>7077 МЯСНЫЕ С ГОВЯД.ПМ сос п/о мгс 0.4кг_50с  ОСТАНКИНО</v>
          </cell>
          <cell r="D236">
            <v>6</v>
          </cell>
          <cell r="F236">
            <v>6</v>
          </cell>
        </row>
        <row r="237">
          <cell r="A237" t="str">
            <v>7080 СЛИВОЧНЫЕ ПМ сос п/о мгс 0.41кг 10шт. 50с  ОСТАНКИНО</v>
          </cell>
          <cell r="D237">
            <v>1916</v>
          </cell>
          <cell r="F237">
            <v>1916</v>
          </cell>
        </row>
        <row r="238">
          <cell r="A238" t="str">
            <v>7082 СЛИВОЧНЫЕ ПМ сос п/о мгс 1.5*4_50с  ОСТАНКИНО</v>
          </cell>
          <cell r="D238">
            <v>138.6</v>
          </cell>
          <cell r="F238">
            <v>138.6</v>
          </cell>
        </row>
        <row r="239">
          <cell r="A239" t="str">
            <v>7087 ШПИК С ЧЕСНОК.И ПЕРЦЕМ к/в в/у 0.3кг_50с  ОСТАНКИНО</v>
          </cell>
          <cell r="D239">
            <v>3</v>
          </cell>
          <cell r="F239">
            <v>3</v>
          </cell>
        </row>
        <row r="240">
          <cell r="A240" t="str">
            <v>7090 СВИНИНА ПО-ДОМ. к/в мл/к в/у 0.3кг_50с  ОСТАНКИНО</v>
          </cell>
          <cell r="D240">
            <v>8</v>
          </cell>
          <cell r="F240">
            <v>8</v>
          </cell>
        </row>
        <row r="241">
          <cell r="A241" t="str">
            <v>7092 БЕКОН Папа может с/к с/н в/у 1/140_50с  ОСТАНКИНО</v>
          </cell>
          <cell r="D241">
            <v>716</v>
          </cell>
          <cell r="F241">
            <v>716</v>
          </cell>
        </row>
        <row r="242">
          <cell r="A242" t="str">
            <v>7103 БЕКОН с/к с/н в/у 1/180 10шт.  ОСТАНКИНО</v>
          </cell>
          <cell r="D242">
            <v>103</v>
          </cell>
          <cell r="F242">
            <v>103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153</v>
          </cell>
          <cell r="F243">
            <v>153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226</v>
          </cell>
          <cell r="F244">
            <v>226</v>
          </cell>
        </row>
        <row r="245">
          <cell r="A245" t="str">
            <v>Балыковая с/к 200 гр. срез "Эликатессе" термоформ.пак.  СПК</v>
          </cell>
          <cell r="D245">
            <v>80</v>
          </cell>
          <cell r="F245">
            <v>80</v>
          </cell>
        </row>
        <row r="246">
          <cell r="A246" t="str">
            <v>БОНУС ДОМАШНИЙ РЕЦЕПТ Коровино 0.5кг 8шт. (6305)</v>
          </cell>
          <cell r="D246">
            <v>45</v>
          </cell>
          <cell r="F246">
            <v>45</v>
          </cell>
        </row>
        <row r="247">
          <cell r="A247" t="str">
            <v>БОНУС ДОМАШНИЙ РЕЦЕПТ Коровино вар п/о (5324)</v>
          </cell>
          <cell r="D247">
            <v>44</v>
          </cell>
          <cell r="F247">
            <v>44</v>
          </cell>
        </row>
        <row r="248">
          <cell r="A248" t="str">
            <v>БОНУС СОЧНЫЕ Папа может сос п/о мгс 1.5*4 (6954)  ОСТАНКИНО</v>
          </cell>
          <cell r="D248">
            <v>270.55</v>
          </cell>
          <cell r="F248">
            <v>270.55</v>
          </cell>
        </row>
        <row r="249">
          <cell r="A249" t="str">
            <v>БОНУС СОЧНЫЕ сос п/о мгс 0.41кг_UZ (6087)  ОСТАНКИНО</v>
          </cell>
          <cell r="D249">
            <v>93</v>
          </cell>
          <cell r="F249">
            <v>93</v>
          </cell>
        </row>
        <row r="250">
          <cell r="A250" t="str">
            <v>БОНУС_ 457  Колбаса Молочная ТМ Особый рецепт ВЕС большой батон  ПОКОМ</v>
          </cell>
          <cell r="F250">
            <v>942.85799999999995</v>
          </cell>
        </row>
        <row r="251">
          <cell r="A251" t="str">
            <v>БОНУС_079  Колбаса Сервелат Кремлевский,  0.35 кг, ПОКОМ</v>
          </cell>
          <cell r="F251">
            <v>1486</v>
          </cell>
        </row>
        <row r="252">
          <cell r="A252" t="str">
            <v>БОНУС_302  Сосиски Сочинки по-баварски,  0.4кг, ТМ Стародворье  ПОКОМ</v>
          </cell>
          <cell r="F252">
            <v>494</v>
          </cell>
        </row>
        <row r="253">
          <cell r="A253" t="str">
            <v>БОНУС_312  Ветчина Филейская ВЕС ТМ  Вязанка ТС Столичная  ПОКОМ</v>
          </cell>
          <cell r="F253">
            <v>613.19500000000005</v>
          </cell>
        </row>
        <row r="254">
          <cell r="A254" t="str">
            <v>БОНУС_Готовые чебупели с ветчиной и сыром Горячая штучка 0,3кг зам  ПОКОМ</v>
          </cell>
          <cell r="F254">
            <v>906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F255">
            <v>33</v>
          </cell>
        </row>
        <row r="256">
          <cell r="A256" t="str">
            <v>БОНУС_Колбаса вареная Филейская ТМ Вязанка. ВЕС  ПОКОМ</v>
          </cell>
          <cell r="F256">
            <v>4</v>
          </cell>
        </row>
        <row r="257">
          <cell r="A257" t="str">
            <v>БОНУС_Пельмени Отборные из свинины и говядины 0,9 кг ТМ Стародворье ТС Медвежье ушко  ПОКОМ</v>
          </cell>
          <cell r="F257">
            <v>603</v>
          </cell>
        </row>
        <row r="258">
          <cell r="A258" t="str">
            <v>БОНУС_ПолуКоп п/к 250 гр.шт. термоформ.пак.  СПК</v>
          </cell>
          <cell r="D258">
            <v>16</v>
          </cell>
          <cell r="F258">
            <v>16</v>
          </cell>
        </row>
        <row r="259">
          <cell r="A259" t="str">
            <v>Бутербродная вареная 0,47 кг шт.  СПК</v>
          </cell>
          <cell r="D259">
            <v>87</v>
          </cell>
          <cell r="F259">
            <v>87</v>
          </cell>
        </row>
        <row r="260">
          <cell r="A260" t="str">
            <v>Вацлавская п/к (черева) 390 гр.шт. термоус.пак  СПК</v>
          </cell>
          <cell r="D260">
            <v>27</v>
          </cell>
          <cell r="F260">
            <v>27</v>
          </cell>
        </row>
        <row r="261">
          <cell r="A261" t="str">
            <v>ВЫВЕДЕНА!Пельмени Отборные из свинины и говядины 0,43 кг ТМ Стародворье  ПОКОМ</v>
          </cell>
          <cell r="F261">
            <v>1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7</v>
          </cell>
          <cell r="F262">
            <v>290</v>
          </cell>
        </row>
        <row r="263">
          <cell r="A263" t="str">
            <v>Готовые чебупели острые с мясом Горячая штучка 0,3 кг зам  ПОКОМ</v>
          </cell>
          <cell r="D263">
            <v>9</v>
          </cell>
          <cell r="F263">
            <v>466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2391</v>
          </cell>
          <cell r="F264">
            <v>3708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1546</v>
          </cell>
          <cell r="F265">
            <v>3028</v>
          </cell>
        </row>
        <row r="266">
          <cell r="A266" t="str">
            <v>Готовые чебуреки с мясом ТМ Горячая штучка 0,09 кг флоу-пак ПОКОМ</v>
          </cell>
          <cell r="F266">
            <v>430</v>
          </cell>
        </row>
        <row r="267">
          <cell r="A267" t="str">
            <v>Гуцульская с/к "КолбасГрад" 160 гр.шт. термоус. пак  СПК</v>
          </cell>
          <cell r="D267">
            <v>174</v>
          </cell>
          <cell r="F267">
            <v>174</v>
          </cell>
        </row>
        <row r="268">
          <cell r="A268" t="str">
            <v>Дельгаро с/в "Эликатессе" 140 гр.шт.  СПК</v>
          </cell>
          <cell r="D268">
            <v>102</v>
          </cell>
          <cell r="F268">
            <v>102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222</v>
          </cell>
          <cell r="F269">
            <v>222</v>
          </cell>
        </row>
        <row r="270">
          <cell r="A270" t="str">
            <v>Докторская вареная в/с  СПК</v>
          </cell>
          <cell r="D270">
            <v>5</v>
          </cell>
          <cell r="F270">
            <v>5</v>
          </cell>
        </row>
        <row r="271">
          <cell r="A271" t="str">
            <v>Докторская вареная в/с 0,47 кг шт.  СПК</v>
          </cell>
          <cell r="D271">
            <v>79</v>
          </cell>
          <cell r="F271">
            <v>79</v>
          </cell>
        </row>
        <row r="272">
          <cell r="A272" t="str">
            <v>Докторская вареная термоус.пак. "Высокий вкус"  СПК</v>
          </cell>
          <cell r="D272">
            <v>131.4</v>
          </cell>
          <cell r="F272">
            <v>131.4</v>
          </cell>
        </row>
        <row r="273">
          <cell r="A273" t="str">
            <v>ЖАР-ладушки с клубникой и вишней ТМ Стародворье 0,2 кг ПОКОМ</v>
          </cell>
          <cell r="D273">
            <v>3</v>
          </cell>
          <cell r="F273">
            <v>288</v>
          </cell>
        </row>
        <row r="274">
          <cell r="A274" t="str">
            <v>ЖАР-ладушки с мясом 0,2кг ТМ Стародворье  ПОКОМ</v>
          </cell>
          <cell r="D274">
            <v>4</v>
          </cell>
          <cell r="F274">
            <v>429</v>
          </cell>
        </row>
        <row r="275">
          <cell r="A275" t="str">
            <v>ЖАР-ладушки с яблоком и грушей ТМ Стародворье 0,2 кг. ПОКОМ</v>
          </cell>
          <cell r="F275">
            <v>199</v>
          </cell>
        </row>
        <row r="276">
          <cell r="A276" t="str">
            <v>Карбонад Юбилейный термоус.пак.  СПК</v>
          </cell>
          <cell r="D276">
            <v>33.689</v>
          </cell>
          <cell r="F276">
            <v>33.689</v>
          </cell>
        </row>
        <row r="277">
          <cell r="A277" t="str">
            <v>Каша гречневая с говядиной "СПК" ж/б 0,340 кг.шт. термоус. пл. ЧМК  СПК</v>
          </cell>
          <cell r="D277">
            <v>4</v>
          </cell>
          <cell r="F277">
            <v>4</v>
          </cell>
        </row>
        <row r="278">
          <cell r="A278" t="str">
            <v>Каша перловая с говядиной "СПК" ж/б 0,340 кг.шт. термоус. пл. ЧМК СПК</v>
          </cell>
          <cell r="D278">
            <v>4</v>
          </cell>
          <cell r="F278">
            <v>14</v>
          </cell>
        </row>
        <row r="279">
          <cell r="A279" t="str">
            <v>Классическая с/к 80 гр.шт.нар. (лоток с ср.защ.атм.)  СПК</v>
          </cell>
          <cell r="D279">
            <v>9</v>
          </cell>
          <cell r="F279">
            <v>9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571</v>
          </cell>
          <cell r="F280">
            <v>571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583</v>
          </cell>
          <cell r="F281">
            <v>583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62</v>
          </cell>
          <cell r="F282">
            <v>62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4</v>
          </cell>
          <cell r="F283">
            <v>635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1147</v>
          </cell>
          <cell r="F284">
            <v>2333</v>
          </cell>
        </row>
        <row r="285">
          <cell r="A285" t="str">
            <v>Ла Фаворте с/в "Эликатессе" 140 гр.шт.  СПК</v>
          </cell>
          <cell r="D285">
            <v>181</v>
          </cell>
          <cell r="F285">
            <v>181</v>
          </cell>
        </row>
        <row r="286">
          <cell r="A286" t="str">
            <v>Ливерная Печеночная "Просто выгодно" 0,3 кг.шт.  СПК</v>
          </cell>
          <cell r="D286">
            <v>28</v>
          </cell>
          <cell r="F286">
            <v>28</v>
          </cell>
        </row>
        <row r="287">
          <cell r="A287" t="str">
            <v>Любительская вареная термоус.пак. "Высокий вкус"  СПК</v>
          </cell>
          <cell r="D287">
            <v>78.400000000000006</v>
          </cell>
          <cell r="F287">
            <v>78.400000000000006</v>
          </cell>
        </row>
        <row r="288">
          <cell r="A288" t="str">
            <v>Мини-пицца Владимирский стандарт с ветчиной и грибами 0,25кг ТМ Владимирский стандарт  ПОКОМ</v>
          </cell>
          <cell r="F288">
            <v>8</v>
          </cell>
        </row>
        <row r="289">
          <cell r="A289" t="str">
            <v>Мини-пицца с ветчиной и сыром 0,3кг ТМ Зареченские  ПОКОМ</v>
          </cell>
          <cell r="F289">
            <v>6</v>
          </cell>
        </row>
        <row r="290">
          <cell r="A290" t="str">
            <v>Мини-сосиски в тесте 0,3кг ТМ Зареченские  ПОКОМ</v>
          </cell>
          <cell r="F290">
            <v>2</v>
          </cell>
        </row>
        <row r="291">
          <cell r="A291" t="str">
            <v>Мини-сосиски в тесте 3,7кг ВЕС заморож. ТМ Зареченские  ПОКОМ</v>
          </cell>
          <cell r="F291">
            <v>232.80099999999999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38.5</v>
          </cell>
        </row>
        <row r="293">
          <cell r="A293" t="str">
            <v>Мини-шарики с курочкой и сыром ТМ Зареченские ВЕС  ПОКОМ</v>
          </cell>
          <cell r="F293">
            <v>161.1</v>
          </cell>
        </row>
        <row r="294">
          <cell r="A294" t="str">
            <v>Наггетсы Foodgital 0,25кг ТМ Горячая штучка  ПОКОМ</v>
          </cell>
          <cell r="F294">
            <v>22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20</v>
          </cell>
          <cell r="F295">
            <v>3048</v>
          </cell>
        </row>
        <row r="296">
          <cell r="A296" t="str">
            <v>Наггетсы Нагетосы Сочная курочка со сметаной и зеленью ТМ Горячая штучка 0,25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21</v>
          </cell>
          <cell r="F297">
            <v>3132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16</v>
          </cell>
          <cell r="F298">
            <v>2368</v>
          </cell>
        </row>
        <row r="299">
          <cell r="A299" t="str">
            <v>Наггетсы с куриным филе и сыром ТМ Вязанка 0,25 кг ПОКОМ</v>
          </cell>
          <cell r="D299">
            <v>12</v>
          </cell>
          <cell r="F299">
            <v>1343</v>
          </cell>
        </row>
        <row r="300">
          <cell r="A300" t="str">
            <v>Наггетсы Хрустящие 0,3кг ТМ Зареченские  ПОКОМ</v>
          </cell>
          <cell r="F300">
            <v>115</v>
          </cell>
        </row>
        <row r="301">
          <cell r="A301" t="str">
            <v>Наггетсы Хрустящие ТМ Зареченские. ВЕС ПОКОМ</v>
          </cell>
          <cell r="D301">
            <v>6</v>
          </cell>
          <cell r="F301">
            <v>677.5</v>
          </cell>
        </row>
        <row r="302">
          <cell r="A302" t="str">
            <v>Оригинальная с перцем с/к  СПК</v>
          </cell>
          <cell r="D302">
            <v>103.2</v>
          </cell>
          <cell r="F302">
            <v>103.2</v>
          </cell>
        </row>
        <row r="303">
          <cell r="A303" t="str">
            <v>Оригинальная с перцем с/к 0,235 кг.шт.  СПК</v>
          </cell>
          <cell r="D303">
            <v>68.599999999999994</v>
          </cell>
          <cell r="F303">
            <v>68.599999999999994</v>
          </cell>
        </row>
        <row r="304">
          <cell r="A304" t="str">
            <v>Особая вареная  СПК</v>
          </cell>
          <cell r="D304">
            <v>2</v>
          </cell>
          <cell r="F304">
            <v>2</v>
          </cell>
        </row>
        <row r="305">
          <cell r="A305" t="str">
            <v>Паштет печеночный 140 гр.шт.  СПК</v>
          </cell>
          <cell r="D305">
            <v>44</v>
          </cell>
          <cell r="F305">
            <v>44</v>
          </cell>
        </row>
        <row r="306">
          <cell r="A306" t="str">
            <v>Пекерсы с индейкой в сливочном соусе ТМ Горячая штучка 0,25 кг зам  ПОКОМ</v>
          </cell>
          <cell r="D306">
            <v>3</v>
          </cell>
          <cell r="F306">
            <v>305</v>
          </cell>
        </row>
        <row r="307">
          <cell r="A307" t="str">
            <v>Пельмени Grandmeni с говядиной и свининой 0,7кг ТМ Горячая штучка  ПОКОМ</v>
          </cell>
          <cell r="F307">
            <v>487</v>
          </cell>
        </row>
        <row r="308">
          <cell r="A308" t="str">
            <v>Пельмени Бигбули #МЕГАВКУСИЩЕ с сочной грудинкой 0,9 кг  ПОКОМ</v>
          </cell>
          <cell r="F308">
            <v>4</v>
          </cell>
        </row>
        <row r="309">
          <cell r="A309" t="str">
            <v>Пельмени Бигбули #МЕГАВКУСИЩЕ с сочной грудинкой ТМ Горячая штучка 0,4 кг. ПОКОМ</v>
          </cell>
          <cell r="F309">
            <v>80</v>
          </cell>
        </row>
        <row r="310">
          <cell r="A310" t="str">
            <v>Пельмени Бигбули #МЕГАВКУСИЩЕ с сочной грудинкой ТМ Горячая штучка 0,7 кг. ПОКОМ</v>
          </cell>
          <cell r="D310">
            <v>3</v>
          </cell>
          <cell r="F310">
            <v>432</v>
          </cell>
        </row>
        <row r="311">
          <cell r="A311" t="str">
            <v>Пельмени Бигбули с мясом ТМ Горячая штучка. флоу-пак сфера 0,4 кг. ПОКОМ</v>
          </cell>
          <cell r="F311">
            <v>107</v>
          </cell>
        </row>
        <row r="312">
          <cell r="A312" t="str">
            <v>Пельмени Бигбули с мясом ТМ Горячая штучка. флоу-пак сфера 0,7 кг ПОКОМ</v>
          </cell>
          <cell r="D312">
            <v>40</v>
          </cell>
          <cell r="F312">
            <v>880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57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D314">
            <v>2</v>
          </cell>
          <cell r="F314">
            <v>5</v>
          </cell>
        </row>
        <row r="315">
          <cell r="A315" t="str">
            <v>Пельмени Бигбули со сливочным маслом ТМ Горячая штучка, флоу-пак сфера 0,4. ПОКОМ</v>
          </cell>
          <cell r="D315">
            <v>3</v>
          </cell>
          <cell r="F315">
            <v>102</v>
          </cell>
        </row>
        <row r="316">
          <cell r="A316" t="str">
            <v>Пельмени Бигбули со сливочным маслом ТМ Горячая штучка, флоу-пак сфера 0,7. ПОКОМ</v>
          </cell>
          <cell r="D316">
            <v>1</v>
          </cell>
          <cell r="F316">
            <v>1138</v>
          </cell>
        </row>
        <row r="317">
          <cell r="A317" t="str">
            <v>Пельмени Бульмени по-сибирски с говядиной и свининой ТМ Горячая штучка 0,8 кг ПОКОМ</v>
          </cell>
          <cell r="F317">
            <v>939</v>
          </cell>
        </row>
        <row r="318">
          <cell r="A318" t="str">
            <v>Пельмени Бульмени с говядиной и свининой Горячая шт. 0,9 кг  ПОКОМ</v>
          </cell>
          <cell r="F318">
            <v>5</v>
          </cell>
        </row>
        <row r="319">
          <cell r="A319" t="str">
            <v>Пельмени Бульмени с говядиной и свининой Наваристые 2,7кг Горячая штучка ВЕС  ПОКОМ</v>
          </cell>
          <cell r="D319">
            <v>2.7</v>
          </cell>
          <cell r="F319">
            <v>129.69999999999999</v>
          </cell>
        </row>
        <row r="320">
          <cell r="A320" t="str">
            <v>Пельмени Бульмени с говядиной и свининой Наваристые 5кг Горячая штучка ВЕС  ПОКОМ</v>
          </cell>
          <cell r="D320">
            <v>25</v>
          </cell>
          <cell r="F320">
            <v>1100</v>
          </cell>
        </row>
        <row r="321">
          <cell r="A321" t="str">
            <v>Пельмени Бульмени с говядиной и свининой ТМ Горячая штучка. флоу-пак сфера 0,4 кг ПОКОМ</v>
          </cell>
          <cell r="D321">
            <v>22</v>
          </cell>
          <cell r="F321">
            <v>893</v>
          </cell>
        </row>
        <row r="322">
          <cell r="A322" t="str">
            <v>Пельмени Бульмени с говядиной и свининой ТМ Горячая штучка. флоу-пак сфера 0,7 кг ПОКОМ</v>
          </cell>
          <cell r="D322">
            <v>100</v>
          </cell>
          <cell r="F322">
            <v>2357</v>
          </cell>
        </row>
        <row r="323">
          <cell r="A323" t="str">
            <v>Пельмени Бульмени со сливочным маслом Горячая штучка 0,9 кг  ПОКОМ</v>
          </cell>
          <cell r="F323">
            <v>2</v>
          </cell>
        </row>
        <row r="324">
          <cell r="A324" t="str">
            <v>Пельмени Бульмени со сливочным маслом ТМ Горячая шт. 0,43 кг  ПОКОМ</v>
          </cell>
          <cell r="F324">
            <v>1</v>
          </cell>
        </row>
        <row r="325">
          <cell r="A325" t="str">
            <v>Пельмени Бульмени со сливочным маслом ТМ Горячая штучка. флоу-пак сфера 0,4 кг. ПОКОМ</v>
          </cell>
          <cell r="D325">
            <v>27</v>
          </cell>
          <cell r="F325">
            <v>1282</v>
          </cell>
        </row>
        <row r="326">
          <cell r="A326" t="str">
            <v>Пельмени Бульмени со сливочным маслом ТМ Горячая штучка.флоу-пак сфера 0,7 кг. ПОКОМ</v>
          </cell>
          <cell r="D326">
            <v>148</v>
          </cell>
          <cell r="F326">
            <v>2708</v>
          </cell>
        </row>
        <row r="327">
          <cell r="A327" t="str">
            <v>Пельмени Домашние с говядиной и свининой 0,7кг, сфера ТМ Зареченские  ПОКОМ</v>
          </cell>
          <cell r="F327">
            <v>8</v>
          </cell>
        </row>
        <row r="328">
          <cell r="A328" t="str">
            <v>Пельмени Домашние со сливочным маслом 0,7кг, сфера ТМ Зареченские  ПОКОМ</v>
          </cell>
          <cell r="F328">
            <v>22</v>
          </cell>
        </row>
        <row r="329">
          <cell r="A329" t="str">
            <v>Пельмени Медвежьи ушки с фермерскими сливками 0,7кг  ПОКОМ</v>
          </cell>
          <cell r="D329">
            <v>5</v>
          </cell>
          <cell r="F329">
            <v>294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D330">
            <v>5</v>
          </cell>
          <cell r="F330">
            <v>375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F331">
            <v>79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8</v>
          </cell>
          <cell r="F332">
            <v>1494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2</v>
          </cell>
          <cell r="F333">
            <v>206</v>
          </cell>
        </row>
        <row r="334">
          <cell r="A334" t="str">
            <v>Пельмени С говядиной и свининой, ВЕС, сфера пуговки Мясная Галерея  ПОКОМ</v>
          </cell>
          <cell r="D334">
            <v>5</v>
          </cell>
          <cell r="F334">
            <v>380</v>
          </cell>
        </row>
        <row r="335">
          <cell r="A335" t="str">
            <v>Пельмени Со свининой и говядиной ТМ Особый рецепт Любимая ложка 1,0 кг  ПОКОМ</v>
          </cell>
          <cell r="D335">
            <v>1</v>
          </cell>
          <cell r="F335">
            <v>600</v>
          </cell>
        </row>
        <row r="336">
          <cell r="A336" t="str">
            <v>Пельмени Сочные сфера 0,8 кг ТМ Стародворье  ПОКОМ</v>
          </cell>
          <cell r="D336">
            <v>4</v>
          </cell>
          <cell r="F336">
            <v>169</v>
          </cell>
        </row>
        <row r="337">
          <cell r="A337" t="str">
            <v>Пельмени Татарские 0,4кг ТМ Особый рецепт  ПОКОМ</v>
          </cell>
          <cell r="F337">
            <v>13</v>
          </cell>
        </row>
        <row r="338">
          <cell r="A338" t="str">
            <v>Пипперони с/к "Эликатессе" 0,10 кг.шт.  СПК</v>
          </cell>
          <cell r="D338">
            <v>6</v>
          </cell>
          <cell r="F338">
            <v>6</v>
          </cell>
        </row>
        <row r="339">
          <cell r="A339" t="str">
            <v>Пирожки с мясом 0,3кг ТМ Зареченские  ПОКОМ</v>
          </cell>
          <cell r="F339">
            <v>16</v>
          </cell>
        </row>
        <row r="340">
          <cell r="A340" t="str">
            <v>Пирожки с мясом 3,7кг ВЕС ТМ Зареченские  ПОКОМ</v>
          </cell>
          <cell r="D340">
            <v>3.7</v>
          </cell>
          <cell r="F340">
            <v>166.50200000000001</v>
          </cell>
        </row>
        <row r="341">
          <cell r="A341" t="str">
            <v>Пирожки с яблоком и грушей ВЕС ТМ Зареченские  ПОКОМ</v>
          </cell>
          <cell r="F341">
            <v>18.5</v>
          </cell>
        </row>
        <row r="342">
          <cell r="A342" t="str">
            <v>Плавленый сыр "Шоколадный" 30% 180 гр ТМ "ПАПА МОЖЕТ"  ОСТАНКИНО</v>
          </cell>
          <cell r="D342">
            <v>17</v>
          </cell>
          <cell r="F342">
            <v>17</v>
          </cell>
        </row>
        <row r="343">
          <cell r="A343" t="str">
            <v>Плавленый Сыр 45% "С ветчиной" СТМ "ПапаМожет" 180гр  ОСТАНКИНО</v>
          </cell>
          <cell r="D343">
            <v>44</v>
          </cell>
          <cell r="F343">
            <v>44</v>
          </cell>
        </row>
        <row r="344">
          <cell r="A344" t="str">
            <v>Плавленый Сыр 45% "С грибами" СТМ "ПапаМожет 180гр  ОСТАНКИНО</v>
          </cell>
          <cell r="D344">
            <v>39</v>
          </cell>
          <cell r="F344">
            <v>39</v>
          </cell>
        </row>
        <row r="345">
          <cell r="A345" t="str">
            <v>Покровская вареная 0,47 кг шт.  СПК</v>
          </cell>
          <cell r="D345">
            <v>8</v>
          </cell>
          <cell r="F345">
            <v>8</v>
          </cell>
        </row>
        <row r="346">
          <cell r="A346" t="str">
            <v>Продукт колбасный с сыром копченый Коровино 400 гр  ОСТАНКИНО</v>
          </cell>
          <cell r="D346">
            <v>8</v>
          </cell>
          <cell r="F346">
            <v>8</v>
          </cell>
        </row>
        <row r="347">
          <cell r="A347" t="str">
            <v>Ричеза с/к 230 гр.шт.  СПК</v>
          </cell>
          <cell r="D347">
            <v>105</v>
          </cell>
          <cell r="F347">
            <v>105</v>
          </cell>
        </row>
        <row r="348">
          <cell r="A348" t="str">
            <v>Российский сливочный 45% ТМ Папа Может, брус (2шт)  ОСТАНКИНО</v>
          </cell>
          <cell r="D348">
            <v>42.6</v>
          </cell>
          <cell r="F348">
            <v>42.6</v>
          </cell>
        </row>
        <row r="349">
          <cell r="A349" t="str">
            <v>Сальчетти с/к 230 гр.шт.  СПК</v>
          </cell>
          <cell r="D349">
            <v>159</v>
          </cell>
          <cell r="F349">
            <v>159</v>
          </cell>
        </row>
        <row r="350">
          <cell r="A350" t="str">
            <v>Сальчичон с/к 200 гр. срез "Эликатессе" термоформ.пак.  СПК</v>
          </cell>
          <cell r="D350">
            <v>18</v>
          </cell>
          <cell r="F350">
            <v>18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147</v>
          </cell>
          <cell r="F351">
            <v>147</v>
          </cell>
        </row>
        <row r="352">
          <cell r="A352" t="str">
            <v>Салями с/к 100 гр.шт.нар. (лоток с ср.защ.атм.)  СПК</v>
          </cell>
          <cell r="D352">
            <v>20</v>
          </cell>
          <cell r="F352">
            <v>20</v>
          </cell>
        </row>
        <row r="353">
          <cell r="A353" t="str">
            <v>Салями Трюфель с/в "Эликатессе" 0,16 кг.шт.  СПК</v>
          </cell>
          <cell r="D353">
            <v>197</v>
          </cell>
          <cell r="F353">
            <v>197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52</v>
          </cell>
          <cell r="F354">
            <v>52</v>
          </cell>
        </row>
        <row r="355">
          <cell r="A355" t="str">
            <v>Сардельки "Необыкновенные" (в ср.защ.атм.)  СПК</v>
          </cell>
          <cell r="D355">
            <v>2</v>
          </cell>
          <cell r="F355">
            <v>2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52</v>
          </cell>
          <cell r="F356">
            <v>52</v>
          </cell>
        </row>
        <row r="357">
          <cell r="A357" t="str">
            <v>Семейная с чесночком Экстра вареная  СПК</v>
          </cell>
          <cell r="D357">
            <v>40.299999999999997</v>
          </cell>
          <cell r="F357">
            <v>40.299999999999997</v>
          </cell>
        </row>
        <row r="358">
          <cell r="A358" t="str">
            <v>Сервелат Европейский в/к, в/с 0,38 кг.шт.термофор.пак  СПК</v>
          </cell>
          <cell r="D358">
            <v>54</v>
          </cell>
          <cell r="F358">
            <v>54</v>
          </cell>
        </row>
        <row r="359">
          <cell r="A359" t="str">
            <v>Сервелат Коньячный в/к 0,38 кг.шт термофор.пак  СПК</v>
          </cell>
          <cell r="D359">
            <v>15</v>
          </cell>
          <cell r="F359">
            <v>15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19</v>
          </cell>
          <cell r="F360">
            <v>19</v>
          </cell>
        </row>
        <row r="361">
          <cell r="A361" t="str">
            <v>Сервелат Финский в/к 0,38 кг.шт. термофор.пак.  СПК</v>
          </cell>
          <cell r="D361">
            <v>33</v>
          </cell>
          <cell r="F361">
            <v>33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36</v>
          </cell>
          <cell r="F362">
            <v>36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165</v>
          </cell>
          <cell r="F363">
            <v>165</v>
          </cell>
        </row>
        <row r="364">
          <cell r="A364" t="str">
            <v>Сибирская особая с/к 0,235 кг шт.  СПК</v>
          </cell>
          <cell r="D364">
            <v>252</v>
          </cell>
          <cell r="F364">
            <v>252</v>
          </cell>
        </row>
        <row r="365">
          <cell r="A365" t="str">
            <v>Сливочный со вкусом топл. молока 45% тм Папа Может. брус (2шт)  ОСТАНКИНО</v>
          </cell>
          <cell r="D365">
            <v>44.603000000000002</v>
          </cell>
          <cell r="F365">
            <v>47.621000000000002</v>
          </cell>
        </row>
        <row r="366">
          <cell r="A366" t="str">
            <v>Сосиски "Баварские" 0,36 кг.шт. вак.упак.  СПК</v>
          </cell>
          <cell r="D366">
            <v>12</v>
          </cell>
          <cell r="F366">
            <v>12</v>
          </cell>
        </row>
        <row r="367">
          <cell r="A367" t="str">
            <v>Сосиски "Молочные" 0,36 кг.шт. вак.упак.  СПК</v>
          </cell>
          <cell r="D367">
            <v>12</v>
          </cell>
          <cell r="F367">
            <v>12</v>
          </cell>
        </row>
        <row r="368">
          <cell r="A368" t="str">
            <v>Сосиски Мини (коллаген) (лоток с ср.защ.атм.) (для ХОРЕКА)  СПК</v>
          </cell>
          <cell r="D368">
            <v>4</v>
          </cell>
          <cell r="F368">
            <v>5.968</v>
          </cell>
        </row>
        <row r="369">
          <cell r="A369" t="str">
            <v>Сосиски Мусульманские "Просто выгодно" (в ср.защ.атм.)  СПК</v>
          </cell>
          <cell r="D369">
            <v>17</v>
          </cell>
          <cell r="F369">
            <v>17</v>
          </cell>
        </row>
        <row r="370">
          <cell r="A370" t="str">
            <v>Сосиски Хот-дог подкопченные (лоток с ср.защ.атм.)  СПК</v>
          </cell>
          <cell r="D370">
            <v>16</v>
          </cell>
          <cell r="F370">
            <v>16</v>
          </cell>
        </row>
        <row r="371">
          <cell r="A371" t="str">
            <v>Сочный мегачебурек ТМ Зареченские ВЕС ПОКОМ</v>
          </cell>
          <cell r="F371">
            <v>156.24</v>
          </cell>
        </row>
        <row r="372">
          <cell r="A372" t="str">
            <v>Сыр "Пармезан" 40% кусок 180 гр  ОСТАНКИНО</v>
          </cell>
          <cell r="D372">
            <v>95</v>
          </cell>
          <cell r="F372">
            <v>95</v>
          </cell>
        </row>
        <row r="373">
          <cell r="A373" t="str">
            <v>Сыр Боккончини копченый 40% 100 гр.  ОСТАНКИНО</v>
          </cell>
          <cell r="D373">
            <v>111</v>
          </cell>
          <cell r="F373">
            <v>111</v>
          </cell>
        </row>
        <row r="374">
          <cell r="A374" t="str">
            <v>Сыр колбасный копченый Папа Может 400 гр  ОСТАНКИНО</v>
          </cell>
          <cell r="D374">
            <v>10</v>
          </cell>
          <cell r="F374">
            <v>10</v>
          </cell>
        </row>
        <row r="375">
          <cell r="A375" t="str">
            <v>Сыр Останкино "Алтайский Gold" 50% вес  ОСТАНКИНО</v>
          </cell>
          <cell r="D375">
            <v>1.2</v>
          </cell>
          <cell r="F375">
            <v>1.2</v>
          </cell>
        </row>
        <row r="376">
          <cell r="A376" t="str">
            <v>Сыр ПАПА МОЖЕТ "Гауда Голд" 45% 180 г  ОСТАНКИНО</v>
          </cell>
          <cell r="D376">
            <v>477</v>
          </cell>
          <cell r="F376">
            <v>477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1033</v>
          </cell>
          <cell r="F377">
            <v>1033</v>
          </cell>
        </row>
        <row r="378">
          <cell r="A378" t="str">
            <v>Сыр ПАПА МОЖЕТ "Министерский" 180гр, 45 %  ОСТАНКИНО</v>
          </cell>
          <cell r="D378">
            <v>145</v>
          </cell>
          <cell r="F378">
            <v>145</v>
          </cell>
        </row>
        <row r="379">
          <cell r="A379" t="str">
            <v>Сыр ПАПА МОЖЕТ "Папин завтрак" 180гр, 45 %  ОСТАНКИНО</v>
          </cell>
          <cell r="D379">
            <v>80</v>
          </cell>
          <cell r="F379">
            <v>80</v>
          </cell>
        </row>
        <row r="380">
          <cell r="A380" t="str">
            <v>Сыр ПАПА МОЖЕТ "Российский традиционный" 45% 180 г  ОСТАНКИНО</v>
          </cell>
          <cell r="D380">
            <v>1064</v>
          </cell>
          <cell r="F380">
            <v>1064</v>
          </cell>
        </row>
        <row r="381">
          <cell r="A381" t="str">
            <v>Сыр Папа Может "Российский традиционный" ВЕС брусок массовая доля жира 50%  ОСТАНКИНО</v>
          </cell>
          <cell r="D381">
            <v>18.5</v>
          </cell>
          <cell r="F381">
            <v>18.5</v>
          </cell>
        </row>
        <row r="382">
          <cell r="A382" t="str">
            <v>Сыр ПАПА МОЖЕТ "Тильзитер" 45% 180 г  ОСТАНКИНО</v>
          </cell>
          <cell r="D382">
            <v>268</v>
          </cell>
          <cell r="F382">
            <v>268</v>
          </cell>
        </row>
        <row r="383">
          <cell r="A383" t="str">
            <v>Сыр плавленый Сливочный ж 45 % 180г ТМ Папа Может (16шт) ОСТАНКИНО</v>
          </cell>
          <cell r="D383">
            <v>103</v>
          </cell>
          <cell r="F383">
            <v>103</v>
          </cell>
        </row>
        <row r="384">
          <cell r="A384" t="str">
            <v>Сыр полутвердый "Гауда", 45%, ВЕС брус из блока 1/5  ОСТАНКИНО</v>
          </cell>
          <cell r="D384">
            <v>38.4</v>
          </cell>
          <cell r="F384">
            <v>38.4</v>
          </cell>
        </row>
        <row r="385">
          <cell r="A385" t="str">
            <v>Сыр полутвердый "Голландский" 45%, брус ВЕС  ОСТАНКИНО</v>
          </cell>
          <cell r="D385">
            <v>64.5</v>
          </cell>
          <cell r="F385">
            <v>64.5</v>
          </cell>
        </row>
        <row r="386">
          <cell r="A386" t="str">
            <v>Сыр полутвердый "Тильзитер" 45%, ВЕС брус ТМ "Папа может"  ОСТАНКИНО</v>
          </cell>
          <cell r="D386">
            <v>34.6</v>
          </cell>
          <cell r="F386">
            <v>34.6</v>
          </cell>
        </row>
        <row r="387">
          <cell r="A387" t="str">
            <v>Сыр Скаморца свежий 40% 100 гр.  ОСТАНКИНО</v>
          </cell>
          <cell r="D387">
            <v>97</v>
          </cell>
          <cell r="F387">
            <v>97</v>
          </cell>
        </row>
        <row r="388">
          <cell r="A388" t="str">
            <v>Сыр творожный с зеленью 60% Папа может 140 гр.  ОСТАНКИНО</v>
          </cell>
          <cell r="D388">
            <v>45</v>
          </cell>
          <cell r="F388">
            <v>45</v>
          </cell>
        </row>
        <row r="389">
          <cell r="A389" t="str">
            <v>Сыр Чечил копченый 43% 100г/6шт ТМ Папа Может  ОСТАНКИНО</v>
          </cell>
          <cell r="D389">
            <v>154</v>
          </cell>
          <cell r="F389">
            <v>154</v>
          </cell>
        </row>
        <row r="390">
          <cell r="A390" t="str">
            <v>Сыр Чечил свежий 45% 100г/6шт ТМ Папа Может  ОСТАНКИНО</v>
          </cell>
          <cell r="D390">
            <v>152</v>
          </cell>
          <cell r="F390">
            <v>152</v>
          </cell>
        </row>
        <row r="391">
          <cell r="A391" t="str">
            <v>Сыч/Прод Коровино Российский 50% 200г СЗМЖ  ОСТАНКИНО</v>
          </cell>
          <cell r="D391">
            <v>181</v>
          </cell>
          <cell r="F391">
            <v>181</v>
          </cell>
        </row>
        <row r="392">
          <cell r="A392" t="str">
            <v>Сыч/Прод Коровино Российский Оригин 50% ВЕС (5 кг)  ОСТАНКИНО</v>
          </cell>
          <cell r="D392">
            <v>189.2</v>
          </cell>
          <cell r="F392">
            <v>189.2</v>
          </cell>
        </row>
        <row r="393">
          <cell r="A393" t="str">
            <v>Сыч/Прод Коровино Тильзитер 50% 200г СЗМЖ  ОСТАНКИНО</v>
          </cell>
          <cell r="D393">
            <v>128</v>
          </cell>
          <cell r="F393">
            <v>128</v>
          </cell>
        </row>
        <row r="394">
          <cell r="A394" t="str">
            <v>Сыч/Прод Коровино Тильзитер Оригин 50% ВЕС (5 кг брус) СЗМЖ  ОСТАНКИНО</v>
          </cell>
          <cell r="D394">
            <v>157.9</v>
          </cell>
          <cell r="F394">
            <v>157.9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327</v>
          </cell>
          <cell r="F395">
            <v>327</v>
          </cell>
        </row>
        <row r="396">
          <cell r="A396" t="str">
            <v>Торо Неро с/в "Эликатессе" 140 гр.шт.  СПК</v>
          </cell>
          <cell r="D396">
            <v>53</v>
          </cell>
          <cell r="F396">
            <v>53</v>
          </cell>
        </row>
        <row r="397">
          <cell r="A397" t="str">
            <v>Уши свиные копченые к пиву 0,15кг нар. д/ф шт.  СПК</v>
          </cell>
          <cell r="D397">
            <v>42</v>
          </cell>
          <cell r="F397">
            <v>42</v>
          </cell>
        </row>
        <row r="398">
          <cell r="A398" t="str">
            <v>Фестивальная пора с/к 100 гр.шт.нар. (лоток с ср.защ.атм.)  СПК</v>
          </cell>
          <cell r="D398">
            <v>255</v>
          </cell>
          <cell r="F398">
            <v>255</v>
          </cell>
        </row>
        <row r="399">
          <cell r="A399" t="str">
            <v>Фестивальная пора с/к 235 гр.шт.  СПК</v>
          </cell>
          <cell r="D399">
            <v>434</v>
          </cell>
          <cell r="F399">
            <v>434</v>
          </cell>
        </row>
        <row r="400">
          <cell r="A400" t="str">
            <v>Фестивальная пора с/к термоус.пак  СПК</v>
          </cell>
          <cell r="D400">
            <v>30.7</v>
          </cell>
          <cell r="F400">
            <v>30.7</v>
          </cell>
        </row>
        <row r="401">
          <cell r="A401" t="str">
            <v>Фирменная с/к 200 гр. срез "Эликатессе" термоформ.пак.  СПК</v>
          </cell>
          <cell r="D401">
            <v>86</v>
          </cell>
          <cell r="F401">
            <v>86</v>
          </cell>
        </row>
        <row r="402">
          <cell r="A402" t="str">
            <v>Фуэт с/в "Эликатессе" 160 гр.шт.  СПК</v>
          </cell>
          <cell r="D402">
            <v>201</v>
          </cell>
          <cell r="F402">
            <v>201</v>
          </cell>
        </row>
        <row r="403">
          <cell r="A403" t="str">
            <v>Хинкали Классические ТМ Зареченские ВЕС ПОКОМ</v>
          </cell>
          <cell r="F403">
            <v>46</v>
          </cell>
        </row>
        <row r="404">
          <cell r="A404" t="str">
            <v>Хот-догстер ТМ Горячая штучка ТС Хот-Догстер флоу-пак 0,09 кг. ПОКОМ</v>
          </cell>
          <cell r="D404">
            <v>7</v>
          </cell>
          <cell r="F404">
            <v>666</v>
          </cell>
        </row>
        <row r="405">
          <cell r="A405" t="str">
            <v>Хотстеры с сыром 0,25кг ТМ Горячая штучка  ПОКОМ</v>
          </cell>
          <cell r="D405">
            <v>6</v>
          </cell>
          <cell r="F405">
            <v>627</v>
          </cell>
        </row>
        <row r="406">
          <cell r="A406" t="str">
            <v>Хотстеры ТМ Горячая штучка ТС Хотстеры 0,25 кг зам  ПОКОМ</v>
          </cell>
          <cell r="D406">
            <v>1330</v>
          </cell>
          <cell r="F406">
            <v>3026</v>
          </cell>
        </row>
        <row r="407">
          <cell r="A407" t="str">
            <v>Хрустипай с ветчиной и сыром ТМ Горячая штучка флоу-пак 0,07 кг. ПОКОМ</v>
          </cell>
          <cell r="F407">
            <v>72</v>
          </cell>
        </row>
        <row r="408">
          <cell r="A408" t="str">
            <v>Хрустящие крылышки острые к пиву ТМ Горячая штучка 0,3кг зам  ПОКОМ</v>
          </cell>
          <cell r="D408">
            <v>3</v>
          </cell>
          <cell r="F408">
            <v>461</v>
          </cell>
        </row>
        <row r="409">
          <cell r="A409" t="str">
            <v>Хрустящие крылышки ТМ Горячая штучка 0,3 кг зам  ПОКОМ</v>
          </cell>
          <cell r="D409">
            <v>3</v>
          </cell>
          <cell r="F409">
            <v>490</v>
          </cell>
        </row>
        <row r="410">
          <cell r="A410" t="str">
            <v>Чебупай сладкая клубника 0,2кг ТМ Горячая штучка  ПОКОМ</v>
          </cell>
          <cell r="F410">
            <v>16</v>
          </cell>
        </row>
        <row r="411">
          <cell r="A411" t="str">
            <v>Чебупели Foodgital 0,25кг ТМ Горячая штучка  ПОКОМ</v>
          </cell>
          <cell r="F411">
            <v>4</v>
          </cell>
        </row>
        <row r="412">
          <cell r="A412" t="str">
            <v>Чебупели Курочка гриль ТМ Горячая штучка, 0,3 кг зам  ПОКОМ</v>
          </cell>
          <cell r="D412">
            <v>1</v>
          </cell>
          <cell r="F412">
            <v>311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2265</v>
          </cell>
          <cell r="F413">
            <v>3936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3353</v>
          </cell>
          <cell r="F414">
            <v>6333</v>
          </cell>
        </row>
        <row r="415">
          <cell r="A415" t="str">
            <v>Чебуреки Мясные вес 2,7 кг ТМ Зареченские ВЕС ПОКОМ</v>
          </cell>
          <cell r="F415">
            <v>2.7</v>
          </cell>
        </row>
        <row r="416">
          <cell r="A416" t="str">
            <v>Чебуреки сочные ВЕС ТМ Зареченские  ПОКОМ</v>
          </cell>
          <cell r="D416">
            <v>15</v>
          </cell>
          <cell r="F416">
            <v>540.5</v>
          </cell>
        </row>
        <row r="417">
          <cell r="A417" t="str">
            <v>Шпикачки Русские (черева) (в ср.защ.атм.) "Высокий вкус"  СПК</v>
          </cell>
          <cell r="D417">
            <v>43</v>
          </cell>
          <cell r="F417">
            <v>43</v>
          </cell>
        </row>
        <row r="418">
          <cell r="A418" t="str">
            <v>Эликапреза с/в "Эликатессе" 85 гр.шт. нарезка (лоток с ср.защ.атм.)  СПК</v>
          </cell>
          <cell r="D418">
            <v>17</v>
          </cell>
          <cell r="F418">
            <v>17</v>
          </cell>
        </row>
        <row r="419">
          <cell r="A419" t="str">
            <v>Юбилейная с/к 0,235 кг.шт.  СПК</v>
          </cell>
          <cell r="D419">
            <v>368</v>
          </cell>
          <cell r="F419">
            <v>368</v>
          </cell>
        </row>
        <row r="420">
          <cell r="A420" t="str">
            <v>Юбилейная с/к термоус.пак.  СПК</v>
          </cell>
          <cell r="D420">
            <v>2.5</v>
          </cell>
          <cell r="F420">
            <v>2.5</v>
          </cell>
        </row>
        <row r="421">
          <cell r="A421" t="str">
            <v>Итого</v>
          </cell>
          <cell r="D421">
            <v>131362.617</v>
          </cell>
          <cell r="F421">
            <v>281361.02100000001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14.02.2025 - 14.02.2025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128.59200000000001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111.88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403.19200000000001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213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820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34</v>
          </cell>
        </row>
        <row r="16">
          <cell r="A16" t="str">
            <v xml:space="preserve"> 079  Колбаса Сервелат Кремлевский,  0.35 кг, ПОКОМ</v>
          </cell>
          <cell r="D16">
            <v>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197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99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142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59.390999999999998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996.61699999999996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41.783000000000001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211.76400000000001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93.597999999999999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34.051000000000002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34.515000000000001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79.668999999999997</v>
          </cell>
        </row>
        <row r="30">
          <cell r="A30" t="str">
            <v xml:space="preserve"> 247  Сардельки Нежные, ВЕС.  ПОКОМ</v>
          </cell>
          <cell r="D30">
            <v>11.103999999999999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27.885999999999999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211.04599999999999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11.064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17.117999999999999</v>
          </cell>
        </row>
        <row r="35">
          <cell r="A35" t="str">
            <v xml:space="preserve"> 263  Шпикачки Стародворские, ВЕС.  ПОКОМ</v>
          </cell>
          <cell r="D35">
            <v>16.14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8.1539999999999999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10.055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4.5490000000000004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258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436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1098</v>
          </cell>
        </row>
        <row r="42">
          <cell r="A42" t="str">
            <v xml:space="preserve"> 283  Сосиски Сочинки, ВЕС, ТМ Стародворье ПОКОМ</v>
          </cell>
          <cell r="D42">
            <v>98.968000000000004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159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46.497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260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548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13.145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32.625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211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364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44.296999999999997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177.22200000000001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7.51</v>
          </cell>
        </row>
        <row r="56">
          <cell r="A56" t="str">
            <v xml:space="preserve"> 318  Сосиски Датские ТМ Зареченские, ВЕС  ПОКОМ</v>
          </cell>
          <cell r="D56">
            <v>662.26099999999997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779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604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330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63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79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193.851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42</v>
          </cell>
        </row>
        <row r="64">
          <cell r="A64" t="str">
            <v xml:space="preserve"> 335  Колбаса Сливушка ТМ Вязанка. ВЕС.  ПОКОМ </v>
          </cell>
          <cell r="D64">
            <v>46.274000000000001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609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432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99.111000000000004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52.222999999999999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126.246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58.95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17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96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101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13.654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149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107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739</v>
          </cell>
        </row>
        <row r="82">
          <cell r="A82" t="str">
            <v xml:space="preserve"> 412  Сосиски Баварские ТМ Стародворье 0,35 кг ПОКОМ</v>
          </cell>
          <cell r="D82">
            <v>978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133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13.05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4.3499999999999996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102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21.75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6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4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27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303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57.682000000000002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719.38499999999999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1020.224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854.59400000000005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D97">
            <v>1.3420000000000001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39.216000000000001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28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19.995000000000001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4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3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2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183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89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95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63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1.38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106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1.36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8.5020000000000007</v>
          </cell>
        </row>
        <row r="114">
          <cell r="A114" t="str">
            <v xml:space="preserve"> 508  Сосиски Аравийские ВЕС ТМ Вязанка  ПОКОМ</v>
          </cell>
          <cell r="D114">
            <v>12.324</v>
          </cell>
        </row>
        <row r="115">
          <cell r="A115" t="str">
            <v xml:space="preserve"> 509  Колбаса Пряная Халяль ВЕС ТМ Сафияль  ПОКОМ</v>
          </cell>
          <cell r="D115">
            <v>5.8239999999999998</v>
          </cell>
        </row>
        <row r="116">
          <cell r="A116" t="str">
            <v xml:space="preserve"> 513  Колбаса вареная Стародворская 0,4кг ТМ Стародворье  ПОКОМ</v>
          </cell>
          <cell r="D116">
            <v>55</v>
          </cell>
        </row>
        <row r="117">
          <cell r="A117" t="str">
            <v>1146 Ароматная с/к в/у ОСТАНКИНО</v>
          </cell>
          <cell r="D117">
            <v>4.0129999999999999</v>
          </cell>
        </row>
        <row r="118">
          <cell r="A118" t="str">
            <v>3215 ВЕТЧ.МЯСНАЯ Папа может п/о 0.4кг 8шт.    ОСТАНКИНО</v>
          </cell>
          <cell r="D118">
            <v>117</v>
          </cell>
        </row>
        <row r="119">
          <cell r="A119" t="str">
            <v>3684 ПРЕСИЖН с/к в/у 1/250 8шт.   ОСТАНКИНО</v>
          </cell>
          <cell r="D119">
            <v>25</v>
          </cell>
        </row>
        <row r="120">
          <cell r="A120" t="str">
            <v>4063 МЯСНАЯ Папа может вар п/о_Л   ОСТАНКИНО</v>
          </cell>
          <cell r="D120">
            <v>321.24299999999999</v>
          </cell>
        </row>
        <row r="121">
          <cell r="A121" t="str">
            <v>4117 ЭКСТРА Папа может с/к в/у_Л   ОСТАНКИНО</v>
          </cell>
          <cell r="D121">
            <v>12.893000000000001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26.850999999999999</v>
          </cell>
        </row>
        <row r="123">
          <cell r="A123" t="str">
            <v>4786 КОЛБ.СНЭКИ Папа может в/к мгс 1/70_5  ОСТАНКИНО</v>
          </cell>
          <cell r="D123">
            <v>17</v>
          </cell>
        </row>
        <row r="124">
          <cell r="A124" t="str">
            <v>4813 ФИЛЕЙНАЯ Папа может вар п/о_Л   ОСТАНКИНО</v>
          </cell>
          <cell r="D124">
            <v>186.26300000000001</v>
          </cell>
        </row>
        <row r="125">
          <cell r="A125" t="str">
            <v>4993 САЛЯМИ ИТАЛЬЯНСКАЯ с/к в/у 1/250*8_120c ОСТАНКИНО</v>
          </cell>
          <cell r="D125">
            <v>39</v>
          </cell>
        </row>
        <row r="126">
          <cell r="A126" t="str">
            <v>5247 РУССКАЯ ПРЕМИУМ вар б/о мгс_30с ОСТАНКИНО</v>
          </cell>
          <cell r="D126">
            <v>3.04</v>
          </cell>
        </row>
        <row r="127">
          <cell r="A127" t="str">
            <v>5341 СЕРВЕЛАТ ОХОТНИЧИЙ в/к в/у  ОСТАНКИНО</v>
          </cell>
          <cell r="D127">
            <v>79.790999999999997</v>
          </cell>
        </row>
        <row r="128">
          <cell r="A128" t="str">
            <v>5483 ЭКСТРА Папа может с/к в/у 1/250 8шт.   ОСТАНКИНО</v>
          </cell>
          <cell r="D128">
            <v>99</v>
          </cell>
        </row>
        <row r="129">
          <cell r="A129" t="str">
            <v>5544 Сервелат Финский в/к в/у_45с НОВАЯ ОСТАНКИНО</v>
          </cell>
          <cell r="D129">
            <v>236.14500000000001</v>
          </cell>
        </row>
        <row r="130">
          <cell r="A130" t="str">
            <v>5679 САЛЯМИ ИТАЛЬЯНСКАЯ с/к в/у 1/150_60с ОСТАНКИНО</v>
          </cell>
          <cell r="D130">
            <v>17</v>
          </cell>
        </row>
        <row r="131">
          <cell r="A131" t="str">
            <v>5682 САЛЯМИ МЕЛКОЗЕРНЕНАЯ с/к в/у 1/120_60с   ОСТАНКИНО</v>
          </cell>
          <cell r="D131">
            <v>249</v>
          </cell>
        </row>
        <row r="132">
          <cell r="A132" t="str">
            <v>5706 АРОМАТНАЯ Папа может с/к в/у 1/250 8шт.  ОСТАНКИНО</v>
          </cell>
          <cell r="D132">
            <v>148</v>
          </cell>
        </row>
        <row r="133">
          <cell r="A133" t="str">
            <v>5708 ПОСОЛЬСКАЯ Папа может с/к в/у ОСТАНКИНО</v>
          </cell>
          <cell r="D133">
            <v>9.44</v>
          </cell>
        </row>
        <row r="134">
          <cell r="A134" t="str">
            <v>5851 ЭКСТРА Папа может вар п/о   ОСТАНКИНО</v>
          </cell>
          <cell r="D134">
            <v>116.191</v>
          </cell>
        </row>
        <row r="135">
          <cell r="A135" t="str">
            <v>5931 ОХОТНИЧЬЯ Папа может с/к в/у 1/220 8шт.   ОСТАНКИНО</v>
          </cell>
          <cell r="D135">
            <v>183</v>
          </cell>
        </row>
        <row r="136">
          <cell r="A136" t="str">
            <v>6004 РАГУ СВИНОЕ 1кг 8шт.зам_120с ОСТАНКИНО</v>
          </cell>
          <cell r="D136">
            <v>32</v>
          </cell>
        </row>
        <row r="137">
          <cell r="A137" t="str">
            <v>6158 ВРЕМЯ ОЛИВЬЕ Папа может вар п/о 0.4кг   ОСТАНКИНО</v>
          </cell>
          <cell r="D137">
            <v>353</v>
          </cell>
        </row>
        <row r="138">
          <cell r="A138" t="str">
            <v>6200 ГРУДИНКА ПРЕМИУМ к/в мл/к в/у 0.3кг  ОСТАНКИНО</v>
          </cell>
          <cell r="D138">
            <v>92</v>
          </cell>
        </row>
        <row r="139">
          <cell r="A139" t="str">
            <v>6206 СВИНИНА ПО-ДОМАШНЕМУ к/в мл/к в/у 0.3кг  ОСТАНКИНО</v>
          </cell>
          <cell r="D139">
            <v>106</v>
          </cell>
        </row>
        <row r="140">
          <cell r="A140" t="str">
            <v>6221 НЕАПОЛИТАНСКИЙ ДУЭТ с/к с/н мгс 1/90  ОСТАНКИНО</v>
          </cell>
          <cell r="D140">
            <v>21</v>
          </cell>
        </row>
        <row r="141">
          <cell r="A141" t="str">
            <v>6222 ИТАЛЬЯНСКОЕ АССОРТИ с/в с/н мгс 1/90 ОСТАНКИНО</v>
          </cell>
          <cell r="D141">
            <v>10</v>
          </cell>
        </row>
        <row r="142">
          <cell r="A142" t="str">
            <v>6228 МЯСНОЕ АССОРТИ к/з с/н мгс 1/90 10шт.  ОСТАНКИНО</v>
          </cell>
          <cell r="D142">
            <v>56</v>
          </cell>
        </row>
        <row r="143">
          <cell r="A143" t="str">
            <v>6247 ДОМАШНЯЯ Папа может вар п/о 0,4кг 8шт.  ОСТАНКИНО</v>
          </cell>
          <cell r="D143">
            <v>49</v>
          </cell>
        </row>
        <row r="144">
          <cell r="A144" t="str">
            <v>6268 ГОВЯЖЬЯ Папа может вар п/о 0,4кг 8 шт.  ОСТАНКИНО</v>
          </cell>
          <cell r="D144">
            <v>80</v>
          </cell>
        </row>
        <row r="145">
          <cell r="A145" t="str">
            <v>6279 КОРЕЙКА ПО-ОСТ.к/в в/с с/н в/у 1/150_45с  ОСТАНКИНО</v>
          </cell>
          <cell r="D145">
            <v>68</v>
          </cell>
        </row>
        <row r="146">
          <cell r="A146" t="str">
            <v>6303 МЯСНЫЕ Папа может сос п/о мгс 1.5*3  ОСТАНКИНО</v>
          </cell>
          <cell r="D146">
            <v>83.057000000000002</v>
          </cell>
        </row>
        <row r="147">
          <cell r="A147" t="str">
            <v>6324 ДОКТОРСКАЯ ГОСТ вар п/о 0.4кг 8шт.  ОСТАНКИНО</v>
          </cell>
          <cell r="D147">
            <v>24</v>
          </cell>
        </row>
        <row r="148">
          <cell r="A148" t="str">
            <v>6325 ДОКТОРСКАЯ ПРЕМИУМ вар п/о 0.4кг 8шт.  ОСТАНКИНО</v>
          </cell>
          <cell r="D148">
            <v>76</v>
          </cell>
        </row>
        <row r="149">
          <cell r="A149" t="str">
            <v>6333 МЯСНАЯ Папа может вар п/о 0.4кг 8шт.  ОСТАНКИНО</v>
          </cell>
          <cell r="D149">
            <v>1077</v>
          </cell>
        </row>
        <row r="150">
          <cell r="A150" t="str">
            <v>6340 ДОМАШНИЙ РЕЦЕПТ Коровино 0.5кг 8шт.  ОСТАНКИНО</v>
          </cell>
          <cell r="D150">
            <v>101</v>
          </cell>
        </row>
        <row r="151">
          <cell r="A151" t="str">
            <v>6341 ДОМАШНИЙ РЕЦЕПТ СО ШПИКОМ Коровино 0.5кг  ОСТАНКИНО</v>
          </cell>
          <cell r="D151">
            <v>2</v>
          </cell>
        </row>
        <row r="152">
          <cell r="A152" t="str">
            <v>6353 ЭКСТРА Папа может вар п/о 0.4кг 8шт.  ОСТАНКИНО</v>
          </cell>
          <cell r="D152">
            <v>446</v>
          </cell>
        </row>
        <row r="153">
          <cell r="A153" t="str">
            <v>6392 ФИЛЕЙНАЯ Папа может вар п/о 0.4кг. ОСТАНКИНО</v>
          </cell>
          <cell r="D153">
            <v>821</v>
          </cell>
        </row>
        <row r="154">
          <cell r="A154" t="str">
            <v>6411 ВЕТЧ.РУБЛЕНАЯ ПМ в/у срез 0.3кг 6шт.  ОСТАНКИНО</v>
          </cell>
          <cell r="D154">
            <v>8</v>
          </cell>
        </row>
        <row r="155">
          <cell r="A155" t="str">
            <v>6415 БАЛЫКОВАЯ Коровино п/к в/у 0.84кг 6шт.  ОСТАНКИНО</v>
          </cell>
          <cell r="D155">
            <v>5</v>
          </cell>
        </row>
        <row r="156">
          <cell r="A156" t="str">
            <v>6426 КЛАССИЧЕСКАЯ ПМ вар п/о 0.3кг 8шт.  ОСТАНКИНО</v>
          </cell>
          <cell r="D156">
            <v>451</v>
          </cell>
        </row>
        <row r="157">
          <cell r="A157" t="str">
            <v>6448 СВИНИНА МАДЕРА с/к с/н в/у 1/100 10шт.   ОСТАНКИНО</v>
          </cell>
          <cell r="D157">
            <v>77</v>
          </cell>
        </row>
        <row r="158">
          <cell r="A158" t="str">
            <v>6453 ЭКСТРА Папа может с/к с/н в/у 1/100 14шт.   ОСТАНКИНО</v>
          </cell>
          <cell r="D158">
            <v>282</v>
          </cell>
        </row>
        <row r="159">
          <cell r="A159" t="str">
            <v>6454 АРОМАТНАЯ с/к с/н в/у 1/100 14шт.  ОСТАНКИНО</v>
          </cell>
          <cell r="D159">
            <v>281</v>
          </cell>
        </row>
        <row r="160">
          <cell r="A160" t="str">
            <v>6459 СЕРВЕЛАТ ШВЕЙЦАРСК. в/к с/н в/у 1/100*10  ОСТАНКИНО</v>
          </cell>
          <cell r="D160">
            <v>89</v>
          </cell>
        </row>
        <row r="161">
          <cell r="A161" t="str">
            <v>6470 ВЕТЧ.МРАМОРНАЯ в/у_45с  ОСТАНКИНО</v>
          </cell>
          <cell r="D161">
            <v>2.395</v>
          </cell>
        </row>
        <row r="162">
          <cell r="A162" t="str">
            <v>6492 ШПИК С ЧЕСНОК.И ПЕРЦЕМ к/в в/у 0.3кг_45c  ОСТАНКИНО</v>
          </cell>
          <cell r="D162">
            <v>31</v>
          </cell>
        </row>
        <row r="163">
          <cell r="A163" t="str">
            <v>6495 ВЕТЧ.МРАМОРНАЯ в/у срез 0.3кг 6шт_45с  ОСТАНКИНО</v>
          </cell>
          <cell r="D163">
            <v>91</v>
          </cell>
        </row>
        <row r="164">
          <cell r="A164" t="str">
            <v>6527 ШПИКАЧКИ СОЧНЫЕ ПМ сар б/о мгс 1*3 45с ОСТАНКИНО</v>
          </cell>
          <cell r="D164">
            <v>88.278999999999996</v>
          </cell>
        </row>
        <row r="165">
          <cell r="A165" t="str">
            <v>6528 ШПИКАЧКИ СОЧНЫЕ ПМ сар б/о мгс 0.4кг 45с  ОСТАНКИНО</v>
          </cell>
          <cell r="D165">
            <v>13</v>
          </cell>
        </row>
        <row r="166">
          <cell r="A166" t="str">
            <v>6586 МРАМОРНАЯ И БАЛЫКОВАЯ в/к с/н мгс 1/90 ОСТАНКИНО</v>
          </cell>
          <cell r="D166">
            <v>78</v>
          </cell>
        </row>
        <row r="167">
          <cell r="A167" t="str">
            <v>6609 С ГОВЯДИНОЙ ПМ сар б/о мгс 0.4кг_45с ОСТАНКИНО</v>
          </cell>
          <cell r="D167">
            <v>10</v>
          </cell>
        </row>
        <row r="168">
          <cell r="A168" t="str">
            <v>6616 МОЛОЧНЫЕ КЛАССИЧЕСКИЕ сос п/о в/у 0.3кг  ОСТАНКИНО</v>
          </cell>
          <cell r="D168">
            <v>80</v>
          </cell>
        </row>
        <row r="169">
          <cell r="A169" t="str">
            <v>6666 БОЯНСКАЯ Папа может п/к в/у 0,28кг 8 шт. ОСТАНКИНО</v>
          </cell>
          <cell r="D169">
            <v>284</v>
          </cell>
        </row>
        <row r="170">
          <cell r="A170" t="str">
            <v>6683 СЕРВЕЛАТ ЗЕРНИСТЫЙ ПМ в/к в/у 0,35кг  ОСТАНКИНО</v>
          </cell>
          <cell r="D170">
            <v>685</v>
          </cell>
        </row>
        <row r="171">
          <cell r="A171" t="str">
            <v>6684 СЕРВЕЛАТ КАРЕЛЬСКИЙ ПМ в/к в/у 0.28кг  ОСТАНКИНО</v>
          </cell>
          <cell r="D171">
            <v>683</v>
          </cell>
        </row>
        <row r="172">
          <cell r="A172" t="str">
            <v>6689 СЕРВЕЛАТ ОХОТНИЧИЙ ПМ в/к в/у 0,35кг 8шт  ОСТАНКИНО</v>
          </cell>
          <cell r="D172">
            <v>681</v>
          </cell>
        </row>
        <row r="173">
          <cell r="A173" t="str">
            <v>6697 СЕРВЕЛАТ ФИНСКИЙ ПМ в/к в/у 0,35кг 8шт.  ОСТАНКИНО</v>
          </cell>
          <cell r="D173">
            <v>839</v>
          </cell>
        </row>
        <row r="174">
          <cell r="A174" t="str">
            <v>6713 СОЧНЫЙ ГРИЛЬ ПМ сос п/о мгс 0.41кг 8шт.  ОСТАНКИНО</v>
          </cell>
          <cell r="D174">
            <v>481</v>
          </cell>
        </row>
        <row r="175">
          <cell r="A175" t="str">
            <v>6722 СОЧНЫЕ ПМ сос п/о мгс 0,41кг 10шт.  ОСТАНКИНО</v>
          </cell>
          <cell r="D175">
            <v>766</v>
          </cell>
        </row>
        <row r="176">
          <cell r="A176" t="str">
            <v>6724 МОЛОЧНЫЕ ПМ сос п/о мгс 0.41кг 10шт.  ОСТАНКИНО</v>
          </cell>
          <cell r="D176">
            <v>47</v>
          </cell>
        </row>
        <row r="177">
          <cell r="A177" t="str">
            <v>6726 СЛИВОЧНЫЕ ПМ сос п/о мгс 0.41кг 10шт.  ОСТАНКИНО</v>
          </cell>
          <cell r="D177">
            <v>3</v>
          </cell>
        </row>
        <row r="178">
          <cell r="A178" t="str">
            <v>6762 СЛИВОЧНЫЕ сос ц/о мгс 0.41кг 8шт.  ОСТАНКИНО</v>
          </cell>
          <cell r="D178">
            <v>33</v>
          </cell>
        </row>
        <row r="179">
          <cell r="A179" t="str">
            <v>6765 РУБЛЕНЫЕ сос ц/о мгс 0.36кг 6шт.  ОСТАНКИНО</v>
          </cell>
          <cell r="D179">
            <v>126</v>
          </cell>
        </row>
        <row r="180">
          <cell r="A180" t="str">
            <v>6773 САЛЯМИ Папа может п/к в/у 0,28кг 8шт.  ОСТАНКИНО</v>
          </cell>
          <cell r="D180">
            <v>127</v>
          </cell>
        </row>
        <row r="181">
          <cell r="A181" t="str">
            <v>6777 МЯСНЫЕ С ГОВЯДИНОЙ ПМ сос п/о мгс 0.4кг  ОСТАНКИНО</v>
          </cell>
          <cell r="D181">
            <v>241</v>
          </cell>
        </row>
        <row r="182">
          <cell r="A182" t="str">
            <v>6785 ВЕНСКАЯ САЛЯМИ п/к в/у 0.33кг 8шт.  ОСТАНКИНО</v>
          </cell>
          <cell r="D182">
            <v>56</v>
          </cell>
        </row>
        <row r="183">
          <cell r="A183" t="str">
            <v>6787 СЕРВЕЛАТ КРЕМЛЕВСКИЙ в/к в/у 0,33кг 8шт.  ОСТАНКИНО</v>
          </cell>
          <cell r="D183">
            <v>71</v>
          </cell>
        </row>
        <row r="184">
          <cell r="A184" t="str">
            <v>6793 БАЛЫКОВАЯ в/к в/у 0,33кг 8шт.  ОСТАНКИНО</v>
          </cell>
          <cell r="D184">
            <v>136</v>
          </cell>
        </row>
        <row r="185">
          <cell r="A185" t="str">
            <v>6794 БАЛЫКОВАЯ в/к в/у  ОСТАНКИНО</v>
          </cell>
          <cell r="D185">
            <v>0.64600000000000002</v>
          </cell>
        </row>
        <row r="186">
          <cell r="A186" t="str">
            <v>6801 ОСТАНКИНСКАЯ вар п/о 0.4кг 8шт.  ОСТАНКИНО</v>
          </cell>
          <cell r="D186">
            <v>12</v>
          </cell>
        </row>
        <row r="187">
          <cell r="A187" t="str">
            <v>6829 МОЛОЧНЫЕ КЛАССИЧЕСКИЕ сос п/о мгс 2*4_С  ОСТАНКИНО</v>
          </cell>
          <cell r="D187">
            <v>145.601</v>
          </cell>
        </row>
        <row r="188">
          <cell r="A188" t="str">
            <v>6837 ФИЛЕЙНЫЕ Папа Может сос ц/о мгс 0.4кг  ОСТАНКИНО</v>
          </cell>
          <cell r="D188">
            <v>288</v>
          </cell>
        </row>
        <row r="189">
          <cell r="A189" t="str">
            <v>6842 ДЫМОВИЦА ИЗ ОКОРОКА к/в мл/к в/у 0,3кг  ОСТАНКИНО</v>
          </cell>
          <cell r="D189">
            <v>13</v>
          </cell>
        </row>
        <row r="190">
          <cell r="A190" t="str">
            <v>6861 ДОМАШНИЙ РЕЦЕПТ Коровино вар п/о  ОСТАНКИНО</v>
          </cell>
          <cell r="D190">
            <v>35.576999999999998</v>
          </cell>
        </row>
        <row r="191">
          <cell r="A191" t="str">
            <v>6862 ДОМАШНИЙ РЕЦЕПТ СО ШПИК. Коровино вар п/о  ОСТАНКИНО</v>
          </cell>
          <cell r="D191">
            <v>5.681</v>
          </cell>
        </row>
        <row r="192">
          <cell r="A192" t="str">
            <v>6866 ВЕТЧ.НЕЖНАЯ Коровино п/о_Маяк  ОСТАНКИНО</v>
          </cell>
          <cell r="D192">
            <v>98.29</v>
          </cell>
        </row>
        <row r="193">
          <cell r="A193" t="str">
            <v>6909 ДЛЯ ДЕТЕЙ сос п/о мгс 0.33кг 8шт.  ОСТАНКИНО</v>
          </cell>
          <cell r="D193">
            <v>48</v>
          </cell>
        </row>
        <row r="194">
          <cell r="A194" t="str">
            <v>6962 МЯСНИКС ПМ сос б/о мгс 1/160 10шт.  ОСТАНКИНО</v>
          </cell>
          <cell r="D194">
            <v>7</v>
          </cell>
        </row>
        <row r="195">
          <cell r="A195" t="str">
            <v>6987 СУПЕР СЫТНЫЕ ПМ сос п/о мгс 0.6кг 8 шт.  ОСТАНКИНО</v>
          </cell>
          <cell r="D195">
            <v>13</v>
          </cell>
        </row>
        <row r="196">
          <cell r="A196" t="str">
            <v>7001 КЛАССИЧЕСКИЕ Папа может сар б/о мгс 1*3  ОСТАНКИНО</v>
          </cell>
          <cell r="D196">
            <v>32.369999999999997</v>
          </cell>
        </row>
        <row r="197">
          <cell r="A197" t="str">
            <v>7035 ВЕТЧ.КЛАССИЧЕСКАЯ ПМ п/о 0.35кг 8шт.  ОСТАНКИНО</v>
          </cell>
          <cell r="D197">
            <v>31</v>
          </cell>
        </row>
        <row r="198">
          <cell r="A198" t="str">
            <v>7038 С ГОВЯДИНОЙ ПМ сос п/о мгс 1.5*4  ОСТАНКИНО</v>
          </cell>
          <cell r="D198">
            <v>24.545999999999999</v>
          </cell>
        </row>
        <row r="199">
          <cell r="A199" t="str">
            <v>7040 С ИНДЕЙКОЙ ПМ сос ц/о в/у 1/270 8шт.  ОСТАНКИНО</v>
          </cell>
          <cell r="D199">
            <v>50</v>
          </cell>
        </row>
        <row r="200">
          <cell r="A200" t="str">
            <v>7053 БЕКОН ДЛЯ КУЛИНАРИИ с/к с/н мгс 1*2_HRC  ОСТАНКИНО</v>
          </cell>
          <cell r="D200">
            <v>1.0269999999999999</v>
          </cell>
        </row>
        <row r="201">
          <cell r="A201" t="str">
            <v>7059 ШПИКАЧКИ СОЧНЫЕ С БЕК. п/о мгс 0.3кг_60с  ОСТАНКИНО</v>
          </cell>
          <cell r="D201">
            <v>16</v>
          </cell>
        </row>
        <row r="202">
          <cell r="A202" t="str">
            <v>7066 СОЧНЫЕ ПМ сос п/о мгс 0.41кг 10шт_50с  ОСТАНКИНО</v>
          </cell>
          <cell r="D202">
            <v>464</v>
          </cell>
        </row>
        <row r="203">
          <cell r="A203" t="str">
            <v>7070 СОЧНЫЕ ПМ сос п/о мгс 1.5*4_А_50с  ОСТАНКИНО</v>
          </cell>
          <cell r="D203">
            <v>612.98299999999995</v>
          </cell>
        </row>
        <row r="204">
          <cell r="A204" t="str">
            <v>7073 МОЛОЧ.ПРЕМИУМ ПМ сос п/о в/у 1/350_50с  ОСТАНКИНО</v>
          </cell>
          <cell r="D204">
            <v>323</v>
          </cell>
        </row>
        <row r="205">
          <cell r="A205" t="str">
            <v>7074 МОЛОЧ.ПРЕМИУМ ПМ сос п/о мгс 0.6кг_50с  ОСТАНКИНО</v>
          </cell>
          <cell r="D205">
            <v>19</v>
          </cell>
        </row>
        <row r="206">
          <cell r="A206" t="str">
            <v>7075 МОЛОЧ.ПРЕМИУМ ПМ сос п/о мгс 1.5*4_О_50с  ОСТАНКИНО</v>
          </cell>
          <cell r="D206">
            <v>26.545999999999999</v>
          </cell>
        </row>
        <row r="207">
          <cell r="A207" t="str">
            <v>7080 СЛИВОЧНЫЕ ПМ сос п/о мгс 0.41кг 10шт. 50с  ОСТАНКИНО</v>
          </cell>
          <cell r="D207">
            <v>581</v>
          </cell>
        </row>
        <row r="208">
          <cell r="A208" t="str">
            <v>7082 СЛИВОЧНЫЕ ПМ сос п/о мгс 1.5*4_50с  ОСТАНКИНО</v>
          </cell>
          <cell r="D208">
            <v>26.471</v>
          </cell>
        </row>
        <row r="209">
          <cell r="A209" t="str">
            <v>7092 БЕКОН Папа может с/к с/н в/у 1/140_50с  ОСТАНКИНО</v>
          </cell>
          <cell r="D209">
            <v>149</v>
          </cell>
        </row>
        <row r="210">
          <cell r="A210" t="str">
            <v>7103 БЕКОН с/к с/н в/у 1/180 10шт.  ОСТАНКИНО</v>
          </cell>
          <cell r="D210">
            <v>39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42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32</v>
          </cell>
        </row>
        <row r="213">
          <cell r="A213" t="str">
            <v>Балыковая с/к 200 гр. срез "Эликатессе" термоформ.пак.  СПК</v>
          </cell>
          <cell r="D213">
            <v>19</v>
          </cell>
        </row>
        <row r="214">
          <cell r="A214" t="str">
            <v>БОНУС ДОМАШНИЙ РЕЦЕПТ Коровино 0.5кг 8шт. (6305)</v>
          </cell>
          <cell r="D214">
            <v>2</v>
          </cell>
        </row>
        <row r="215">
          <cell r="A215" t="str">
            <v>БОНУС ДОМАШНИЙ РЕЦЕПТ Коровино вар п/о (5324)</v>
          </cell>
          <cell r="D215">
            <v>1.946</v>
          </cell>
        </row>
        <row r="216">
          <cell r="A216" t="str">
            <v>БОНУС СОЧНЫЕ Папа может сос п/о мгс 1.5*4 (6954)  ОСТАНКИНО</v>
          </cell>
          <cell r="D216">
            <v>31.364999999999998</v>
          </cell>
        </row>
        <row r="217">
          <cell r="A217" t="str">
            <v>БОНУС СОЧНЫЕ сос п/о мгс 0.41кг_UZ (6087)  ОСТАНКИНО</v>
          </cell>
          <cell r="D217">
            <v>5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145</v>
          </cell>
        </row>
        <row r="219">
          <cell r="A219" t="str">
            <v>БОНУС_079  Колбаса Сервелат Кремлевский,  0.35 кг, ПОКОМ</v>
          </cell>
          <cell r="D219">
            <v>191</v>
          </cell>
        </row>
        <row r="220">
          <cell r="A220" t="str">
            <v>БОНУС_302  Сосиски Сочинки по-баварски,  0.4кг, ТМ Стародворье  ПОКОМ</v>
          </cell>
          <cell r="D220">
            <v>72</v>
          </cell>
        </row>
        <row r="221">
          <cell r="A221" t="str">
            <v>БОНУС_312  Ветчина Филейская ВЕС ТМ  Вязанка ТС Столичная  ПОКОМ</v>
          </cell>
          <cell r="D221">
            <v>131.29499999999999</v>
          </cell>
        </row>
        <row r="222">
          <cell r="A222" t="str">
            <v>БОНУС_Готовые чебупели с ветчиной и сыром Горячая штучка 0,3кг зам  ПОКОМ</v>
          </cell>
          <cell r="D222">
            <v>131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64</v>
          </cell>
        </row>
        <row r="224">
          <cell r="A224" t="str">
            <v>БОНУС_ПолуКоп п/к 250 гр.шт. термоформ.пак.  СПК</v>
          </cell>
          <cell r="D224">
            <v>2</v>
          </cell>
        </row>
        <row r="225">
          <cell r="A225" t="str">
            <v>Бутербродная вареная 0,47 кг шт.  СПК</v>
          </cell>
          <cell r="D225">
            <v>3</v>
          </cell>
        </row>
        <row r="226">
          <cell r="A226" t="str">
            <v>Вацлавская п/к (черева) 390 гр.шт. термоус.пак  СПК</v>
          </cell>
          <cell r="D226">
            <v>3</v>
          </cell>
        </row>
        <row r="227">
          <cell r="A227" t="str">
            <v>Готовые бельмеши сочные с мясом ТМ Горячая штучка 0,3кг зам  ПОКОМ</v>
          </cell>
          <cell r="D227">
            <v>45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57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279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230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78</v>
          </cell>
        </row>
        <row r="232">
          <cell r="A232" t="str">
            <v>Гуцульская с/к "КолбасГрад" 160 гр.шт. термоус. пак  СПК</v>
          </cell>
          <cell r="D232">
            <v>26</v>
          </cell>
        </row>
        <row r="233">
          <cell r="A233" t="str">
            <v>Дельгаро с/в "Эликатессе" 140 гр.шт.  СПК</v>
          </cell>
          <cell r="D233">
            <v>32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78</v>
          </cell>
        </row>
        <row r="235">
          <cell r="A235" t="str">
            <v>Докторская вареная в/с 0,47 кг шт.  СПК</v>
          </cell>
          <cell r="D235">
            <v>4</v>
          </cell>
        </row>
        <row r="236">
          <cell r="A236" t="str">
            <v>Докторская вареная термоус.пак. "Высокий вкус"  СПК</v>
          </cell>
          <cell r="D236">
            <v>69.206000000000003</v>
          </cell>
        </row>
        <row r="237">
          <cell r="A237" t="str">
            <v>ЖАР-ладушки с клубникой и вишней ТМ Стародворье 0,2 кг ПОКОМ</v>
          </cell>
          <cell r="D237">
            <v>34</v>
          </cell>
        </row>
        <row r="238">
          <cell r="A238" t="str">
            <v>ЖАР-ладушки с мясом 0,2кг ТМ Стародворье  ПОКОМ</v>
          </cell>
          <cell r="D238">
            <v>96</v>
          </cell>
        </row>
        <row r="239">
          <cell r="A239" t="str">
            <v>ЖАР-ладушки с яблоком и грушей ТМ Стародворье 0,2 кг. ПОКОМ</v>
          </cell>
          <cell r="D239">
            <v>44</v>
          </cell>
        </row>
        <row r="240">
          <cell r="A240" t="str">
            <v>Классическая с/к 80 гр.шт.нар. (лоток с ср.защ.атм.)  СПК</v>
          </cell>
          <cell r="D240">
            <v>2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98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59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8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140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239</v>
          </cell>
        </row>
        <row r="246">
          <cell r="A246" t="str">
            <v>Ла Фаворте с/в "Эликатессе" 140 гр.шт.  СПК</v>
          </cell>
          <cell r="D246">
            <v>73</v>
          </cell>
        </row>
        <row r="247">
          <cell r="A247" t="str">
            <v>Ливерная Печеночная "Просто выгодно" 0,3 кг.шт.  СПК</v>
          </cell>
          <cell r="D247">
            <v>17</v>
          </cell>
        </row>
        <row r="248">
          <cell r="A248" t="str">
            <v>Любительская вареная термоус.пак. "Высокий вкус"  СПК</v>
          </cell>
          <cell r="D248">
            <v>25.945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37</v>
          </cell>
        </row>
        <row r="250">
          <cell r="A250" t="str">
            <v>Мини-чебуречки с мясом ВЕС 5,5кг ТМ Зареченские  ПОКОМ</v>
          </cell>
          <cell r="D250">
            <v>11</v>
          </cell>
        </row>
        <row r="251">
          <cell r="A251" t="str">
            <v>Мини-шарики с курочкой и сыром ТМ Зареченские ВЕС  ПОКОМ</v>
          </cell>
          <cell r="D251">
            <v>15</v>
          </cell>
        </row>
        <row r="252">
          <cell r="A252" t="str">
            <v>Наггетсы Foodgital 0,25кг ТМ Горячая штучка  ПОКОМ</v>
          </cell>
          <cell r="D252">
            <v>3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847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1388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420</v>
          </cell>
        </row>
        <row r="256">
          <cell r="A256" t="str">
            <v>Наггетсы с куриным филе и сыром ТМ Вязанка 0,25 кг ПОКОМ</v>
          </cell>
          <cell r="D256">
            <v>278</v>
          </cell>
        </row>
        <row r="257">
          <cell r="A257" t="str">
            <v>Наггетсы Хрустящие 0,3кг ТМ Зареченские  ПОКОМ</v>
          </cell>
          <cell r="D257">
            <v>14</v>
          </cell>
        </row>
        <row r="258">
          <cell r="A258" t="str">
            <v>Наггетсы Хрустящие ТМ Зареченские. ВЕС ПОКОМ</v>
          </cell>
          <cell r="D258">
            <v>90</v>
          </cell>
        </row>
        <row r="259">
          <cell r="A259" t="str">
            <v>Оригинальная с перцем с/к  СПК</v>
          </cell>
          <cell r="D259">
            <v>31.481999999999999</v>
          </cell>
        </row>
        <row r="260">
          <cell r="A260" t="str">
            <v>Оригинальная с перцем с/к 0,235 кг.шт.  СПК</v>
          </cell>
          <cell r="D260">
            <v>5</v>
          </cell>
        </row>
        <row r="261">
          <cell r="A261" t="str">
            <v>Паштет печеночный 140 гр.шт.  СПК</v>
          </cell>
          <cell r="D261">
            <v>20</v>
          </cell>
        </row>
        <row r="262">
          <cell r="A262" t="str">
            <v>Пекерсы с индейкой в сливочном соусе ТМ Горячая штучка 0,25 кг зам  ПОКОМ</v>
          </cell>
          <cell r="D262">
            <v>68</v>
          </cell>
        </row>
        <row r="263">
          <cell r="A263" t="str">
            <v>Пельмени Grandmeni с говядиной и свининой 0,7кг ТМ Горячая штучка  ПОКОМ</v>
          </cell>
          <cell r="D263">
            <v>34</v>
          </cell>
        </row>
        <row r="264">
          <cell r="A264" t="str">
            <v>Пельмени Бигбули #МЕГАВКУСИЩЕ с сочной грудинкой ТМ Горячая штучка 0,4 кг. ПОКОМ</v>
          </cell>
          <cell r="D264">
            <v>10</v>
          </cell>
        </row>
        <row r="265">
          <cell r="A265" t="str">
            <v>Пельмени Бигбули #МЕГАВКУСИЩЕ с сочной грудинкой ТМ Горячая штучка 0,7 кг. ПОКОМ</v>
          </cell>
          <cell r="D265">
            <v>139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12</v>
          </cell>
        </row>
        <row r="267">
          <cell r="A267" t="str">
            <v>Пельмени Бигбули с мясом ТМ Горячая штучка. флоу-пак сфера 0,7 кг ПОКОМ</v>
          </cell>
          <cell r="D267">
            <v>234</v>
          </cell>
        </row>
        <row r="268">
          <cell r="A268" t="str">
            <v>Пельмени Бигбули со сливоч.маслом (Мегамаслище) ТМ БУЛЬМЕНИ сфера 0,43. замор. ПОКОМ</v>
          </cell>
          <cell r="D268">
            <v>7</v>
          </cell>
        </row>
        <row r="269">
          <cell r="A269" t="str">
            <v>Пельмени Бигбули со сливочным маслом ТМ Горячая штучка, флоу-пак сфера 0,4. ПОКОМ</v>
          </cell>
          <cell r="D269">
            <v>12</v>
          </cell>
        </row>
        <row r="270">
          <cell r="A270" t="str">
            <v>Пельмени Бигбули со сливочным маслом ТМ Горячая штучка, флоу-пак сфера 0,7. ПОКОМ</v>
          </cell>
          <cell r="D270">
            <v>298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D271">
            <v>232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2.7</v>
          </cell>
        </row>
        <row r="273">
          <cell r="A273" t="str">
            <v>Пельмени Бульмени с говядиной и свининой Наваристые 5кг Горячая штучка ВЕС  ПОКОМ</v>
          </cell>
          <cell r="D273">
            <v>230</v>
          </cell>
        </row>
        <row r="274">
          <cell r="A274" t="str">
            <v>Пельмени Бульмени с говядиной и свининой ТМ Горячая штучка. флоу-пак сфера 0,4 кг ПОКОМ</v>
          </cell>
          <cell r="D274">
            <v>125</v>
          </cell>
        </row>
        <row r="275">
          <cell r="A275" t="str">
            <v>Пельмени Бульмени с говядиной и свининой ТМ Горячая штучка. флоу-пак сфера 0,7 кг ПОКОМ</v>
          </cell>
          <cell r="D275">
            <v>390</v>
          </cell>
        </row>
        <row r="276">
          <cell r="A276" t="str">
            <v>Пельмени Бульмени со сливочным маслом ТМ Горячая штучка. флоу-пак сфера 0,4 кг. ПОКОМ</v>
          </cell>
          <cell r="D276">
            <v>177</v>
          </cell>
        </row>
        <row r="277">
          <cell r="A277" t="str">
            <v>Пельмени Бульмени со сливочным маслом ТМ Горячая штучка.флоу-пак сфера 0,7 кг. ПОКОМ</v>
          </cell>
          <cell r="D277">
            <v>489</v>
          </cell>
        </row>
        <row r="278">
          <cell r="A278" t="str">
            <v>Пельмени Медвежьи ушки с фермерскими сливками 0,7кг  ПОКОМ</v>
          </cell>
          <cell r="D278">
            <v>51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69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11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351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33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80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88</v>
          </cell>
        </row>
        <row r="285">
          <cell r="A285" t="str">
            <v>Пельмени Сочные сфера 0,8 кг ТМ Стародворье  ПОКОМ</v>
          </cell>
          <cell r="D285">
            <v>11</v>
          </cell>
        </row>
        <row r="286">
          <cell r="A286" t="str">
            <v>Пипперони с/к "Эликатессе" 0,10 кг.шт.  СПК</v>
          </cell>
          <cell r="D286">
            <v>1</v>
          </cell>
        </row>
        <row r="287">
          <cell r="A287" t="str">
            <v>Пирожки с мясом 0,3кг ТМ Зареченские  ПОКОМ</v>
          </cell>
          <cell r="D287">
            <v>2</v>
          </cell>
        </row>
        <row r="288">
          <cell r="A288" t="str">
            <v>Пирожки с мясом 3,7кг ВЕС ТМ Зареченские  ПОКОМ</v>
          </cell>
          <cell r="D288">
            <v>29.6</v>
          </cell>
        </row>
        <row r="289">
          <cell r="A289" t="str">
            <v>Покровская вареная 0,47 кг шт.  СПК</v>
          </cell>
          <cell r="D289">
            <v>5</v>
          </cell>
        </row>
        <row r="290">
          <cell r="A290" t="str">
            <v>Ричеза с/к 230 гр.шт.  СПК</v>
          </cell>
          <cell r="D290">
            <v>7</v>
          </cell>
        </row>
        <row r="291">
          <cell r="A291" t="str">
            <v>Сальчетти с/к 230 гр.шт.  СПК</v>
          </cell>
          <cell r="D291">
            <v>17</v>
          </cell>
        </row>
        <row r="292">
          <cell r="A292" t="str">
            <v>Сальчичон с/к 200 гр. срез "Эликатессе" термоформ.пак.  СПК</v>
          </cell>
          <cell r="D292">
            <v>2</v>
          </cell>
        </row>
        <row r="293">
          <cell r="A293" t="str">
            <v>Салями с перчиком с/к "КолбасГрад" 160 гр.шт. термоус. пак.  СПК</v>
          </cell>
          <cell r="D293">
            <v>25</v>
          </cell>
        </row>
        <row r="294">
          <cell r="A294" t="str">
            <v>Салями с/к 100 гр.шт.нар. (лоток с ср.защ.атм.)  СПК</v>
          </cell>
          <cell r="D294">
            <v>3</v>
          </cell>
        </row>
        <row r="295">
          <cell r="A295" t="str">
            <v>Салями Трюфель с/в "Эликатессе" 0,16 кг.шт.  СПК</v>
          </cell>
          <cell r="D295">
            <v>53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7.6820000000000004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31.818000000000001</v>
          </cell>
        </row>
        <row r="298">
          <cell r="A298" t="str">
            <v>Семейная с чесночком Экстра вареная  СПК</v>
          </cell>
          <cell r="D298">
            <v>2.4020000000000001</v>
          </cell>
        </row>
        <row r="299">
          <cell r="A299" t="str">
            <v>Сервелат Европейский в/к, в/с 0,38 кг.шт.термофор.пак  СПК</v>
          </cell>
          <cell r="D299">
            <v>5</v>
          </cell>
        </row>
        <row r="300">
          <cell r="A300" t="str">
            <v>Сервелат Коньячный в/к 0,38 кг.шт термофор.пак  СПК</v>
          </cell>
          <cell r="D300">
            <v>4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5</v>
          </cell>
        </row>
        <row r="302">
          <cell r="A302" t="str">
            <v>Сервелат Финский в/к 0,38 кг.шт. термофор.пак.  СПК</v>
          </cell>
          <cell r="D302">
            <v>3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3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33</v>
          </cell>
        </row>
        <row r="305">
          <cell r="A305" t="str">
            <v>Сибирская особая с/к 0,235 кг шт.  СПК</v>
          </cell>
          <cell r="D305">
            <v>63</v>
          </cell>
        </row>
        <row r="306">
          <cell r="A306" t="str">
            <v>Сосиски "Баварские" 0,36 кг.шт. вак.упак.  СПК</v>
          </cell>
          <cell r="D306">
            <v>3</v>
          </cell>
        </row>
        <row r="307">
          <cell r="A307" t="str">
            <v>Сосиски Мини (коллаген) (лоток с ср.защ.атм.) (для ХОРЕКА)  СПК</v>
          </cell>
          <cell r="D307">
            <v>2.6619999999999999</v>
          </cell>
        </row>
        <row r="308">
          <cell r="A308" t="str">
            <v>Сосиски Мусульманские "Просто выгодно" (в ср.защ.атм.)  СПК</v>
          </cell>
          <cell r="D308">
            <v>2.488</v>
          </cell>
        </row>
        <row r="309">
          <cell r="A309" t="str">
            <v>Сосиски Хот-дог подкопченные (лоток с ср.защ.атм.)  СПК</v>
          </cell>
          <cell r="D309">
            <v>1.0960000000000001</v>
          </cell>
        </row>
        <row r="310">
          <cell r="A310" t="str">
            <v>Сочный мегачебурек ТМ Зареченские ВЕС ПОКОМ</v>
          </cell>
          <cell r="D310">
            <v>22.4</v>
          </cell>
        </row>
        <row r="311">
          <cell r="A311" t="str">
            <v>Уши свиные копченые к пиву 0,15кг нар. д/ф шт.  СПК</v>
          </cell>
          <cell r="D311">
            <v>5</v>
          </cell>
        </row>
        <row r="312">
          <cell r="A312" t="str">
            <v>Фестивальная пора с/к 100 гр.шт.нар. (лоток с ср.защ.атм.)  СПК</v>
          </cell>
          <cell r="D312">
            <v>48</v>
          </cell>
        </row>
        <row r="313">
          <cell r="A313" t="str">
            <v>Фестивальная пора с/к 235 гр.шт.  СПК</v>
          </cell>
          <cell r="D313">
            <v>123</v>
          </cell>
        </row>
        <row r="314">
          <cell r="A314" t="str">
            <v>Фестивальная пора с/к термоус.пак  СПК</v>
          </cell>
          <cell r="D314">
            <v>9.1219999999999999</v>
          </cell>
        </row>
        <row r="315">
          <cell r="A315" t="str">
            <v>Фирменная с/к 200 гр. срез "Эликатессе" термоформ.пак.  СПК</v>
          </cell>
          <cell r="D315">
            <v>19</v>
          </cell>
        </row>
        <row r="316">
          <cell r="A316" t="str">
            <v>Фуэт с/в "Эликатессе" 160 гр.шт.  СПК</v>
          </cell>
          <cell r="D316">
            <v>33</v>
          </cell>
        </row>
        <row r="317">
          <cell r="A317" t="str">
            <v>Хинкали Классические ТМ Зареченские ВЕС ПОКОМ</v>
          </cell>
          <cell r="D317">
            <v>5</v>
          </cell>
        </row>
        <row r="318">
          <cell r="A318" t="str">
            <v>Хот-догстер ТМ Горячая штучка ТС Хот-Догстер флоу-пак 0,09 кг. ПОКОМ</v>
          </cell>
          <cell r="D318">
            <v>70</v>
          </cell>
        </row>
        <row r="319">
          <cell r="A319" t="str">
            <v>Хотстеры с сыром 0,25кг ТМ Горячая штучка  ПОКОМ</v>
          </cell>
          <cell r="D319">
            <v>97</v>
          </cell>
        </row>
        <row r="320">
          <cell r="A320" t="str">
            <v>Хотстеры ТМ Горячая штучка ТС Хотстеры 0,25 кг зам  ПОКОМ</v>
          </cell>
          <cell r="D320">
            <v>386</v>
          </cell>
        </row>
        <row r="321">
          <cell r="A321" t="str">
            <v>Хрустящие крылышки острые к пиву ТМ Горячая штучка 0,3кг зам  ПОКОМ</v>
          </cell>
          <cell r="D321">
            <v>82</v>
          </cell>
        </row>
        <row r="322">
          <cell r="A322" t="str">
            <v>Хрустящие крылышки ТМ Горячая штучка 0,3 кг зам  ПОКОМ</v>
          </cell>
          <cell r="D322">
            <v>3</v>
          </cell>
        </row>
        <row r="323">
          <cell r="A323" t="str">
            <v>Чебупели Foodgital 0,25кг ТМ Горячая штучка  ПОКОМ</v>
          </cell>
          <cell r="D323">
            <v>1</v>
          </cell>
        </row>
        <row r="324">
          <cell r="A324" t="str">
            <v>Чебупели Курочка гриль ТМ Горячая штучка, 0,3 кг зам  ПОКОМ</v>
          </cell>
          <cell r="D324">
            <v>69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254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633</v>
          </cell>
        </row>
        <row r="327">
          <cell r="A327" t="str">
            <v>Чебуреки сочные ВЕС ТМ Зареченские  ПОКОМ</v>
          </cell>
          <cell r="D327">
            <v>95</v>
          </cell>
        </row>
        <row r="328">
          <cell r="A328" t="str">
            <v>Шпикачки Русские (черева) (в ср.защ.атм.) "Высокий вкус"  СПК</v>
          </cell>
          <cell r="D328">
            <v>7.86</v>
          </cell>
        </row>
        <row r="329">
          <cell r="A329" t="str">
            <v>Эликапреза с/в "Эликатессе" 85 гр.шт. нарезка (лоток с ср.защ.атм.)  СПК</v>
          </cell>
          <cell r="D329">
            <v>9</v>
          </cell>
        </row>
        <row r="330">
          <cell r="A330" t="str">
            <v>Юбилейная с/к 0,235 кг.шт.  СПК</v>
          </cell>
          <cell r="D330">
            <v>80</v>
          </cell>
        </row>
        <row r="331">
          <cell r="A331" t="str">
            <v>Итого</v>
          </cell>
          <cell r="D331">
            <v>46277.387999999999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6.83203125" style="1" customWidth="1"/>
    <col min="2" max="2" width="3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5" width="6.5" style="5" bestFit="1" customWidth="1"/>
    <col min="16" max="22" width="1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9.33203125" style="5" customWidth="1"/>
    <col min="36" max="36" width="7" style="5" customWidth="1"/>
    <col min="37" max="38" width="1.1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N5" s="14" t="s">
        <v>143</v>
      </c>
      <c r="O5" s="14" t="s">
        <v>144</v>
      </c>
      <c r="X5" s="14" t="s">
        <v>145</v>
      </c>
      <c r="AE5" s="14" t="s">
        <v>146</v>
      </c>
      <c r="AF5" s="14" t="s">
        <v>147</v>
      </c>
      <c r="AG5" s="14" t="s">
        <v>148</v>
      </c>
      <c r="AH5" s="14" t="s">
        <v>141</v>
      </c>
      <c r="AJ5" s="14" t="s">
        <v>145</v>
      </c>
    </row>
    <row r="6" spans="1:39" ht="11.1" customHeight="1" x14ac:dyDescent="0.2">
      <c r="A6" s="6"/>
      <c r="B6" s="6"/>
      <c r="C6" s="3"/>
      <c r="D6" s="3"/>
      <c r="E6" s="12">
        <f>SUM(E7:E156)</f>
        <v>123003.79399999995</v>
      </c>
      <c r="F6" s="12">
        <f>SUM(F7:F156)</f>
        <v>71081.451999999976</v>
      </c>
      <c r="J6" s="12">
        <f>SUM(J7:J156)</f>
        <v>128106.02099999999</v>
      </c>
      <c r="K6" s="12">
        <f t="shared" ref="K6:X6" si="0">SUM(K7:K156)</f>
        <v>-5102.2270000000008</v>
      </c>
      <c r="L6" s="12">
        <f t="shared" si="0"/>
        <v>31665</v>
      </c>
      <c r="M6" s="12">
        <f t="shared" si="0"/>
        <v>24790.2</v>
      </c>
      <c r="N6" s="12">
        <f t="shared" si="0"/>
        <v>27300</v>
      </c>
      <c r="O6" s="12">
        <f t="shared" si="0"/>
        <v>4000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20040.7588</v>
      </c>
      <c r="X6" s="12">
        <f t="shared" si="0"/>
        <v>30380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22800</v>
      </c>
      <c r="AE6" s="12">
        <f t="shared" ref="AE6" si="5">SUM(AE7:AE156)</f>
        <v>20069.342199999999</v>
      </c>
      <c r="AF6" s="12">
        <f t="shared" ref="AF6" si="6">SUM(AF7:AF156)</f>
        <v>18842.347400000002</v>
      </c>
      <c r="AG6" s="12">
        <f t="shared" ref="AG6" si="7">SUM(AG7:AG156)</f>
        <v>20227.911399999997</v>
      </c>
      <c r="AH6" s="12">
        <f t="shared" ref="AH6" si="8">SUM(AH7:AH156)</f>
        <v>20557.978000000003</v>
      </c>
      <c r="AI6" s="12"/>
      <c r="AJ6" s="12">
        <f t="shared" ref="AJ6" si="9">SUM(AJ7:AJ156)</f>
        <v>17211.8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563.56399999999996</v>
      </c>
      <c r="D7" s="8">
        <v>341.68900000000002</v>
      </c>
      <c r="E7" s="8">
        <v>541.04300000000001</v>
      </c>
      <c r="F7" s="8">
        <v>341.10700000000003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535.36900000000003</v>
      </c>
      <c r="K7" s="13">
        <f>E7-J7</f>
        <v>5.6739999999999782</v>
      </c>
      <c r="L7" s="13">
        <f>VLOOKUP(A:A,[1]TDSheet!$A:$M,13,0)</f>
        <v>100</v>
      </c>
      <c r="M7" s="13">
        <f>VLOOKUP(A:A,[1]TDSheet!$A:$N,14,0)</f>
        <v>250</v>
      </c>
      <c r="N7" s="13">
        <f>VLOOKUP(A:A,[1]TDSheet!$A:$O,15,0)</f>
        <v>150</v>
      </c>
      <c r="O7" s="13">
        <f>VLOOKUP(A:A,[1]TDSheet!$A:$X,24,0)</f>
        <v>0</v>
      </c>
      <c r="P7" s="13"/>
      <c r="Q7" s="13"/>
      <c r="R7" s="13"/>
      <c r="S7" s="13"/>
      <c r="T7" s="13"/>
      <c r="U7" s="13"/>
      <c r="V7" s="13"/>
      <c r="W7" s="13">
        <f>(E7-AD7)/5</f>
        <v>108.2086</v>
      </c>
      <c r="X7" s="15">
        <v>160</v>
      </c>
      <c r="Y7" s="16">
        <f>(F7+L7+M7+N7+O7+X7)/W7</f>
        <v>9.2516398881419768</v>
      </c>
      <c r="Z7" s="13">
        <f>F7/W7</f>
        <v>3.1523095206850473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89.048599999999993</v>
      </c>
      <c r="AF7" s="13">
        <f>VLOOKUP(A:A,[1]TDSheet!$A:$AF,32,0)</f>
        <v>80.486199999999997</v>
      </c>
      <c r="AG7" s="13">
        <f>VLOOKUP(A:A,[1]TDSheet!$A:$AG,33,0)</f>
        <v>98.9268</v>
      </c>
      <c r="AH7" s="13">
        <f>VLOOKUP(A:A,[3]TDSheet!$A:$D,4,0)</f>
        <v>128.59200000000001</v>
      </c>
      <c r="AI7" s="13" t="str">
        <f>VLOOKUP(A:A,[1]TDSheet!$A:$AI,35,0)</f>
        <v>ябфев</v>
      </c>
      <c r="AJ7" s="13">
        <f>X7*H7</f>
        <v>160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102.801</v>
      </c>
      <c r="D8" s="8">
        <v>890.26599999999996</v>
      </c>
      <c r="E8" s="8">
        <v>564.14800000000002</v>
      </c>
      <c r="F8" s="8">
        <v>396.28899999999999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551.81600000000003</v>
      </c>
      <c r="K8" s="13">
        <f t="shared" ref="K8:K71" si="10">E8-J8</f>
        <v>12.331999999999994</v>
      </c>
      <c r="L8" s="13">
        <f>VLOOKUP(A:A,[1]TDSheet!$A:$M,13,0)</f>
        <v>130</v>
      </c>
      <c r="M8" s="13">
        <f>VLOOKUP(A:A,[1]TDSheet!$A:$N,14,0)</f>
        <v>0</v>
      </c>
      <c r="N8" s="13">
        <f>VLOOKUP(A:A,[1]TDSheet!$A:$O,15,0)</f>
        <v>150</v>
      </c>
      <c r="O8" s="13">
        <f>VLOOKUP(A:A,[1]TDSheet!$A:$X,24,0)</f>
        <v>100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112.8296</v>
      </c>
      <c r="X8" s="15">
        <v>260</v>
      </c>
      <c r="Y8" s="16">
        <f t="shared" ref="Y8:Y71" si="12">(F8+L8+M8+N8+O8+X8)/W8</f>
        <v>9.1845490899551177</v>
      </c>
      <c r="Z8" s="13">
        <f t="shared" ref="Z8:Z71" si="13">F8/W8</f>
        <v>3.5122786928252867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100.09439999999999</v>
      </c>
      <c r="AF8" s="13">
        <f>VLOOKUP(A:A,[1]TDSheet!$A:$AF,32,0)</f>
        <v>98.4238</v>
      </c>
      <c r="AG8" s="13">
        <f>VLOOKUP(A:A,[1]TDSheet!$A:$AG,33,0)</f>
        <v>113.6324</v>
      </c>
      <c r="AH8" s="13">
        <f>VLOOKUP(A:A,[3]TDSheet!$A:$D,4,0)</f>
        <v>111.88</v>
      </c>
      <c r="AI8" s="13">
        <f>VLOOKUP(A:A,[1]TDSheet!$A:$AI,35,0)</f>
        <v>0</v>
      </c>
      <c r="AJ8" s="13">
        <f t="shared" ref="AJ8:AJ71" si="14">X8*H8</f>
        <v>260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1184.9939999999999</v>
      </c>
      <c r="D9" s="8">
        <v>1828.7449999999999</v>
      </c>
      <c r="E9" s="8">
        <v>1827.1849999999999</v>
      </c>
      <c r="F9" s="8">
        <v>1134.7049999999999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1840.3610000000001</v>
      </c>
      <c r="K9" s="13">
        <f t="shared" si="10"/>
        <v>-13.176000000000158</v>
      </c>
      <c r="L9" s="13">
        <f>VLOOKUP(A:A,[1]TDSheet!$A:$M,13,0)</f>
        <v>550</v>
      </c>
      <c r="M9" s="13">
        <f>VLOOKUP(A:A,[1]TDSheet!$A:$N,14,0)</f>
        <v>800</v>
      </c>
      <c r="N9" s="13">
        <f>VLOOKUP(A:A,[1]TDSheet!$A:$O,15,0)</f>
        <v>600</v>
      </c>
      <c r="O9" s="13">
        <f>VLOOKUP(A:A,[1]TDSheet!$A:$X,24,0)</f>
        <v>0</v>
      </c>
      <c r="P9" s="13"/>
      <c r="Q9" s="13"/>
      <c r="R9" s="13"/>
      <c r="S9" s="13"/>
      <c r="T9" s="13"/>
      <c r="U9" s="13"/>
      <c r="V9" s="13"/>
      <c r="W9" s="13">
        <f t="shared" si="11"/>
        <v>365.43700000000001</v>
      </c>
      <c r="X9" s="15">
        <v>300</v>
      </c>
      <c r="Y9" s="16">
        <f t="shared" si="12"/>
        <v>9.262075268787779</v>
      </c>
      <c r="Z9" s="13">
        <f t="shared" si="13"/>
        <v>3.105063253036775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340.0478</v>
      </c>
      <c r="AF9" s="13">
        <f>VLOOKUP(A:A,[1]TDSheet!$A:$AF,32,0)</f>
        <v>373.4744</v>
      </c>
      <c r="AG9" s="13">
        <f>VLOOKUP(A:A,[1]TDSheet!$A:$AG,33,0)</f>
        <v>368.40100000000001</v>
      </c>
      <c r="AH9" s="13">
        <f>VLOOKUP(A:A,[3]TDSheet!$A:$D,4,0)</f>
        <v>403.19200000000001</v>
      </c>
      <c r="AI9" s="13" t="str">
        <f>VLOOKUP(A:A,[1]TDSheet!$A:$AI,35,0)</f>
        <v>продфев</v>
      </c>
      <c r="AJ9" s="13">
        <f t="shared" si="14"/>
        <v>300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1270</v>
      </c>
      <c r="D10" s="8">
        <v>2742</v>
      </c>
      <c r="E10" s="8">
        <v>2979</v>
      </c>
      <c r="F10" s="8">
        <v>994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3404</v>
      </c>
      <c r="K10" s="13">
        <f t="shared" si="10"/>
        <v>-425</v>
      </c>
      <c r="L10" s="13">
        <f>VLOOKUP(A:A,[1]TDSheet!$A:$M,13,0)</f>
        <v>200</v>
      </c>
      <c r="M10" s="13">
        <f>VLOOKUP(A:A,[1]TDSheet!$A:$N,14,0)</f>
        <v>600</v>
      </c>
      <c r="N10" s="13">
        <f>VLOOKUP(A:A,[1]TDSheet!$A:$O,15,0)</f>
        <v>500</v>
      </c>
      <c r="O10" s="13">
        <f>VLOOKUP(A:A,[1]TDSheet!$A:$X,24,0)</f>
        <v>200</v>
      </c>
      <c r="P10" s="13"/>
      <c r="Q10" s="13"/>
      <c r="R10" s="13"/>
      <c r="S10" s="13"/>
      <c r="T10" s="13"/>
      <c r="U10" s="13"/>
      <c r="V10" s="13"/>
      <c r="W10" s="13">
        <f t="shared" si="11"/>
        <v>315.8</v>
      </c>
      <c r="X10" s="15">
        <v>700</v>
      </c>
      <c r="Y10" s="16">
        <f t="shared" si="12"/>
        <v>10.113996200126662</v>
      </c>
      <c r="Z10" s="13">
        <f t="shared" si="13"/>
        <v>3.1475617479417353</v>
      </c>
      <c r="AA10" s="13"/>
      <c r="AB10" s="13"/>
      <c r="AC10" s="13"/>
      <c r="AD10" s="13">
        <f>VLOOKUP(A:A,[1]TDSheet!$A:$AD,30,0)</f>
        <v>1400</v>
      </c>
      <c r="AE10" s="13">
        <f>VLOOKUP(A:A,[1]TDSheet!$A:$AE,31,0)</f>
        <v>342.2</v>
      </c>
      <c r="AF10" s="13">
        <f>VLOOKUP(A:A,[1]TDSheet!$A:$AF,32,0)</f>
        <v>328</v>
      </c>
      <c r="AG10" s="13">
        <f>VLOOKUP(A:A,[1]TDSheet!$A:$AG,33,0)</f>
        <v>282.39999999999998</v>
      </c>
      <c r="AH10" s="13">
        <f>VLOOKUP(A:A,[3]TDSheet!$A:$D,4,0)</f>
        <v>213</v>
      </c>
      <c r="AI10" s="13" t="str">
        <f>VLOOKUP(A:A,[1]TDSheet!$A:$AI,35,0)</f>
        <v>оконч</v>
      </c>
      <c r="AJ10" s="13">
        <f t="shared" si="14"/>
        <v>280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1735</v>
      </c>
      <c r="D11" s="8">
        <v>6297</v>
      </c>
      <c r="E11" s="8">
        <v>5625</v>
      </c>
      <c r="F11" s="8">
        <v>2325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5751</v>
      </c>
      <c r="K11" s="13">
        <f t="shared" si="10"/>
        <v>-126</v>
      </c>
      <c r="L11" s="13">
        <f>VLOOKUP(A:A,[1]TDSheet!$A:$M,13,0)</f>
        <v>1000</v>
      </c>
      <c r="M11" s="13">
        <f>VLOOKUP(A:A,[1]TDSheet!$A:$N,14,0)</f>
        <v>1600</v>
      </c>
      <c r="N11" s="13">
        <f>VLOOKUP(A:A,[1]TDSheet!$A:$O,15,0)</f>
        <v>1200</v>
      </c>
      <c r="O11" s="13">
        <f>VLOOKUP(A:A,[1]TDSheet!$A:$X,24,0)</f>
        <v>0</v>
      </c>
      <c r="P11" s="13"/>
      <c r="Q11" s="13"/>
      <c r="R11" s="13"/>
      <c r="S11" s="13"/>
      <c r="T11" s="13"/>
      <c r="U11" s="13"/>
      <c r="V11" s="13"/>
      <c r="W11" s="13">
        <f t="shared" si="11"/>
        <v>784.2</v>
      </c>
      <c r="X11" s="15">
        <v>1100</v>
      </c>
      <c r="Y11" s="16">
        <f t="shared" si="12"/>
        <v>9.2132109155827582</v>
      </c>
      <c r="Z11" s="13">
        <f t="shared" si="13"/>
        <v>2.9648048967100227</v>
      </c>
      <c r="AA11" s="13"/>
      <c r="AB11" s="13"/>
      <c r="AC11" s="13"/>
      <c r="AD11" s="13">
        <f>VLOOKUP(A:A,[1]TDSheet!$A:$AD,30,0)</f>
        <v>1704</v>
      </c>
      <c r="AE11" s="13">
        <f>VLOOKUP(A:A,[1]TDSheet!$A:$AE,31,0)</f>
        <v>787.2</v>
      </c>
      <c r="AF11" s="13">
        <f>VLOOKUP(A:A,[1]TDSheet!$A:$AF,32,0)</f>
        <v>657.8</v>
      </c>
      <c r="AG11" s="13">
        <f>VLOOKUP(A:A,[1]TDSheet!$A:$AG,33,0)</f>
        <v>765</v>
      </c>
      <c r="AH11" s="13">
        <f>VLOOKUP(A:A,[3]TDSheet!$A:$D,4,0)</f>
        <v>885</v>
      </c>
      <c r="AI11" s="13" t="str">
        <f>VLOOKUP(A:A,[1]TDSheet!$A:$AI,35,0)</f>
        <v>продфев</v>
      </c>
      <c r="AJ11" s="13">
        <f t="shared" si="14"/>
        <v>495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1127</v>
      </c>
      <c r="D12" s="8">
        <v>8208</v>
      </c>
      <c r="E12" s="8">
        <v>5799</v>
      </c>
      <c r="F12" s="8">
        <v>2416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5950</v>
      </c>
      <c r="K12" s="13">
        <f t="shared" si="10"/>
        <v>-151</v>
      </c>
      <c r="L12" s="13">
        <f>VLOOKUP(A:A,[1]TDSheet!$A:$M,13,0)</f>
        <v>1000</v>
      </c>
      <c r="M12" s="13">
        <f>VLOOKUP(A:A,[1]TDSheet!$A:$N,14,0)</f>
        <v>1600</v>
      </c>
      <c r="N12" s="13">
        <f>VLOOKUP(A:A,[1]TDSheet!$A:$O,15,0)</f>
        <v>1200</v>
      </c>
      <c r="O12" s="13">
        <f>VLOOKUP(A:A,[1]TDSheet!$A:$X,24,0)</f>
        <v>0</v>
      </c>
      <c r="P12" s="13"/>
      <c r="Q12" s="13"/>
      <c r="R12" s="13"/>
      <c r="S12" s="13"/>
      <c r="T12" s="13"/>
      <c r="U12" s="13"/>
      <c r="V12" s="13"/>
      <c r="W12" s="13">
        <f t="shared" si="11"/>
        <v>799.8</v>
      </c>
      <c r="X12" s="15">
        <v>1200</v>
      </c>
      <c r="Y12" s="16">
        <f t="shared" si="12"/>
        <v>9.2723180795198807</v>
      </c>
      <c r="Z12" s="13">
        <f t="shared" si="13"/>
        <v>3.0207551887971995</v>
      </c>
      <c r="AA12" s="13"/>
      <c r="AB12" s="13"/>
      <c r="AC12" s="13"/>
      <c r="AD12" s="13">
        <f>VLOOKUP(A:A,[1]TDSheet!$A:$AD,30,0)</f>
        <v>1800</v>
      </c>
      <c r="AE12" s="13">
        <f>VLOOKUP(A:A,[1]TDSheet!$A:$AE,31,0)</f>
        <v>727.2</v>
      </c>
      <c r="AF12" s="13">
        <f>VLOOKUP(A:A,[1]TDSheet!$A:$AF,32,0)</f>
        <v>611.4</v>
      </c>
      <c r="AG12" s="13">
        <f>VLOOKUP(A:A,[1]TDSheet!$A:$AG,33,0)</f>
        <v>792.4</v>
      </c>
      <c r="AH12" s="13">
        <f>VLOOKUP(A:A,[3]TDSheet!$A:$D,4,0)</f>
        <v>820</v>
      </c>
      <c r="AI12" s="13">
        <f>VLOOKUP(A:A,[1]TDSheet!$A:$AI,35,0)</f>
        <v>0</v>
      </c>
      <c r="AJ12" s="13">
        <f t="shared" si="14"/>
        <v>540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29</v>
      </c>
      <c r="D13" s="8">
        <v>42</v>
      </c>
      <c r="E13" s="8">
        <v>44</v>
      </c>
      <c r="F13" s="8">
        <v>26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57</v>
      </c>
      <c r="K13" s="13">
        <f t="shared" si="10"/>
        <v>-13</v>
      </c>
      <c r="L13" s="13">
        <f>VLOOKUP(A:A,[1]TDSheet!$A:$M,13,0)</f>
        <v>10</v>
      </c>
      <c r="M13" s="13">
        <f>VLOOKUP(A:A,[1]TDSheet!$A:$N,14,0)</f>
        <v>20</v>
      </c>
      <c r="N13" s="13">
        <f>VLOOKUP(A:A,[1]TDSheet!$A:$O,15,0)</f>
        <v>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3"/>
      <c r="W13" s="13">
        <f t="shared" si="11"/>
        <v>8.8000000000000007</v>
      </c>
      <c r="X13" s="15">
        <v>30</v>
      </c>
      <c r="Y13" s="16">
        <f t="shared" si="12"/>
        <v>9.7727272727272716</v>
      </c>
      <c r="Z13" s="13">
        <f t="shared" si="13"/>
        <v>2.9545454545454541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7.4</v>
      </c>
      <c r="AF13" s="13">
        <f>VLOOKUP(A:A,[1]TDSheet!$A:$AF,32,0)</f>
        <v>7.8</v>
      </c>
      <c r="AG13" s="13">
        <f>VLOOKUP(A:A,[1]TDSheet!$A:$AG,33,0)</f>
        <v>7.2</v>
      </c>
      <c r="AH13" s="13">
        <f>VLOOKUP(A:A,[3]TDSheet!$A:$D,4,0)</f>
        <v>11</v>
      </c>
      <c r="AI13" s="13">
        <f>VLOOKUP(A:A,[1]TDSheet!$A:$AI,35,0)</f>
        <v>0</v>
      </c>
      <c r="AJ13" s="13">
        <f t="shared" si="14"/>
        <v>12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274</v>
      </c>
      <c r="D14" s="8">
        <v>559</v>
      </c>
      <c r="E14" s="8">
        <v>191</v>
      </c>
      <c r="F14" s="8">
        <v>637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227</v>
      </c>
      <c r="K14" s="13">
        <f t="shared" si="10"/>
        <v>-36</v>
      </c>
      <c r="L14" s="13">
        <f>VLOOKUP(A:A,[1]TDSheet!$A:$M,13,0)</f>
        <v>300</v>
      </c>
      <c r="M14" s="13">
        <f>VLOOKUP(A:A,[1]TDSheet!$A:$N,14,0)</f>
        <v>0</v>
      </c>
      <c r="N14" s="13">
        <f>VLOOKUP(A:A,[1]TDSheet!$A:$O,15,0)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38.200000000000003</v>
      </c>
      <c r="X14" s="15"/>
      <c r="Y14" s="16">
        <f t="shared" si="12"/>
        <v>24.528795811518322</v>
      </c>
      <c r="Z14" s="13">
        <f t="shared" si="13"/>
        <v>16.675392670157066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28.6</v>
      </c>
      <c r="AF14" s="13">
        <f>VLOOKUP(A:A,[1]TDSheet!$A:$AF,32,0)</f>
        <v>51.8</v>
      </c>
      <c r="AG14" s="13">
        <f>VLOOKUP(A:A,[1]TDSheet!$A:$AG,33,0)</f>
        <v>31.4</v>
      </c>
      <c r="AH14" s="13">
        <f>VLOOKUP(A:A,[3]TDSheet!$A:$D,4,0)</f>
        <v>23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134</v>
      </c>
      <c r="D15" s="8">
        <v>282</v>
      </c>
      <c r="E15" s="8">
        <v>230</v>
      </c>
      <c r="F15" s="8">
        <v>174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299</v>
      </c>
      <c r="K15" s="13">
        <f t="shared" si="10"/>
        <v>-69</v>
      </c>
      <c r="L15" s="13">
        <f>VLOOKUP(A:A,[1]TDSheet!$A:$M,13,0)</f>
        <v>60</v>
      </c>
      <c r="M15" s="13">
        <f>VLOOKUP(A:A,[1]TDSheet!$A:$N,14,0)</f>
        <v>0</v>
      </c>
      <c r="N15" s="13">
        <f>VLOOKUP(A:A,[1]TDSheet!$A:$O,15,0)</f>
        <v>70</v>
      </c>
      <c r="O15" s="13">
        <f>VLOOKUP(A:A,[1]TDSheet!$A:$X,24,0)</f>
        <v>60</v>
      </c>
      <c r="P15" s="13"/>
      <c r="Q15" s="13"/>
      <c r="R15" s="13"/>
      <c r="S15" s="13"/>
      <c r="T15" s="13"/>
      <c r="U15" s="13"/>
      <c r="V15" s="13"/>
      <c r="W15" s="13">
        <f t="shared" si="11"/>
        <v>46</v>
      </c>
      <c r="X15" s="15">
        <v>60</v>
      </c>
      <c r="Y15" s="16">
        <f t="shared" si="12"/>
        <v>9.2173913043478262</v>
      </c>
      <c r="Z15" s="13">
        <f t="shared" si="13"/>
        <v>3.7826086956521738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38.6</v>
      </c>
      <c r="AF15" s="13">
        <f>VLOOKUP(A:A,[1]TDSheet!$A:$AF,32,0)</f>
        <v>41.8</v>
      </c>
      <c r="AG15" s="13">
        <f>VLOOKUP(A:A,[1]TDSheet!$A:$AG,33,0)</f>
        <v>46.6</v>
      </c>
      <c r="AH15" s="13">
        <f>VLOOKUP(A:A,[3]TDSheet!$A:$D,4,0)</f>
        <v>34</v>
      </c>
      <c r="AI15" s="13" t="str">
        <f>VLOOKUP(A:A,[1]TDSheet!$A:$AI,35,0)</f>
        <v>увел</v>
      </c>
      <c r="AJ15" s="13">
        <f t="shared" si="14"/>
        <v>18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97</v>
      </c>
      <c r="D16" s="8">
        <v>1015</v>
      </c>
      <c r="E16" s="18">
        <v>1082</v>
      </c>
      <c r="F16" s="18">
        <v>19</v>
      </c>
      <c r="G16" s="1" t="str">
        <f>VLOOKUP(A:A,[1]TDSheet!$A:$G,7,0)</f>
        <v>ак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21</v>
      </c>
      <c r="K16" s="13">
        <f t="shared" si="10"/>
        <v>1061</v>
      </c>
      <c r="L16" s="13">
        <f>VLOOKUP(A:A,[1]TDSheet!$A:$M,13,0)</f>
        <v>100</v>
      </c>
      <c r="M16" s="13">
        <f>VLOOKUP(A:A,[1]TDSheet!$A:$N,14,0)</f>
        <v>400</v>
      </c>
      <c r="N16" s="13">
        <f>VLOOKUP(A:A,[1]TDSheet!$A:$O,15,0)</f>
        <v>400</v>
      </c>
      <c r="O16" s="13">
        <f>VLOOKUP(A:A,[1]TDSheet!$A:$X,24,0)</f>
        <v>200</v>
      </c>
      <c r="P16" s="13"/>
      <c r="Q16" s="13"/>
      <c r="R16" s="13"/>
      <c r="S16" s="13"/>
      <c r="T16" s="13"/>
      <c r="U16" s="13"/>
      <c r="V16" s="13"/>
      <c r="W16" s="13">
        <f t="shared" si="11"/>
        <v>216.4</v>
      </c>
      <c r="X16" s="15">
        <v>500</v>
      </c>
      <c r="Y16" s="16">
        <f t="shared" si="12"/>
        <v>7.4815157116451019</v>
      </c>
      <c r="Z16" s="13">
        <f t="shared" si="13"/>
        <v>8.7800369685767099E-2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0</v>
      </c>
      <c r="AF16" s="13">
        <f>VLOOKUP(A:A,[1]TDSheet!$A:$AF,32,0)</f>
        <v>0</v>
      </c>
      <c r="AG16" s="13">
        <f>VLOOKUP(A:A,[1]TDSheet!$A:$AG,33,0)</f>
        <v>98.2</v>
      </c>
      <c r="AH16" s="19">
        <v>199</v>
      </c>
      <c r="AI16" s="13" t="str">
        <f>VLOOKUP(A:A,[1]TDSheet!$A:$AI,35,0)</f>
        <v>Паша тф</v>
      </c>
      <c r="AJ16" s="13">
        <f t="shared" si="14"/>
        <v>175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1769</v>
      </c>
      <c r="D17" s="8">
        <v>1029</v>
      </c>
      <c r="E17" s="8">
        <v>1013</v>
      </c>
      <c r="F17" s="8">
        <v>1760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1072</v>
      </c>
      <c r="K17" s="13">
        <f t="shared" si="10"/>
        <v>-59</v>
      </c>
      <c r="L17" s="13">
        <f>VLOOKUP(A:A,[1]TDSheet!$A:$M,13,0)</f>
        <v>2000</v>
      </c>
      <c r="M17" s="13">
        <f>VLOOKUP(A:A,[1]TDSheet!$A:$N,14,0)</f>
        <v>0</v>
      </c>
      <c r="N17" s="13">
        <f>VLOOKUP(A:A,[1]TDSheet!$A:$O,15,0)</f>
        <v>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202.6</v>
      </c>
      <c r="X17" s="15"/>
      <c r="Y17" s="16">
        <f t="shared" si="12"/>
        <v>18.558736426456072</v>
      </c>
      <c r="Z17" s="13">
        <f t="shared" si="13"/>
        <v>8.6870681145113533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223.2</v>
      </c>
      <c r="AF17" s="13">
        <f>VLOOKUP(A:A,[1]TDSheet!$A:$AF,32,0)</f>
        <v>199.8</v>
      </c>
      <c r="AG17" s="13">
        <f>VLOOKUP(A:A,[1]TDSheet!$A:$AG,33,0)</f>
        <v>225.8</v>
      </c>
      <c r="AH17" s="13">
        <f>VLOOKUP(A:A,[3]TDSheet!$A:$D,4,0)</f>
        <v>197</v>
      </c>
      <c r="AI17" s="13">
        <f>VLOOKUP(A:A,[1]TDSheet!$A:$AI,35,0)</f>
        <v>0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646</v>
      </c>
      <c r="D18" s="8">
        <v>311</v>
      </c>
      <c r="E18" s="8">
        <v>454</v>
      </c>
      <c r="F18" s="8">
        <v>495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462</v>
      </c>
      <c r="K18" s="13">
        <f t="shared" si="10"/>
        <v>-8</v>
      </c>
      <c r="L18" s="13">
        <f>VLOOKUP(A:A,[1]TDSheet!$A:$M,13,0)</f>
        <v>50</v>
      </c>
      <c r="M18" s="13">
        <f>VLOOKUP(A:A,[1]TDSheet!$A:$N,14,0)</f>
        <v>0</v>
      </c>
      <c r="N18" s="13">
        <f>VLOOKUP(A:A,[1]TDSheet!$A:$O,15,0)</f>
        <v>150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3"/>
      <c r="W18" s="13">
        <f t="shared" si="11"/>
        <v>90.8</v>
      </c>
      <c r="X18" s="15">
        <v>150</v>
      </c>
      <c r="Y18" s="16">
        <f t="shared" si="12"/>
        <v>9.3061674008810584</v>
      </c>
      <c r="Z18" s="13">
        <f t="shared" si="13"/>
        <v>5.4515418502202646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47.2</v>
      </c>
      <c r="AF18" s="13">
        <f>VLOOKUP(A:A,[1]TDSheet!$A:$AF,32,0)</f>
        <v>59.2</v>
      </c>
      <c r="AG18" s="13">
        <f>VLOOKUP(A:A,[1]TDSheet!$A:$AG,33,0)</f>
        <v>97.8</v>
      </c>
      <c r="AH18" s="13">
        <f>VLOOKUP(A:A,[3]TDSheet!$A:$D,4,0)</f>
        <v>99</v>
      </c>
      <c r="AI18" s="13" t="str">
        <f>VLOOKUP(A:A,[1]TDSheet!$A:$AI,35,0)</f>
        <v>ябфев</v>
      </c>
      <c r="AJ18" s="13">
        <f t="shared" si="14"/>
        <v>52.5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94</v>
      </c>
      <c r="D19" s="8">
        <v>656</v>
      </c>
      <c r="E19" s="8">
        <v>675</v>
      </c>
      <c r="F19" s="8">
        <v>70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691</v>
      </c>
      <c r="K19" s="13">
        <f t="shared" si="10"/>
        <v>-16</v>
      </c>
      <c r="L19" s="13">
        <f>VLOOKUP(A:A,[1]TDSheet!$A:$M,13,0)</f>
        <v>30</v>
      </c>
      <c r="M19" s="13">
        <f>VLOOKUP(A:A,[1]TDSheet!$A:$N,14,0)</f>
        <v>0</v>
      </c>
      <c r="N19" s="13">
        <f>VLOOKUP(A:A,[1]TDSheet!$A:$O,15,0)</f>
        <v>30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3"/>
      <c r="W19" s="13">
        <f t="shared" si="11"/>
        <v>15</v>
      </c>
      <c r="X19" s="15">
        <v>20</v>
      </c>
      <c r="Y19" s="16">
        <f t="shared" si="12"/>
        <v>10</v>
      </c>
      <c r="Z19" s="13">
        <f t="shared" si="13"/>
        <v>4.666666666666667</v>
      </c>
      <c r="AA19" s="13"/>
      <c r="AB19" s="13"/>
      <c r="AC19" s="13"/>
      <c r="AD19" s="13">
        <f>VLOOKUP(A:A,[1]TDSheet!$A:$AD,30,0)</f>
        <v>600</v>
      </c>
      <c r="AE19" s="13">
        <f>VLOOKUP(A:A,[1]TDSheet!$A:$AE,31,0)</f>
        <v>14.4</v>
      </c>
      <c r="AF19" s="13">
        <f>VLOOKUP(A:A,[1]TDSheet!$A:$AF,32,0)</f>
        <v>21.4</v>
      </c>
      <c r="AG19" s="13">
        <f>VLOOKUP(A:A,[1]TDSheet!$A:$AG,33,0)</f>
        <v>17.2</v>
      </c>
      <c r="AH19" s="13">
        <f>VLOOKUP(A:A,[3]TDSheet!$A:$D,4,0)</f>
        <v>12</v>
      </c>
      <c r="AI19" s="13">
        <f>VLOOKUP(A:A,[1]TDSheet!$A:$AI,35,0)</f>
        <v>0</v>
      </c>
      <c r="AJ19" s="13">
        <f t="shared" si="14"/>
        <v>7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133</v>
      </c>
      <c r="D20" s="8">
        <v>951</v>
      </c>
      <c r="E20" s="8">
        <v>609</v>
      </c>
      <c r="F20" s="8">
        <v>455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697</v>
      </c>
      <c r="K20" s="13">
        <f t="shared" si="10"/>
        <v>-88</v>
      </c>
      <c r="L20" s="13">
        <f>VLOOKUP(A:A,[1]TDSheet!$A:$M,13,0)</f>
        <v>200</v>
      </c>
      <c r="M20" s="13">
        <f>VLOOKUP(A:A,[1]TDSheet!$A:$N,14,0)</f>
        <v>170</v>
      </c>
      <c r="N20" s="13">
        <f>VLOOKUP(A:A,[1]TDSheet!$A:$O,15,0)</f>
        <v>200</v>
      </c>
      <c r="O20" s="13">
        <f>VLOOKUP(A:A,[1]TDSheet!$A:$X,24,0)</f>
        <v>0</v>
      </c>
      <c r="P20" s="13"/>
      <c r="Q20" s="13"/>
      <c r="R20" s="13"/>
      <c r="S20" s="13"/>
      <c r="T20" s="13"/>
      <c r="U20" s="13"/>
      <c r="V20" s="13"/>
      <c r="W20" s="13">
        <f t="shared" si="11"/>
        <v>112.2</v>
      </c>
      <c r="X20" s="15">
        <v>50</v>
      </c>
      <c r="Y20" s="16">
        <f t="shared" si="12"/>
        <v>9.5811051693404625</v>
      </c>
      <c r="Z20" s="13">
        <f t="shared" si="13"/>
        <v>4.0552584670231724</v>
      </c>
      <c r="AA20" s="13"/>
      <c r="AB20" s="13"/>
      <c r="AC20" s="13"/>
      <c r="AD20" s="13">
        <f>VLOOKUP(A:A,[1]TDSheet!$A:$AD,30,0)</f>
        <v>48</v>
      </c>
      <c r="AE20" s="13">
        <f>VLOOKUP(A:A,[1]TDSheet!$A:$AE,31,0)</f>
        <v>37</v>
      </c>
      <c r="AF20" s="13">
        <f>VLOOKUP(A:A,[1]TDSheet!$A:$AF,32,0)</f>
        <v>38.4</v>
      </c>
      <c r="AG20" s="13">
        <f>VLOOKUP(A:A,[1]TDSheet!$A:$AG,33,0)</f>
        <v>127.2</v>
      </c>
      <c r="AH20" s="13">
        <f>VLOOKUP(A:A,[3]TDSheet!$A:$D,4,0)</f>
        <v>69</v>
      </c>
      <c r="AI20" s="13" t="str">
        <f>VLOOKUP(A:A,[1]TDSheet!$A:$AI,35,0)</f>
        <v>400Ларин</v>
      </c>
      <c r="AJ20" s="13">
        <f t="shared" si="14"/>
        <v>17.5</v>
      </c>
      <c r="AK20" s="13"/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830</v>
      </c>
      <c r="D21" s="8">
        <v>228</v>
      </c>
      <c r="E21" s="8">
        <v>557</v>
      </c>
      <c r="F21" s="8">
        <v>487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589</v>
      </c>
      <c r="K21" s="13">
        <f t="shared" si="10"/>
        <v>-32</v>
      </c>
      <c r="L21" s="13">
        <f>VLOOKUP(A:A,[1]TDSheet!$A:$M,13,0)</f>
        <v>50</v>
      </c>
      <c r="M21" s="13">
        <f>VLOOKUP(A:A,[1]TDSheet!$A:$N,14,0)</f>
        <v>100</v>
      </c>
      <c r="N21" s="13">
        <f>VLOOKUP(A:A,[1]TDSheet!$A:$O,15,0)</f>
        <v>150</v>
      </c>
      <c r="O21" s="13">
        <f>VLOOKUP(A:A,[1]TDSheet!$A:$X,24,0)</f>
        <v>0</v>
      </c>
      <c r="P21" s="13"/>
      <c r="Q21" s="13"/>
      <c r="R21" s="13"/>
      <c r="S21" s="13"/>
      <c r="T21" s="13"/>
      <c r="U21" s="13"/>
      <c r="V21" s="13"/>
      <c r="W21" s="13">
        <f t="shared" si="11"/>
        <v>111.4</v>
      </c>
      <c r="X21" s="15">
        <v>300</v>
      </c>
      <c r="Y21" s="16">
        <f t="shared" si="12"/>
        <v>9.7576301615798915</v>
      </c>
      <c r="Z21" s="13">
        <f t="shared" si="13"/>
        <v>4.3716337522441648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90.4</v>
      </c>
      <c r="AF21" s="13">
        <f>VLOOKUP(A:A,[1]TDSheet!$A:$AF,32,0)</f>
        <v>95.2</v>
      </c>
      <c r="AG21" s="13">
        <f>VLOOKUP(A:A,[1]TDSheet!$A:$AG,33,0)</f>
        <v>99</v>
      </c>
      <c r="AH21" s="13">
        <f>VLOOKUP(A:A,[3]TDSheet!$A:$D,4,0)</f>
        <v>142</v>
      </c>
      <c r="AI21" s="13" t="str">
        <f>VLOOKUP(A:A,[1]TDSheet!$A:$AI,35,0)</f>
        <v>ябфев</v>
      </c>
      <c r="AJ21" s="13">
        <f t="shared" si="14"/>
        <v>105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126.98</v>
      </c>
      <c r="D22" s="8">
        <v>640.93600000000004</v>
      </c>
      <c r="E22" s="8">
        <v>414.45</v>
      </c>
      <c r="F22" s="8">
        <v>336.625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442.608</v>
      </c>
      <c r="K22" s="13">
        <f t="shared" si="10"/>
        <v>-28.158000000000015</v>
      </c>
      <c r="L22" s="13">
        <f>VLOOKUP(A:A,[1]TDSheet!$A:$M,13,0)</f>
        <v>120</v>
      </c>
      <c r="M22" s="13">
        <f>VLOOKUP(A:A,[1]TDSheet!$A:$N,14,0)</f>
        <v>100</v>
      </c>
      <c r="N22" s="13">
        <f>VLOOKUP(A:A,[1]TDSheet!$A:$O,15,0)</f>
        <v>130</v>
      </c>
      <c r="O22" s="13">
        <f>VLOOKUP(A:A,[1]TDSheet!$A:$X,24,0)</f>
        <v>0</v>
      </c>
      <c r="P22" s="13"/>
      <c r="Q22" s="13"/>
      <c r="R22" s="13"/>
      <c r="S22" s="13"/>
      <c r="T22" s="13"/>
      <c r="U22" s="13"/>
      <c r="V22" s="13"/>
      <c r="W22" s="13">
        <f t="shared" si="11"/>
        <v>82.89</v>
      </c>
      <c r="X22" s="15">
        <v>120</v>
      </c>
      <c r="Y22" s="16">
        <f t="shared" si="12"/>
        <v>9.7312703583061886</v>
      </c>
      <c r="Z22" s="13">
        <f t="shared" si="13"/>
        <v>4.0611050790203889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47.711599999999997</v>
      </c>
      <c r="AF22" s="13">
        <f>VLOOKUP(A:A,[1]TDSheet!$A:$AF,32,0)</f>
        <v>57.916999999999994</v>
      </c>
      <c r="AG22" s="13">
        <f>VLOOKUP(A:A,[1]TDSheet!$A:$AG,33,0)</f>
        <v>89.255399999999995</v>
      </c>
      <c r="AH22" s="13">
        <f>VLOOKUP(A:A,[3]TDSheet!$A:$D,4,0)</f>
        <v>59.390999999999998</v>
      </c>
      <c r="AI22" s="13" t="str">
        <f>VLOOKUP(A:A,[1]TDSheet!$A:$AI,35,0)</f>
        <v>склад</v>
      </c>
      <c r="AJ22" s="13">
        <f t="shared" si="14"/>
        <v>120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3321.0630000000001</v>
      </c>
      <c r="D23" s="8">
        <v>3970.953</v>
      </c>
      <c r="E23" s="8">
        <v>4452.9070000000002</v>
      </c>
      <c r="F23" s="8">
        <v>2715.9769999999999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4683.7640000000001</v>
      </c>
      <c r="K23" s="13">
        <f t="shared" si="10"/>
        <v>-230.85699999999997</v>
      </c>
      <c r="L23" s="13">
        <f>VLOOKUP(A:A,[1]TDSheet!$A:$M,13,0)</f>
        <v>1200</v>
      </c>
      <c r="M23" s="13">
        <f>VLOOKUP(A:A,[1]TDSheet!$A:$N,14,0)</f>
        <v>1500</v>
      </c>
      <c r="N23" s="13">
        <f>VLOOKUP(A:A,[1]TDSheet!$A:$O,15,0)</f>
        <v>1200</v>
      </c>
      <c r="O23" s="13">
        <f>VLOOKUP(A:A,[1]TDSheet!$A:$X,24,0)</f>
        <v>400</v>
      </c>
      <c r="P23" s="13"/>
      <c r="Q23" s="13"/>
      <c r="R23" s="13"/>
      <c r="S23" s="13"/>
      <c r="T23" s="13"/>
      <c r="U23" s="13"/>
      <c r="V23" s="13"/>
      <c r="W23" s="13">
        <f t="shared" si="11"/>
        <v>890.58140000000003</v>
      </c>
      <c r="X23" s="15">
        <v>1200</v>
      </c>
      <c r="Y23" s="16">
        <f t="shared" si="12"/>
        <v>9.2254082557753829</v>
      </c>
      <c r="Z23" s="13">
        <f t="shared" si="13"/>
        <v>3.0496673296792407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938.52279999999996</v>
      </c>
      <c r="AF23" s="13">
        <f>VLOOKUP(A:A,[1]TDSheet!$A:$AF,32,0)</f>
        <v>920.92019999999991</v>
      </c>
      <c r="AG23" s="13">
        <f>VLOOKUP(A:A,[1]TDSheet!$A:$AG,33,0)</f>
        <v>868.93700000000013</v>
      </c>
      <c r="AH23" s="13">
        <f>VLOOKUP(A:A,[3]TDSheet!$A:$D,4,0)</f>
        <v>996.61699999999996</v>
      </c>
      <c r="AI23" s="13" t="str">
        <f>VLOOKUP(A:A,[1]TDSheet!$A:$AI,35,0)</f>
        <v>оконч</v>
      </c>
      <c r="AJ23" s="13">
        <f t="shared" si="14"/>
        <v>1200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230.99199999999999</v>
      </c>
      <c r="D24" s="8">
        <v>363.48899999999998</v>
      </c>
      <c r="E24" s="8">
        <v>334.63</v>
      </c>
      <c r="F24" s="8">
        <v>249.05600000000001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328.30200000000002</v>
      </c>
      <c r="K24" s="13">
        <f t="shared" si="10"/>
        <v>6.3279999999999745</v>
      </c>
      <c r="L24" s="13">
        <f>VLOOKUP(A:A,[1]TDSheet!$A:$M,13,0)</f>
        <v>70</v>
      </c>
      <c r="M24" s="13">
        <f>VLOOKUP(A:A,[1]TDSheet!$A:$N,14,0)</f>
        <v>150</v>
      </c>
      <c r="N24" s="13">
        <f>VLOOKUP(A:A,[1]TDSheet!$A:$O,15,0)</f>
        <v>120</v>
      </c>
      <c r="O24" s="13">
        <f>VLOOKUP(A:A,[1]TDSheet!$A:$X,24,0)</f>
        <v>0</v>
      </c>
      <c r="P24" s="13"/>
      <c r="Q24" s="13"/>
      <c r="R24" s="13"/>
      <c r="S24" s="13"/>
      <c r="T24" s="13"/>
      <c r="U24" s="13"/>
      <c r="V24" s="13"/>
      <c r="W24" s="13">
        <f t="shared" si="11"/>
        <v>66.926000000000002</v>
      </c>
      <c r="X24" s="15">
        <v>50</v>
      </c>
      <c r="Y24" s="16">
        <f t="shared" si="12"/>
        <v>9.5486955742162998</v>
      </c>
      <c r="Z24" s="13">
        <f t="shared" si="13"/>
        <v>3.7213638944505871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74.306600000000003</v>
      </c>
      <c r="AF24" s="13">
        <f>VLOOKUP(A:A,[1]TDSheet!$A:$AF,32,0)</f>
        <v>67.0428</v>
      </c>
      <c r="AG24" s="13">
        <f>VLOOKUP(A:A,[1]TDSheet!$A:$AG,33,0)</f>
        <v>68.287400000000005</v>
      </c>
      <c r="AH24" s="13">
        <f>VLOOKUP(A:A,[3]TDSheet!$A:$D,4,0)</f>
        <v>41.783000000000001</v>
      </c>
      <c r="AI24" s="13">
        <f>VLOOKUP(A:A,[1]TDSheet!$A:$AI,35,0)</f>
        <v>0</v>
      </c>
      <c r="AJ24" s="13">
        <f t="shared" si="14"/>
        <v>50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845.12400000000002</v>
      </c>
      <c r="D25" s="8">
        <v>770.54499999999996</v>
      </c>
      <c r="E25" s="8">
        <v>992.98599999999999</v>
      </c>
      <c r="F25" s="8">
        <v>559.60900000000004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1213.1010000000001</v>
      </c>
      <c r="K25" s="13">
        <f t="shared" si="10"/>
        <v>-220.11500000000012</v>
      </c>
      <c r="L25" s="13">
        <f>VLOOKUP(A:A,[1]TDSheet!$A:$M,13,0)</f>
        <v>200</v>
      </c>
      <c r="M25" s="13">
        <f>VLOOKUP(A:A,[1]TDSheet!$A:$N,14,0)</f>
        <v>100</v>
      </c>
      <c r="N25" s="13">
        <f>VLOOKUP(A:A,[1]TDSheet!$A:$O,15,0)</f>
        <v>220</v>
      </c>
      <c r="O25" s="13">
        <f>VLOOKUP(A:A,[1]TDSheet!$A:$X,24,0)</f>
        <v>300</v>
      </c>
      <c r="P25" s="13"/>
      <c r="Q25" s="13"/>
      <c r="R25" s="13"/>
      <c r="S25" s="13"/>
      <c r="T25" s="13"/>
      <c r="U25" s="13"/>
      <c r="V25" s="13"/>
      <c r="W25" s="13">
        <f t="shared" si="11"/>
        <v>198.59719999999999</v>
      </c>
      <c r="X25" s="15">
        <v>500</v>
      </c>
      <c r="Y25" s="16">
        <f t="shared" si="12"/>
        <v>9.4644285015095893</v>
      </c>
      <c r="Z25" s="13">
        <f t="shared" si="13"/>
        <v>2.8178091131194201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168.89519999999999</v>
      </c>
      <c r="AF25" s="13">
        <f>VLOOKUP(A:A,[1]TDSheet!$A:$AF,32,0)</f>
        <v>203.04079999999999</v>
      </c>
      <c r="AG25" s="13">
        <f>VLOOKUP(A:A,[1]TDSheet!$A:$AG,33,0)</f>
        <v>181.59399999999999</v>
      </c>
      <c r="AH25" s="13">
        <f>VLOOKUP(A:A,[3]TDSheet!$A:$D,4,0)</f>
        <v>211.76400000000001</v>
      </c>
      <c r="AI25" s="13" t="str">
        <f>VLOOKUP(A:A,[1]TDSheet!$A:$AI,35,0)</f>
        <v>склад</v>
      </c>
      <c r="AJ25" s="13">
        <f t="shared" si="14"/>
        <v>500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309.49400000000003</v>
      </c>
      <c r="D26" s="8">
        <v>639.346</v>
      </c>
      <c r="E26" s="8">
        <v>570.89099999999996</v>
      </c>
      <c r="F26" s="8">
        <v>362.88799999999998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589.596</v>
      </c>
      <c r="K26" s="13">
        <f t="shared" si="10"/>
        <v>-18.705000000000041</v>
      </c>
      <c r="L26" s="13">
        <f>VLOOKUP(A:A,[1]TDSheet!$A:$M,13,0)</f>
        <v>160</v>
      </c>
      <c r="M26" s="13">
        <f>VLOOKUP(A:A,[1]TDSheet!$A:$N,14,0)</f>
        <v>150</v>
      </c>
      <c r="N26" s="13">
        <f>VLOOKUP(A:A,[1]TDSheet!$A:$O,15,0)</f>
        <v>120</v>
      </c>
      <c r="O26" s="13">
        <f>VLOOKUP(A:A,[1]TDSheet!$A:$X,24,0)</f>
        <v>0</v>
      </c>
      <c r="P26" s="13"/>
      <c r="Q26" s="13"/>
      <c r="R26" s="13"/>
      <c r="S26" s="13"/>
      <c r="T26" s="13"/>
      <c r="U26" s="13"/>
      <c r="V26" s="13"/>
      <c r="W26" s="13">
        <f t="shared" si="11"/>
        <v>114.17819999999999</v>
      </c>
      <c r="X26" s="15">
        <v>260</v>
      </c>
      <c r="Y26" s="16">
        <f t="shared" si="12"/>
        <v>9.2214450744537917</v>
      </c>
      <c r="Z26" s="13">
        <f t="shared" si="13"/>
        <v>3.1782599480461244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105.77860000000001</v>
      </c>
      <c r="AF26" s="13">
        <f>VLOOKUP(A:A,[1]TDSheet!$A:$AF,32,0)</f>
        <v>102.6182</v>
      </c>
      <c r="AG26" s="13">
        <f>VLOOKUP(A:A,[1]TDSheet!$A:$AG,33,0)</f>
        <v>113.7906</v>
      </c>
      <c r="AH26" s="13">
        <f>VLOOKUP(A:A,[3]TDSheet!$A:$D,4,0)</f>
        <v>93.597999999999999</v>
      </c>
      <c r="AI26" s="13">
        <f>VLOOKUP(A:A,[1]TDSheet!$A:$AI,35,0)</f>
        <v>0</v>
      </c>
      <c r="AJ26" s="13">
        <f t="shared" si="14"/>
        <v>260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115.84099999999999</v>
      </c>
      <c r="D27" s="8">
        <v>283.084</v>
      </c>
      <c r="E27" s="8">
        <v>197.40899999999999</v>
      </c>
      <c r="F27" s="8">
        <v>196.29900000000001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194.816</v>
      </c>
      <c r="K27" s="13">
        <f t="shared" si="10"/>
        <v>2.5929999999999893</v>
      </c>
      <c r="L27" s="13">
        <f>VLOOKUP(A:A,[1]TDSheet!$A:$M,13,0)</f>
        <v>70</v>
      </c>
      <c r="M27" s="13">
        <f>VLOOKUP(A:A,[1]TDSheet!$A:$N,14,0)</f>
        <v>0</v>
      </c>
      <c r="N27" s="13">
        <f>VLOOKUP(A:A,[1]TDSheet!$A:$O,15,0)</f>
        <v>30</v>
      </c>
      <c r="O27" s="13">
        <f>VLOOKUP(A:A,[1]TDSheet!$A:$X,24,0)</f>
        <v>0</v>
      </c>
      <c r="P27" s="13"/>
      <c r="Q27" s="13"/>
      <c r="R27" s="13"/>
      <c r="S27" s="13"/>
      <c r="T27" s="13"/>
      <c r="U27" s="13"/>
      <c r="V27" s="13"/>
      <c r="W27" s="13">
        <f t="shared" si="11"/>
        <v>39.4818</v>
      </c>
      <c r="X27" s="15">
        <v>70</v>
      </c>
      <c r="Y27" s="16">
        <f t="shared" si="12"/>
        <v>9.2776671782948092</v>
      </c>
      <c r="Z27" s="13">
        <f t="shared" si="13"/>
        <v>4.9718857802835741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39.322600000000001</v>
      </c>
      <c r="AF27" s="13">
        <f>VLOOKUP(A:A,[1]TDSheet!$A:$AF,32,0)</f>
        <v>41.041600000000003</v>
      </c>
      <c r="AG27" s="13">
        <f>VLOOKUP(A:A,[1]TDSheet!$A:$AG,33,0)</f>
        <v>47.7166</v>
      </c>
      <c r="AH27" s="13">
        <f>VLOOKUP(A:A,[3]TDSheet!$A:$D,4,0)</f>
        <v>34.051000000000002</v>
      </c>
      <c r="AI27" s="13">
        <f>VLOOKUP(A:A,[1]TDSheet!$A:$AI,35,0)</f>
        <v>0</v>
      </c>
      <c r="AJ27" s="13">
        <f t="shared" si="14"/>
        <v>70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86.397000000000006</v>
      </c>
      <c r="D28" s="8">
        <v>230.999</v>
      </c>
      <c r="E28" s="8">
        <v>173.12700000000001</v>
      </c>
      <c r="F28" s="8">
        <v>136.30600000000001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175.666</v>
      </c>
      <c r="K28" s="13">
        <f t="shared" si="10"/>
        <v>-2.5389999999999873</v>
      </c>
      <c r="L28" s="13">
        <f>VLOOKUP(A:A,[1]TDSheet!$A:$M,13,0)</f>
        <v>50</v>
      </c>
      <c r="M28" s="13">
        <f>VLOOKUP(A:A,[1]TDSheet!$A:$N,14,0)</f>
        <v>0</v>
      </c>
      <c r="N28" s="13">
        <f>VLOOKUP(A:A,[1]TDSheet!$A:$O,15,0)</f>
        <v>70</v>
      </c>
      <c r="O28" s="13">
        <f>VLOOKUP(A:A,[1]TDSheet!$A:$X,24,0)</f>
        <v>0</v>
      </c>
      <c r="P28" s="13"/>
      <c r="Q28" s="13"/>
      <c r="R28" s="13"/>
      <c r="S28" s="13"/>
      <c r="T28" s="13"/>
      <c r="U28" s="13"/>
      <c r="V28" s="13"/>
      <c r="W28" s="13">
        <f t="shared" si="11"/>
        <v>34.625399999999999</v>
      </c>
      <c r="X28" s="15">
        <v>70</v>
      </c>
      <c r="Y28" s="16">
        <f t="shared" si="12"/>
        <v>9.4238911319436038</v>
      </c>
      <c r="Z28" s="13">
        <f t="shared" si="13"/>
        <v>3.9365899022105166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36.5762</v>
      </c>
      <c r="AF28" s="13">
        <f>VLOOKUP(A:A,[1]TDSheet!$A:$AF,32,0)</f>
        <v>31.452800000000003</v>
      </c>
      <c r="AG28" s="13">
        <f>VLOOKUP(A:A,[1]TDSheet!$A:$AG,33,0)</f>
        <v>37.3384</v>
      </c>
      <c r="AH28" s="13">
        <f>VLOOKUP(A:A,[3]TDSheet!$A:$D,4,0)</f>
        <v>34.515000000000001</v>
      </c>
      <c r="AI28" s="13">
        <f>VLOOKUP(A:A,[1]TDSheet!$A:$AI,35,0)</f>
        <v>0</v>
      </c>
      <c r="AJ28" s="13">
        <f t="shared" si="14"/>
        <v>70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152.01900000000001</v>
      </c>
      <c r="D29" s="8">
        <v>719.87800000000004</v>
      </c>
      <c r="E29" s="8">
        <v>420.69</v>
      </c>
      <c r="F29" s="8">
        <v>433.32900000000001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436.19900000000001</v>
      </c>
      <c r="K29" s="13">
        <f t="shared" si="10"/>
        <v>-15.509000000000015</v>
      </c>
      <c r="L29" s="13">
        <f>VLOOKUP(A:A,[1]TDSheet!$A:$M,13,0)</f>
        <v>150</v>
      </c>
      <c r="M29" s="13">
        <f>VLOOKUP(A:A,[1]TDSheet!$A:$N,14,0)</f>
        <v>0</v>
      </c>
      <c r="N29" s="13">
        <f>VLOOKUP(A:A,[1]TDSheet!$A:$O,15,0)</f>
        <v>100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3"/>
      <c r="W29" s="13">
        <f t="shared" si="11"/>
        <v>84.138000000000005</v>
      </c>
      <c r="X29" s="15">
        <v>100</v>
      </c>
      <c r="Y29" s="16">
        <f t="shared" si="12"/>
        <v>9.310050155696592</v>
      </c>
      <c r="Z29" s="13">
        <f t="shared" si="13"/>
        <v>5.1502174998217214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81.344799999999992</v>
      </c>
      <c r="AF29" s="13">
        <f>VLOOKUP(A:A,[1]TDSheet!$A:$AF,32,0)</f>
        <v>79.647199999999998</v>
      </c>
      <c r="AG29" s="13">
        <f>VLOOKUP(A:A,[1]TDSheet!$A:$AG,33,0)</f>
        <v>104.69000000000001</v>
      </c>
      <c r="AH29" s="13">
        <f>VLOOKUP(A:A,[3]TDSheet!$A:$D,4,0)</f>
        <v>79.668999999999997</v>
      </c>
      <c r="AI29" s="13">
        <f>VLOOKUP(A:A,[1]TDSheet!$A:$AI,35,0)</f>
        <v>0</v>
      </c>
      <c r="AJ29" s="13">
        <f t="shared" si="14"/>
        <v>100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74.73</v>
      </c>
      <c r="D30" s="8">
        <v>132.208</v>
      </c>
      <c r="E30" s="8">
        <v>138.19399999999999</v>
      </c>
      <c r="F30" s="8">
        <v>61.804000000000002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154.57499999999999</v>
      </c>
      <c r="K30" s="13">
        <f t="shared" si="10"/>
        <v>-16.381</v>
      </c>
      <c r="L30" s="13">
        <f>VLOOKUP(A:A,[1]TDSheet!$A:$M,13,0)</f>
        <v>30</v>
      </c>
      <c r="M30" s="13">
        <f>VLOOKUP(A:A,[1]TDSheet!$A:$N,14,0)</f>
        <v>40</v>
      </c>
      <c r="N30" s="13">
        <f>VLOOKUP(A:A,[1]TDSheet!$A:$O,15,0)</f>
        <v>40</v>
      </c>
      <c r="O30" s="13">
        <f>VLOOKUP(A:A,[1]TDSheet!$A:$X,24,0)</f>
        <v>20</v>
      </c>
      <c r="P30" s="13"/>
      <c r="Q30" s="13"/>
      <c r="R30" s="13"/>
      <c r="S30" s="13"/>
      <c r="T30" s="13"/>
      <c r="U30" s="13"/>
      <c r="V30" s="13"/>
      <c r="W30" s="13">
        <f t="shared" si="11"/>
        <v>27.638799999999996</v>
      </c>
      <c r="X30" s="15">
        <v>30</v>
      </c>
      <c r="Y30" s="16">
        <f t="shared" si="12"/>
        <v>8.0250951560849249</v>
      </c>
      <c r="Z30" s="13">
        <f t="shared" si="13"/>
        <v>2.236131814695284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30.756799999999998</v>
      </c>
      <c r="AF30" s="13">
        <f>VLOOKUP(A:A,[1]TDSheet!$A:$AF,32,0)</f>
        <v>27.235000000000003</v>
      </c>
      <c r="AG30" s="13">
        <f>VLOOKUP(A:A,[1]TDSheet!$A:$AG,33,0)</f>
        <v>26.906799999999997</v>
      </c>
      <c r="AH30" s="13">
        <f>VLOOKUP(A:A,[3]TDSheet!$A:$D,4,0)</f>
        <v>11.103999999999999</v>
      </c>
      <c r="AI30" s="13">
        <f>VLOOKUP(A:A,[1]TDSheet!$A:$AI,35,0)</f>
        <v>0</v>
      </c>
      <c r="AJ30" s="13">
        <f t="shared" si="14"/>
        <v>30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106.669</v>
      </c>
      <c r="D31" s="8">
        <v>121.20699999999999</v>
      </c>
      <c r="E31" s="8">
        <v>135.83799999999999</v>
      </c>
      <c r="F31" s="8">
        <v>73.12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162.41399999999999</v>
      </c>
      <c r="K31" s="13">
        <f t="shared" si="10"/>
        <v>-26.575999999999993</v>
      </c>
      <c r="L31" s="13">
        <f>VLOOKUP(A:A,[1]TDSheet!$A:$M,13,0)</f>
        <v>20</v>
      </c>
      <c r="M31" s="13">
        <f>VLOOKUP(A:A,[1]TDSheet!$A:$N,14,0)</f>
        <v>20</v>
      </c>
      <c r="N31" s="13">
        <f>VLOOKUP(A:A,[1]TDSheet!$A:$O,15,0)</f>
        <v>20</v>
      </c>
      <c r="O31" s="13">
        <f>VLOOKUP(A:A,[1]TDSheet!$A:$X,24,0)</f>
        <v>20</v>
      </c>
      <c r="P31" s="13"/>
      <c r="Q31" s="13"/>
      <c r="R31" s="13"/>
      <c r="S31" s="13"/>
      <c r="T31" s="13"/>
      <c r="U31" s="13"/>
      <c r="V31" s="13"/>
      <c r="W31" s="13">
        <f t="shared" si="11"/>
        <v>27.1676</v>
      </c>
      <c r="X31" s="15">
        <v>60</v>
      </c>
      <c r="Y31" s="16">
        <f t="shared" si="12"/>
        <v>7.844638466408516</v>
      </c>
      <c r="Z31" s="13">
        <f t="shared" si="13"/>
        <v>2.691441275637156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28.710799999999999</v>
      </c>
      <c r="AF31" s="13">
        <f>VLOOKUP(A:A,[1]TDSheet!$A:$AF,32,0)</f>
        <v>28.599400000000003</v>
      </c>
      <c r="AG31" s="13">
        <f>VLOOKUP(A:A,[1]TDSheet!$A:$AG,33,0)</f>
        <v>23.135400000000001</v>
      </c>
      <c r="AH31" s="13">
        <f>VLOOKUP(A:A,[3]TDSheet!$A:$D,4,0)</f>
        <v>27.885999999999999</v>
      </c>
      <c r="AI31" s="13">
        <f>VLOOKUP(A:A,[1]TDSheet!$A:$AI,35,0)</f>
        <v>0</v>
      </c>
      <c r="AJ31" s="13">
        <f t="shared" si="14"/>
        <v>60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376.084</v>
      </c>
      <c r="D32" s="8">
        <v>1298.5550000000001</v>
      </c>
      <c r="E32" s="8">
        <v>984.44299999999998</v>
      </c>
      <c r="F32" s="8">
        <v>675.52200000000005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1014.287</v>
      </c>
      <c r="K32" s="13">
        <f t="shared" si="10"/>
        <v>-29.844000000000051</v>
      </c>
      <c r="L32" s="13">
        <f>VLOOKUP(A:A,[1]TDSheet!$A:$M,13,0)</f>
        <v>250</v>
      </c>
      <c r="M32" s="13">
        <f>VLOOKUP(A:A,[1]TDSheet!$A:$N,14,0)</f>
        <v>100</v>
      </c>
      <c r="N32" s="13">
        <f>VLOOKUP(A:A,[1]TDSheet!$A:$O,15,0)</f>
        <v>250</v>
      </c>
      <c r="O32" s="13">
        <f>VLOOKUP(A:A,[1]TDSheet!$A:$X,24,0)</f>
        <v>0</v>
      </c>
      <c r="P32" s="13"/>
      <c r="Q32" s="13"/>
      <c r="R32" s="13"/>
      <c r="S32" s="13"/>
      <c r="T32" s="13"/>
      <c r="U32" s="13"/>
      <c r="V32" s="13"/>
      <c r="W32" s="13">
        <f t="shared" si="11"/>
        <v>196.8886</v>
      </c>
      <c r="X32" s="15">
        <v>300</v>
      </c>
      <c r="Y32" s="16">
        <f t="shared" si="12"/>
        <v>8.0020986486774746</v>
      </c>
      <c r="Z32" s="13">
        <f t="shared" si="13"/>
        <v>3.4309858468189627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210.11860000000001</v>
      </c>
      <c r="AF32" s="13">
        <f>VLOOKUP(A:A,[1]TDSheet!$A:$AF,32,0)</f>
        <v>193.00839999999999</v>
      </c>
      <c r="AG32" s="13">
        <f>VLOOKUP(A:A,[1]TDSheet!$A:$AG,33,0)</f>
        <v>223.13820000000001</v>
      </c>
      <c r="AH32" s="13">
        <f>VLOOKUP(A:A,[3]TDSheet!$A:$D,4,0)</f>
        <v>211.04599999999999</v>
      </c>
      <c r="AI32" s="13">
        <f>VLOOKUP(A:A,[1]TDSheet!$A:$AI,35,0)</f>
        <v>0</v>
      </c>
      <c r="AJ32" s="13">
        <f t="shared" si="14"/>
        <v>300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100.348</v>
      </c>
      <c r="D33" s="8">
        <v>58.456000000000003</v>
      </c>
      <c r="E33" s="8">
        <v>51.173999999999999</v>
      </c>
      <c r="F33" s="8">
        <v>103.48099999999999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100.548</v>
      </c>
      <c r="K33" s="13">
        <f t="shared" si="10"/>
        <v>-49.374000000000002</v>
      </c>
      <c r="L33" s="13">
        <f>VLOOKUP(A:A,[1]TDSheet!$A:$M,13,0)</f>
        <v>0</v>
      </c>
      <c r="M33" s="13">
        <f>VLOOKUP(A:A,[1]TDSheet!$A:$N,14,0)</f>
        <v>0</v>
      </c>
      <c r="N33" s="13">
        <f>VLOOKUP(A:A,[1]TDSheet!$A:$O,15,0)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10.2348</v>
      </c>
      <c r="X33" s="15">
        <v>10</v>
      </c>
      <c r="Y33" s="16">
        <f t="shared" si="12"/>
        <v>11.08775940907492</v>
      </c>
      <c r="Z33" s="13">
        <f t="shared" si="13"/>
        <v>10.110700746472817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12.9702</v>
      </c>
      <c r="AF33" s="13">
        <f>VLOOKUP(A:A,[1]TDSheet!$A:$AF,32,0)</f>
        <v>19.424199999999999</v>
      </c>
      <c r="AG33" s="13">
        <f>VLOOKUP(A:A,[1]TDSheet!$A:$AG,33,0)</f>
        <v>8.6257999999999999</v>
      </c>
      <c r="AH33" s="13">
        <f>VLOOKUP(A:A,[3]TDSheet!$A:$D,4,0)</f>
        <v>11.064</v>
      </c>
      <c r="AI33" s="13" t="str">
        <f>VLOOKUP(A:A,[1]TDSheet!$A:$AI,35,0)</f>
        <v>увел</v>
      </c>
      <c r="AJ33" s="13">
        <f t="shared" si="14"/>
        <v>10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162.26599999999999</v>
      </c>
      <c r="D34" s="8">
        <v>58.933999999999997</v>
      </c>
      <c r="E34" s="8">
        <v>97.462000000000003</v>
      </c>
      <c r="F34" s="8">
        <v>109.767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100.5</v>
      </c>
      <c r="K34" s="13">
        <f t="shared" si="10"/>
        <v>-3.0379999999999967</v>
      </c>
      <c r="L34" s="13">
        <f>VLOOKUP(A:A,[1]TDSheet!$A:$M,13,0)</f>
        <v>0</v>
      </c>
      <c r="M34" s="13">
        <f>VLOOKUP(A:A,[1]TDSheet!$A:$N,14,0)</f>
        <v>0</v>
      </c>
      <c r="N34" s="13">
        <f>VLOOKUP(A:A,[1]TDSheet!$A:$O,15,0)</f>
        <v>30</v>
      </c>
      <c r="O34" s="13">
        <f>VLOOKUP(A:A,[1]TDSheet!$A:$X,24,0)</f>
        <v>0</v>
      </c>
      <c r="P34" s="13"/>
      <c r="Q34" s="13"/>
      <c r="R34" s="13"/>
      <c r="S34" s="13"/>
      <c r="T34" s="13"/>
      <c r="U34" s="13"/>
      <c r="V34" s="13"/>
      <c r="W34" s="13">
        <f t="shared" si="11"/>
        <v>19.4924</v>
      </c>
      <c r="X34" s="15">
        <v>40</v>
      </c>
      <c r="Y34" s="16">
        <f t="shared" si="12"/>
        <v>9.22241488990581</v>
      </c>
      <c r="Z34" s="13">
        <f t="shared" si="13"/>
        <v>5.6312716751144034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19.864599999999999</v>
      </c>
      <c r="AF34" s="13">
        <f>VLOOKUP(A:A,[1]TDSheet!$A:$AF,32,0)</f>
        <v>30.048000000000002</v>
      </c>
      <c r="AG34" s="13">
        <f>VLOOKUP(A:A,[1]TDSheet!$A:$AG,33,0)</f>
        <v>19.5198</v>
      </c>
      <c r="AH34" s="13">
        <f>VLOOKUP(A:A,[3]TDSheet!$A:$D,4,0)</f>
        <v>17.117999999999999</v>
      </c>
      <c r="AI34" s="13">
        <f>VLOOKUP(A:A,[1]TDSheet!$A:$AI,35,0)</f>
        <v>0</v>
      </c>
      <c r="AJ34" s="13">
        <f t="shared" si="14"/>
        <v>40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63.231000000000002</v>
      </c>
      <c r="D35" s="8">
        <v>68.003</v>
      </c>
      <c r="E35" s="8">
        <v>55.145000000000003</v>
      </c>
      <c r="F35" s="8">
        <v>73.444000000000003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122.80200000000001</v>
      </c>
      <c r="K35" s="13">
        <f t="shared" si="10"/>
        <v>-67.657000000000011</v>
      </c>
      <c r="L35" s="13">
        <f>VLOOKUP(A:A,[1]TDSheet!$A:$M,13,0)</f>
        <v>20</v>
      </c>
      <c r="M35" s="13">
        <f>VLOOKUP(A:A,[1]TDSheet!$A:$N,14,0)</f>
        <v>10</v>
      </c>
      <c r="N35" s="13">
        <f>VLOOKUP(A:A,[1]TDSheet!$A:$O,15,0)</f>
        <v>10</v>
      </c>
      <c r="O35" s="13">
        <f>VLOOKUP(A:A,[1]TDSheet!$A:$X,24,0)</f>
        <v>10</v>
      </c>
      <c r="P35" s="13"/>
      <c r="Q35" s="13"/>
      <c r="R35" s="13"/>
      <c r="S35" s="13"/>
      <c r="T35" s="13"/>
      <c r="U35" s="13"/>
      <c r="V35" s="13"/>
      <c r="W35" s="13">
        <f t="shared" si="11"/>
        <v>11.029</v>
      </c>
      <c r="X35" s="15">
        <v>10</v>
      </c>
      <c r="Y35" s="16">
        <f t="shared" si="12"/>
        <v>12.099374376643397</v>
      </c>
      <c r="Z35" s="13">
        <f t="shared" si="13"/>
        <v>6.6591712757276271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12.7034</v>
      </c>
      <c r="AF35" s="13">
        <f>VLOOKUP(A:A,[1]TDSheet!$A:$AF,32,0)</f>
        <v>13.238999999999999</v>
      </c>
      <c r="AG35" s="13">
        <f>VLOOKUP(A:A,[1]TDSheet!$A:$AG,33,0)</f>
        <v>14.315000000000001</v>
      </c>
      <c r="AH35" s="13">
        <f>VLOOKUP(A:A,[3]TDSheet!$A:$D,4,0)</f>
        <v>16.14</v>
      </c>
      <c r="AI35" s="19" t="str">
        <f>VLOOKUP(A:A,[1]TDSheet!$A:$AI,35,0)</f>
        <v>склад</v>
      </c>
      <c r="AJ35" s="13">
        <f t="shared" si="14"/>
        <v>10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31.824000000000002</v>
      </c>
      <c r="D36" s="8">
        <v>55.207000000000001</v>
      </c>
      <c r="E36" s="8">
        <v>35.420999999999999</v>
      </c>
      <c r="F36" s="8">
        <v>50.704000000000001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46.750999999999998</v>
      </c>
      <c r="K36" s="13">
        <f t="shared" si="10"/>
        <v>-11.329999999999998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VLOOKUP(A:A,[1]TDSheet!$A:$O,15,0)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7.0842000000000001</v>
      </c>
      <c r="X36" s="15">
        <v>20</v>
      </c>
      <c r="Y36" s="16">
        <f t="shared" si="12"/>
        <v>9.9805200304903874</v>
      </c>
      <c r="Z36" s="13">
        <f t="shared" si="13"/>
        <v>7.1573360435899609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10.884600000000001</v>
      </c>
      <c r="AF36" s="13">
        <f>VLOOKUP(A:A,[1]TDSheet!$A:$AF,32,0)</f>
        <v>7.7842000000000002</v>
      </c>
      <c r="AG36" s="13">
        <f>VLOOKUP(A:A,[1]TDSheet!$A:$AG,33,0)</f>
        <v>8.2938000000000009</v>
      </c>
      <c r="AH36" s="13">
        <f>VLOOKUP(A:A,[3]TDSheet!$A:$D,4,0)</f>
        <v>8.1539999999999999</v>
      </c>
      <c r="AI36" s="13">
        <f>VLOOKUP(A:A,[1]TDSheet!$A:$AI,35,0)</f>
        <v>0</v>
      </c>
      <c r="AJ36" s="13">
        <f t="shared" si="14"/>
        <v>20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46.914999999999999</v>
      </c>
      <c r="D37" s="8">
        <v>48.427999999999997</v>
      </c>
      <c r="E37" s="8">
        <v>45.932000000000002</v>
      </c>
      <c r="F37" s="8">
        <v>47.966000000000001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59.551000000000002</v>
      </c>
      <c r="K37" s="13">
        <f t="shared" si="10"/>
        <v>-13.619</v>
      </c>
      <c r="L37" s="13">
        <f>VLOOKUP(A:A,[1]TDSheet!$A:$M,13,0)</f>
        <v>0</v>
      </c>
      <c r="M37" s="13">
        <f>VLOOKUP(A:A,[1]TDSheet!$A:$N,14,0)</f>
        <v>0</v>
      </c>
      <c r="N37" s="13">
        <f>VLOOKUP(A:A,[1]TDSheet!$A:$O,15,0)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9.1864000000000008</v>
      </c>
      <c r="X37" s="15">
        <v>40</v>
      </c>
      <c r="Y37" s="16">
        <f t="shared" si="12"/>
        <v>9.5756770878690247</v>
      </c>
      <c r="Z37" s="13">
        <f t="shared" si="13"/>
        <v>5.2214142645650092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9.9073999999999991</v>
      </c>
      <c r="AF37" s="13">
        <f>VLOOKUP(A:A,[1]TDSheet!$A:$AF,32,0)</f>
        <v>10.7432</v>
      </c>
      <c r="AG37" s="13">
        <f>VLOOKUP(A:A,[1]TDSheet!$A:$AG,33,0)</f>
        <v>9.4754000000000005</v>
      </c>
      <c r="AH37" s="13">
        <f>VLOOKUP(A:A,[3]TDSheet!$A:$D,4,0)</f>
        <v>10.055</v>
      </c>
      <c r="AI37" s="13">
        <f>VLOOKUP(A:A,[1]TDSheet!$A:$AI,35,0)</f>
        <v>0</v>
      </c>
      <c r="AJ37" s="13">
        <f t="shared" si="14"/>
        <v>40</v>
      </c>
      <c r="AK37" s="13"/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64.448999999999998</v>
      </c>
      <c r="D38" s="8">
        <v>15.398999999999999</v>
      </c>
      <c r="E38" s="8">
        <v>46.494999999999997</v>
      </c>
      <c r="F38" s="8">
        <v>31.533000000000001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61.252000000000002</v>
      </c>
      <c r="K38" s="13">
        <f t="shared" si="10"/>
        <v>-14.757000000000005</v>
      </c>
      <c r="L38" s="13">
        <f>VLOOKUP(A:A,[1]TDSheet!$A:$M,13,0)</f>
        <v>0</v>
      </c>
      <c r="M38" s="13">
        <f>VLOOKUP(A:A,[1]TDSheet!$A:$N,14,0)</f>
        <v>30</v>
      </c>
      <c r="N38" s="13">
        <f>VLOOKUP(A:A,[1]TDSheet!$A:$O,15,0)</f>
        <v>20</v>
      </c>
      <c r="O38" s="13">
        <f>VLOOKUP(A:A,[1]TDSheet!$A:$X,24,0)</f>
        <v>0</v>
      </c>
      <c r="P38" s="13"/>
      <c r="Q38" s="13"/>
      <c r="R38" s="13"/>
      <c r="S38" s="13"/>
      <c r="T38" s="13"/>
      <c r="U38" s="13"/>
      <c r="V38" s="13"/>
      <c r="W38" s="13">
        <f t="shared" si="11"/>
        <v>9.2989999999999995</v>
      </c>
      <c r="X38" s="15">
        <v>10</v>
      </c>
      <c r="Y38" s="16">
        <f t="shared" si="12"/>
        <v>9.8433164856436175</v>
      </c>
      <c r="Z38" s="13">
        <f t="shared" si="13"/>
        <v>3.3910097859984947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10.0822</v>
      </c>
      <c r="AF38" s="13">
        <f>VLOOKUP(A:A,[1]TDSheet!$A:$AF,32,0)</f>
        <v>10.9834</v>
      </c>
      <c r="AG38" s="13">
        <f>VLOOKUP(A:A,[1]TDSheet!$A:$AG,33,0)</f>
        <v>5.8235999999999999</v>
      </c>
      <c r="AH38" s="13">
        <f>VLOOKUP(A:A,[3]TDSheet!$A:$D,4,0)</f>
        <v>4.5490000000000004</v>
      </c>
      <c r="AI38" s="13">
        <f>VLOOKUP(A:A,[1]TDSheet!$A:$AI,35,0)</f>
        <v>0</v>
      </c>
      <c r="AJ38" s="13">
        <f t="shared" si="14"/>
        <v>10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2698</v>
      </c>
      <c r="D39" s="8">
        <v>721</v>
      </c>
      <c r="E39" s="8">
        <v>971</v>
      </c>
      <c r="F39" s="8">
        <v>2433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997</v>
      </c>
      <c r="K39" s="13">
        <f t="shared" si="10"/>
        <v>-26</v>
      </c>
      <c r="L39" s="13">
        <f>VLOOKUP(A:A,[1]TDSheet!$A:$M,13,0)</f>
        <v>0</v>
      </c>
      <c r="M39" s="13">
        <f>VLOOKUP(A:A,[1]TDSheet!$A:$N,14,0)</f>
        <v>0</v>
      </c>
      <c r="N39" s="13">
        <f>VLOOKUP(A:A,[1]TDSheet!$A:$O,15,0)</f>
        <v>0</v>
      </c>
      <c r="O39" s="13">
        <f>VLOOKUP(A:A,[1]TDSheet!$A:$X,24,0)</f>
        <v>0</v>
      </c>
      <c r="P39" s="13"/>
      <c r="Q39" s="13"/>
      <c r="R39" s="13"/>
      <c r="S39" s="13"/>
      <c r="T39" s="13"/>
      <c r="U39" s="13"/>
      <c r="V39" s="13"/>
      <c r="W39" s="13">
        <f t="shared" si="11"/>
        <v>194.2</v>
      </c>
      <c r="X39" s="15"/>
      <c r="Y39" s="16">
        <f t="shared" si="12"/>
        <v>12.528321318228631</v>
      </c>
      <c r="Z39" s="13">
        <f t="shared" si="13"/>
        <v>12.528321318228631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390.6</v>
      </c>
      <c r="AF39" s="13">
        <f>VLOOKUP(A:A,[1]TDSheet!$A:$AF,32,0)</f>
        <v>537.6</v>
      </c>
      <c r="AG39" s="13">
        <f>VLOOKUP(A:A,[1]TDSheet!$A:$AG,33,0)</f>
        <v>267.60000000000002</v>
      </c>
      <c r="AH39" s="13">
        <f>VLOOKUP(A:A,[3]TDSheet!$A:$D,4,0)</f>
        <v>258</v>
      </c>
      <c r="AI39" s="13" t="str">
        <f>VLOOKUP(A:A,[1]TDSheet!$A:$AI,35,0)</f>
        <v>увел</v>
      </c>
      <c r="AJ39" s="13">
        <f t="shared" si="14"/>
        <v>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1359</v>
      </c>
      <c r="D40" s="8">
        <v>5374</v>
      </c>
      <c r="E40" s="8">
        <v>3611</v>
      </c>
      <c r="F40" s="8">
        <v>1967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3783</v>
      </c>
      <c r="K40" s="13">
        <f t="shared" si="10"/>
        <v>-172</v>
      </c>
      <c r="L40" s="13">
        <f>VLOOKUP(A:A,[1]TDSheet!$A:$M,13,0)</f>
        <v>900</v>
      </c>
      <c r="M40" s="13">
        <f>VLOOKUP(A:A,[1]TDSheet!$A:$N,14,0)</f>
        <v>0</v>
      </c>
      <c r="N40" s="13">
        <f>VLOOKUP(A:A,[1]TDSheet!$A:$O,15,0)</f>
        <v>800</v>
      </c>
      <c r="O40" s="13">
        <f>VLOOKUP(A:A,[1]TDSheet!$A:$X,24,0)</f>
        <v>300</v>
      </c>
      <c r="P40" s="13"/>
      <c r="Q40" s="13"/>
      <c r="R40" s="13"/>
      <c r="S40" s="13"/>
      <c r="T40" s="13"/>
      <c r="U40" s="13"/>
      <c r="V40" s="13"/>
      <c r="W40" s="13">
        <f t="shared" si="11"/>
        <v>520.6</v>
      </c>
      <c r="X40" s="15">
        <v>900</v>
      </c>
      <c r="Y40" s="16">
        <f t="shared" si="12"/>
        <v>9.3488282750672305</v>
      </c>
      <c r="Z40" s="13">
        <f t="shared" si="13"/>
        <v>3.7783326930464844</v>
      </c>
      <c r="AA40" s="13"/>
      <c r="AB40" s="13"/>
      <c r="AC40" s="13"/>
      <c r="AD40" s="13">
        <f>VLOOKUP(A:A,[1]TDSheet!$A:$AD,30,0)</f>
        <v>1008</v>
      </c>
      <c r="AE40" s="13">
        <f>VLOOKUP(A:A,[1]TDSheet!$A:$AE,31,0)</f>
        <v>512.4</v>
      </c>
      <c r="AF40" s="13">
        <f>VLOOKUP(A:A,[1]TDSheet!$A:$AF,32,0)</f>
        <v>501.2</v>
      </c>
      <c r="AG40" s="13">
        <f>VLOOKUP(A:A,[1]TDSheet!$A:$AG,33,0)</f>
        <v>578.4</v>
      </c>
      <c r="AH40" s="13">
        <f>VLOOKUP(A:A,[3]TDSheet!$A:$D,4,0)</f>
        <v>436</v>
      </c>
      <c r="AI40" s="13">
        <f>VLOOKUP(A:A,[1]TDSheet!$A:$AI,35,0)</f>
        <v>0</v>
      </c>
      <c r="AJ40" s="13">
        <f t="shared" si="14"/>
        <v>360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1341</v>
      </c>
      <c r="D41" s="8">
        <v>8868</v>
      </c>
      <c r="E41" s="8">
        <v>7865</v>
      </c>
      <c r="F41" s="8">
        <v>2219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8095</v>
      </c>
      <c r="K41" s="13">
        <f t="shared" si="10"/>
        <v>-230</v>
      </c>
      <c r="L41" s="13">
        <f>VLOOKUP(A:A,[1]TDSheet!$A:$M,13,0)</f>
        <v>1400</v>
      </c>
      <c r="M41" s="13">
        <f>VLOOKUP(A:A,[1]TDSheet!$A:$N,14,0)</f>
        <v>2600</v>
      </c>
      <c r="N41" s="13">
        <f>VLOOKUP(A:A,[1]TDSheet!$A:$O,15,0)</f>
        <v>1600</v>
      </c>
      <c r="O41" s="13">
        <f>VLOOKUP(A:A,[1]TDSheet!$A:$X,24,0)</f>
        <v>0</v>
      </c>
      <c r="P41" s="13"/>
      <c r="Q41" s="13"/>
      <c r="R41" s="13"/>
      <c r="S41" s="13"/>
      <c r="T41" s="13"/>
      <c r="U41" s="13"/>
      <c r="V41" s="13"/>
      <c r="W41" s="13">
        <f t="shared" si="11"/>
        <v>1013</v>
      </c>
      <c r="X41" s="15">
        <v>1500</v>
      </c>
      <c r="Y41" s="16">
        <f t="shared" si="12"/>
        <v>9.1994076999012826</v>
      </c>
      <c r="Z41" s="13">
        <f t="shared" si="13"/>
        <v>2.1905231984205331</v>
      </c>
      <c r="AA41" s="13"/>
      <c r="AB41" s="13"/>
      <c r="AC41" s="13"/>
      <c r="AD41" s="13">
        <f>VLOOKUP(A:A,[1]TDSheet!$A:$AD,30,0)</f>
        <v>2800</v>
      </c>
      <c r="AE41" s="13">
        <f>VLOOKUP(A:A,[1]TDSheet!$A:$AE,31,0)</f>
        <v>748.4</v>
      </c>
      <c r="AF41" s="13">
        <f>VLOOKUP(A:A,[1]TDSheet!$A:$AF,32,0)</f>
        <v>697.2</v>
      </c>
      <c r="AG41" s="13">
        <f>VLOOKUP(A:A,[1]TDSheet!$A:$AG,33,0)</f>
        <v>923</v>
      </c>
      <c r="AH41" s="13">
        <f>VLOOKUP(A:A,[3]TDSheet!$A:$D,4,0)</f>
        <v>1098</v>
      </c>
      <c r="AI41" s="13" t="str">
        <f>VLOOKUP(A:A,[1]TDSheet!$A:$AI,35,0)</f>
        <v>продфев</v>
      </c>
      <c r="AJ41" s="13">
        <f t="shared" si="14"/>
        <v>675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250.59200000000001</v>
      </c>
      <c r="D42" s="8">
        <v>658.91</v>
      </c>
      <c r="E42" s="8">
        <v>453.85700000000003</v>
      </c>
      <c r="F42" s="8">
        <v>439.31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466.07299999999998</v>
      </c>
      <c r="K42" s="13">
        <f t="shared" si="10"/>
        <v>-12.215999999999951</v>
      </c>
      <c r="L42" s="13">
        <f>VLOOKUP(A:A,[1]TDSheet!$A:$M,13,0)</f>
        <v>170</v>
      </c>
      <c r="M42" s="13">
        <f>VLOOKUP(A:A,[1]TDSheet!$A:$N,14,0)</f>
        <v>0</v>
      </c>
      <c r="N42" s="13">
        <f>VLOOKUP(A:A,[1]TDSheet!$A:$O,15,0)</f>
        <v>90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90.7714</v>
      </c>
      <c r="X42" s="15">
        <v>140</v>
      </c>
      <c r="Y42" s="16">
        <f t="shared" si="12"/>
        <v>9.2464146195828203</v>
      </c>
      <c r="Z42" s="13">
        <f t="shared" si="13"/>
        <v>4.8397402706138717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114.4016</v>
      </c>
      <c r="AF42" s="13">
        <f>VLOOKUP(A:A,[1]TDSheet!$A:$AF,32,0)</f>
        <v>93.555599999999998</v>
      </c>
      <c r="AG42" s="13">
        <f>VLOOKUP(A:A,[1]TDSheet!$A:$AG,33,0)</f>
        <v>110.4432</v>
      </c>
      <c r="AH42" s="13">
        <f>VLOOKUP(A:A,[3]TDSheet!$A:$D,4,0)</f>
        <v>98.968000000000004</v>
      </c>
      <c r="AI42" s="13">
        <f>VLOOKUP(A:A,[1]TDSheet!$A:$AI,35,0)</f>
        <v>0</v>
      </c>
      <c r="AJ42" s="13">
        <f t="shared" si="14"/>
        <v>140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1079</v>
      </c>
      <c r="D43" s="8">
        <v>1027</v>
      </c>
      <c r="E43" s="8">
        <v>539</v>
      </c>
      <c r="F43" s="8">
        <v>1558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557</v>
      </c>
      <c r="K43" s="13">
        <f t="shared" si="10"/>
        <v>-18</v>
      </c>
      <c r="L43" s="13">
        <f>VLOOKUP(A:A,[1]TDSheet!$A:$M,13,0)</f>
        <v>1500</v>
      </c>
      <c r="M43" s="13">
        <f>VLOOKUP(A:A,[1]TDSheet!$A:$N,14,0)</f>
        <v>0</v>
      </c>
      <c r="N43" s="13">
        <f>VLOOKUP(A:A,[1]TDSheet!$A:$O,15,0)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1"/>
        <v>107.8</v>
      </c>
      <c r="X43" s="15"/>
      <c r="Y43" s="16">
        <f t="shared" si="12"/>
        <v>28.367346938775512</v>
      </c>
      <c r="Z43" s="13">
        <f t="shared" si="13"/>
        <v>14.452690166975882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139</v>
      </c>
      <c r="AF43" s="13">
        <f>VLOOKUP(A:A,[1]TDSheet!$A:$AF,32,0)</f>
        <v>110.2</v>
      </c>
      <c r="AG43" s="13">
        <f>VLOOKUP(A:A,[1]TDSheet!$A:$AG,33,0)</f>
        <v>144.19999999999999</v>
      </c>
      <c r="AH43" s="13">
        <f>VLOOKUP(A:A,[3]TDSheet!$A:$D,4,0)</f>
        <v>69</v>
      </c>
      <c r="AI43" s="13">
        <f>VLOOKUP(A:A,[1]TDSheet!$A:$AI,35,0)</f>
        <v>0</v>
      </c>
      <c r="AJ43" s="13">
        <f t="shared" si="14"/>
        <v>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720</v>
      </c>
      <c r="D44" s="8">
        <v>1174</v>
      </c>
      <c r="E44" s="8">
        <v>1066</v>
      </c>
      <c r="F44" s="8">
        <v>782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1167</v>
      </c>
      <c r="K44" s="13">
        <f t="shared" si="10"/>
        <v>-101</v>
      </c>
      <c r="L44" s="13">
        <f>VLOOKUP(A:A,[1]TDSheet!$A:$M,13,0)</f>
        <v>350</v>
      </c>
      <c r="M44" s="13">
        <f>VLOOKUP(A:A,[1]TDSheet!$A:$N,14,0)</f>
        <v>0</v>
      </c>
      <c r="N44" s="13">
        <f>VLOOKUP(A:A,[1]TDSheet!$A:$O,15,0)</f>
        <v>350</v>
      </c>
      <c r="O44" s="13">
        <f>VLOOKUP(A:A,[1]TDSheet!$A:$X,24,0)</f>
        <v>0</v>
      </c>
      <c r="P44" s="13"/>
      <c r="Q44" s="13"/>
      <c r="R44" s="13"/>
      <c r="S44" s="13"/>
      <c r="T44" s="13"/>
      <c r="U44" s="13"/>
      <c r="V44" s="13"/>
      <c r="W44" s="13">
        <f t="shared" si="11"/>
        <v>213.2</v>
      </c>
      <c r="X44" s="15">
        <v>500</v>
      </c>
      <c r="Y44" s="16">
        <f t="shared" si="12"/>
        <v>9.296435272045029</v>
      </c>
      <c r="Z44" s="13">
        <f t="shared" si="13"/>
        <v>3.6679174484052535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215</v>
      </c>
      <c r="AF44" s="13">
        <f>VLOOKUP(A:A,[1]TDSheet!$A:$AF,32,0)</f>
        <v>216.4</v>
      </c>
      <c r="AG44" s="13">
        <f>VLOOKUP(A:A,[1]TDSheet!$A:$AG,33,0)</f>
        <v>231.8</v>
      </c>
      <c r="AH44" s="13">
        <f>VLOOKUP(A:A,[3]TDSheet!$A:$D,4,0)</f>
        <v>159</v>
      </c>
      <c r="AI44" s="13">
        <f>VLOOKUP(A:A,[1]TDSheet!$A:$AI,35,0)</f>
        <v>0</v>
      </c>
      <c r="AJ44" s="13">
        <f t="shared" si="14"/>
        <v>175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204.06899999999999</v>
      </c>
      <c r="D45" s="8">
        <v>266.22500000000002</v>
      </c>
      <c r="E45" s="8">
        <v>248.203</v>
      </c>
      <c r="F45" s="8">
        <v>212.601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264.726</v>
      </c>
      <c r="K45" s="13">
        <f t="shared" si="10"/>
        <v>-16.522999999999996</v>
      </c>
      <c r="L45" s="13">
        <f>VLOOKUP(A:A,[1]TDSheet!$A:$M,13,0)</f>
        <v>90</v>
      </c>
      <c r="M45" s="13">
        <f>VLOOKUP(A:A,[1]TDSheet!$A:$N,14,0)</f>
        <v>50</v>
      </c>
      <c r="N45" s="13">
        <f>VLOOKUP(A:A,[1]TDSheet!$A:$O,15,0)</f>
        <v>90</v>
      </c>
      <c r="O45" s="13">
        <f>VLOOKUP(A:A,[1]TDSheet!$A:$X,24,0)</f>
        <v>0</v>
      </c>
      <c r="P45" s="13"/>
      <c r="Q45" s="13"/>
      <c r="R45" s="13"/>
      <c r="S45" s="13"/>
      <c r="T45" s="13"/>
      <c r="U45" s="13"/>
      <c r="V45" s="13"/>
      <c r="W45" s="13">
        <f t="shared" si="11"/>
        <v>49.640599999999999</v>
      </c>
      <c r="X45" s="15">
        <v>30</v>
      </c>
      <c r="Y45" s="16">
        <f t="shared" si="12"/>
        <v>9.5204530162810279</v>
      </c>
      <c r="Z45" s="13">
        <f t="shared" si="13"/>
        <v>4.2828048009089335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56.594399999999993</v>
      </c>
      <c r="AF45" s="13">
        <f>VLOOKUP(A:A,[1]TDSheet!$A:$AF,32,0)</f>
        <v>57.063800000000001</v>
      </c>
      <c r="AG45" s="13">
        <f>VLOOKUP(A:A,[1]TDSheet!$A:$AG,33,0)</f>
        <v>57.785600000000002</v>
      </c>
      <c r="AH45" s="13">
        <f>VLOOKUP(A:A,[3]TDSheet!$A:$D,4,0)</f>
        <v>46.497</v>
      </c>
      <c r="AI45" s="13">
        <f>VLOOKUP(A:A,[1]TDSheet!$A:$AI,35,0)</f>
        <v>0</v>
      </c>
      <c r="AJ45" s="13">
        <f t="shared" si="14"/>
        <v>30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501</v>
      </c>
      <c r="D46" s="8">
        <v>1828</v>
      </c>
      <c r="E46" s="8">
        <v>1497</v>
      </c>
      <c r="F46" s="8">
        <v>760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1696</v>
      </c>
      <c r="K46" s="13">
        <f t="shared" si="10"/>
        <v>-199</v>
      </c>
      <c r="L46" s="13">
        <f>VLOOKUP(A:A,[1]TDSheet!$A:$M,13,0)</f>
        <v>400</v>
      </c>
      <c r="M46" s="13">
        <f>VLOOKUP(A:A,[1]TDSheet!$A:$N,14,0)</f>
        <v>700</v>
      </c>
      <c r="N46" s="13">
        <f>VLOOKUP(A:A,[1]TDSheet!$A:$O,15,0)</f>
        <v>450</v>
      </c>
      <c r="O46" s="13">
        <f>VLOOKUP(A:A,[1]TDSheet!$A:$X,24,0)</f>
        <v>0</v>
      </c>
      <c r="P46" s="13"/>
      <c r="Q46" s="13"/>
      <c r="R46" s="13"/>
      <c r="S46" s="13"/>
      <c r="T46" s="13"/>
      <c r="U46" s="13"/>
      <c r="V46" s="13"/>
      <c r="W46" s="13">
        <f t="shared" si="11"/>
        <v>299.39999999999998</v>
      </c>
      <c r="X46" s="15">
        <v>600</v>
      </c>
      <c r="Y46" s="16">
        <f t="shared" si="12"/>
        <v>9.7194388777555112</v>
      </c>
      <c r="Z46" s="13">
        <f t="shared" si="13"/>
        <v>2.5384101536406147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224.4</v>
      </c>
      <c r="AF46" s="13">
        <f>VLOOKUP(A:A,[1]TDSheet!$A:$AF,32,0)</f>
        <v>267</v>
      </c>
      <c r="AG46" s="13">
        <f>VLOOKUP(A:A,[1]TDSheet!$A:$AG,33,0)</f>
        <v>284</v>
      </c>
      <c r="AH46" s="13">
        <f>VLOOKUP(A:A,[3]TDSheet!$A:$D,4,0)</f>
        <v>260</v>
      </c>
      <c r="AI46" s="13" t="str">
        <f>VLOOKUP(A:A,[1]TDSheet!$A:$AI,35,0)</f>
        <v>склад</v>
      </c>
      <c r="AJ46" s="13">
        <f t="shared" si="14"/>
        <v>240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2012</v>
      </c>
      <c r="D47" s="8">
        <v>2667</v>
      </c>
      <c r="E47" s="18">
        <v>2838</v>
      </c>
      <c r="F47" s="18">
        <v>1646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2477</v>
      </c>
      <c r="K47" s="13">
        <f t="shared" si="10"/>
        <v>361</v>
      </c>
      <c r="L47" s="13">
        <f>VLOOKUP(A:A,[1]TDSheet!$A:$M,13,0)</f>
        <v>800</v>
      </c>
      <c r="M47" s="13">
        <f>VLOOKUP(A:A,[1]TDSheet!$A:$N,14,0)</f>
        <v>800</v>
      </c>
      <c r="N47" s="13">
        <f>VLOOKUP(A:A,[1]TDSheet!$A:$O,15,0)</f>
        <v>900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3"/>
      <c r="W47" s="13">
        <f t="shared" si="11"/>
        <v>567.6</v>
      </c>
      <c r="X47" s="15">
        <v>1100</v>
      </c>
      <c r="Y47" s="16">
        <f t="shared" si="12"/>
        <v>9.2424242424242422</v>
      </c>
      <c r="Z47" s="13">
        <f t="shared" si="13"/>
        <v>2.8999295278365045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692</v>
      </c>
      <c r="AF47" s="13">
        <f>VLOOKUP(A:A,[1]TDSheet!$A:$AF,32,0)</f>
        <v>633.4</v>
      </c>
      <c r="AG47" s="13">
        <f>VLOOKUP(A:A,[1]TDSheet!$A:$AG,33,0)</f>
        <v>559.4</v>
      </c>
      <c r="AH47" s="13">
        <f>VLOOKUP(A:A,[3]TDSheet!$A:$D,4,0)</f>
        <v>548</v>
      </c>
      <c r="AI47" s="13">
        <f>VLOOKUP(A:A,[1]TDSheet!$A:$AI,35,0)</f>
        <v>0</v>
      </c>
      <c r="AJ47" s="13">
        <f t="shared" si="14"/>
        <v>440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132.142</v>
      </c>
      <c r="D48" s="8">
        <v>38.348999999999997</v>
      </c>
      <c r="E48" s="8">
        <v>88.14</v>
      </c>
      <c r="F48" s="8">
        <v>78.676000000000002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91.561999999999998</v>
      </c>
      <c r="K48" s="13">
        <f t="shared" si="10"/>
        <v>-3.421999999999997</v>
      </c>
      <c r="L48" s="13">
        <f>VLOOKUP(A:A,[1]TDSheet!$A:$M,13,0)</f>
        <v>30</v>
      </c>
      <c r="M48" s="13">
        <f>VLOOKUP(A:A,[1]TDSheet!$A:$N,14,0)</f>
        <v>30</v>
      </c>
      <c r="N48" s="13">
        <f>VLOOKUP(A:A,[1]TDSheet!$A:$O,15,0)</f>
        <v>30</v>
      </c>
      <c r="O48" s="13">
        <f>VLOOKUP(A:A,[1]TDSheet!$A:$X,24,0)</f>
        <v>0</v>
      </c>
      <c r="P48" s="13"/>
      <c r="Q48" s="13"/>
      <c r="R48" s="13"/>
      <c r="S48" s="13"/>
      <c r="T48" s="13"/>
      <c r="U48" s="13"/>
      <c r="V48" s="13"/>
      <c r="W48" s="13">
        <f t="shared" si="11"/>
        <v>17.628</v>
      </c>
      <c r="X48" s="15"/>
      <c r="Y48" s="16">
        <f t="shared" si="12"/>
        <v>9.5686407987292927</v>
      </c>
      <c r="Z48" s="13">
        <f t="shared" si="13"/>
        <v>4.4631268436578173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27.260199999999998</v>
      </c>
      <c r="AF48" s="13">
        <f>VLOOKUP(A:A,[1]TDSheet!$A:$AF,32,0)</f>
        <v>27.240199999999998</v>
      </c>
      <c r="AG48" s="13">
        <f>VLOOKUP(A:A,[1]TDSheet!$A:$AG,33,0)</f>
        <v>20.1188</v>
      </c>
      <c r="AH48" s="13">
        <f>VLOOKUP(A:A,[3]TDSheet!$A:$D,4,0)</f>
        <v>13.145</v>
      </c>
      <c r="AI48" s="13">
        <f>VLOOKUP(A:A,[1]TDSheet!$A:$AI,35,0)</f>
        <v>0</v>
      </c>
      <c r="AJ48" s="13">
        <f t="shared" si="14"/>
        <v>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102.06699999999999</v>
      </c>
      <c r="D49" s="8">
        <v>417.85599999999999</v>
      </c>
      <c r="E49" s="8">
        <v>209.04599999999999</v>
      </c>
      <c r="F49" s="8">
        <v>300.755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227.52</v>
      </c>
      <c r="K49" s="13">
        <f t="shared" si="10"/>
        <v>-18.474000000000018</v>
      </c>
      <c r="L49" s="13">
        <f>VLOOKUP(A:A,[1]TDSheet!$A:$M,13,0)</f>
        <v>100</v>
      </c>
      <c r="M49" s="13">
        <f>VLOOKUP(A:A,[1]TDSheet!$A:$N,14,0)</f>
        <v>0</v>
      </c>
      <c r="N49" s="13">
        <f>VLOOKUP(A:A,[1]TDSheet!$A:$O,15,0)</f>
        <v>50</v>
      </c>
      <c r="O49" s="13">
        <f>VLOOKUP(A:A,[1]TDSheet!$A:$X,24,0)</f>
        <v>0</v>
      </c>
      <c r="P49" s="13"/>
      <c r="Q49" s="13"/>
      <c r="R49" s="13"/>
      <c r="S49" s="13"/>
      <c r="T49" s="13"/>
      <c r="U49" s="13"/>
      <c r="V49" s="13"/>
      <c r="W49" s="13">
        <f t="shared" si="11"/>
        <v>41.809199999999997</v>
      </c>
      <c r="X49" s="15"/>
      <c r="Y49" s="16">
        <f t="shared" si="12"/>
        <v>10.781239535795949</v>
      </c>
      <c r="Z49" s="13">
        <f t="shared" si="13"/>
        <v>7.1935124326703219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49.092599999999997</v>
      </c>
      <c r="AF49" s="13">
        <f>VLOOKUP(A:A,[1]TDSheet!$A:$AF,32,0)</f>
        <v>47.843200000000003</v>
      </c>
      <c r="AG49" s="13">
        <f>VLOOKUP(A:A,[1]TDSheet!$A:$AG,33,0)</f>
        <v>64.356999999999999</v>
      </c>
      <c r="AH49" s="13">
        <f>VLOOKUP(A:A,[3]TDSheet!$A:$D,4,0)</f>
        <v>32.625</v>
      </c>
      <c r="AI49" s="13">
        <f>VLOOKUP(A:A,[1]TDSheet!$A:$AI,35,0)</f>
        <v>0</v>
      </c>
      <c r="AJ49" s="13">
        <f t="shared" si="14"/>
        <v>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626</v>
      </c>
      <c r="D50" s="8">
        <v>1383</v>
      </c>
      <c r="E50" s="8">
        <v>1095</v>
      </c>
      <c r="F50" s="8">
        <v>892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1167</v>
      </c>
      <c r="K50" s="13">
        <f t="shared" si="10"/>
        <v>-72</v>
      </c>
      <c r="L50" s="13">
        <f>VLOOKUP(A:A,[1]TDSheet!$A:$M,13,0)</f>
        <v>350</v>
      </c>
      <c r="M50" s="13">
        <f>VLOOKUP(A:A,[1]TDSheet!$A:$N,14,0)</f>
        <v>0</v>
      </c>
      <c r="N50" s="13">
        <f>VLOOKUP(A:A,[1]TDSheet!$A:$O,15,0)</f>
        <v>400</v>
      </c>
      <c r="O50" s="13">
        <f>VLOOKUP(A:A,[1]TDSheet!$A:$X,24,0)</f>
        <v>0</v>
      </c>
      <c r="P50" s="13"/>
      <c r="Q50" s="13"/>
      <c r="R50" s="13"/>
      <c r="S50" s="13"/>
      <c r="T50" s="13"/>
      <c r="U50" s="13"/>
      <c r="V50" s="13"/>
      <c r="W50" s="13">
        <f t="shared" si="11"/>
        <v>219</v>
      </c>
      <c r="X50" s="15">
        <v>400</v>
      </c>
      <c r="Y50" s="16">
        <f t="shared" si="12"/>
        <v>9.3242009132420094</v>
      </c>
      <c r="Z50" s="13">
        <f t="shared" si="13"/>
        <v>4.0730593607305936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228.2</v>
      </c>
      <c r="AF50" s="13">
        <f>VLOOKUP(A:A,[1]TDSheet!$A:$AF,32,0)</f>
        <v>218.6</v>
      </c>
      <c r="AG50" s="13">
        <f>VLOOKUP(A:A,[1]TDSheet!$A:$AG,33,0)</f>
        <v>246.6</v>
      </c>
      <c r="AH50" s="13">
        <f>VLOOKUP(A:A,[3]TDSheet!$A:$D,4,0)</f>
        <v>211</v>
      </c>
      <c r="AI50" s="13">
        <f>VLOOKUP(A:A,[1]TDSheet!$A:$AI,35,0)</f>
        <v>0</v>
      </c>
      <c r="AJ50" s="13">
        <f t="shared" si="14"/>
        <v>140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719</v>
      </c>
      <c r="D51" s="8">
        <v>2171</v>
      </c>
      <c r="E51" s="8">
        <v>1618</v>
      </c>
      <c r="F51" s="8">
        <v>1214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1698</v>
      </c>
      <c r="K51" s="13">
        <f t="shared" si="10"/>
        <v>-80</v>
      </c>
      <c r="L51" s="13">
        <f>VLOOKUP(A:A,[1]TDSheet!$A:$M,13,0)</f>
        <v>550</v>
      </c>
      <c r="M51" s="13">
        <f>VLOOKUP(A:A,[1]TDSheet!$A:$N,14,0)</f>
        <v>0</v>
      </c>
      <c r="N51" s="13">
        <f>VLOOKUP(A:A,[1]TDSheet!$A:$O,15,0)</f>
        <v>500</v>
      </c>
      <c r="O51" s="13">
        <f>VLOOKUP(A:A,[1]TDSheet!$A:$X,24,0)</f>
        <v>0</v>
      </c>
      <c r="P51" s="13"/>
      <c r="Q51" s="13"/>
      <c r="R51" s="13"/>
      <c r="S51" s="13"/>
      <c r="T51" s="13"/>
      <c r="U51" s="13"/>
      <c r="V51" s="13"/>
      <c r="W51" s="13">
        <f t="shared" si="11"/>
        <v>323.60000000000002</v>
      </c>
      <c r="X51" s="15">
        <v>700</v>
      </c>
      <c r="Y51" s="16">
        <f t="shared" si="12"/>
        <v>9.1594561186650179</v>
      </c>
      <c r="Z51" s="13">
        <f t="shared" si="13"/>
        <v>3.7515451174289245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342.2</v>
      </c>
      <c r="AF51" s="13">
        <f>VLOOKUP(A:A,[1]TDSheet!$A:$AF,32,0)</f>
        <v>292.60000000000002</v>
      </c>
      <c r="AG51" s="13">
        <f>VLOOKUP(A:A,[1]TDSheet!$A:$AG,33,0)</f>
        <v>355.8</v>
      </c>
      <c r="AH51" s="13">
        <f>VLOOKUP(A:A,[3]TDSheet!$A:$D,4,0)</f>
        <v>364</v>
      </c>
      <c r="AI51" s="13">
        <f>VLOOKUP(A:A,[1]TDSheet!$A:$AI,35,0)</f>
        <v>0</v>
      </c>
      <c r="AJ51" s="13">
        <f t="shared" si="14"/>
        <v>244.99999999999997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356</v>
      </c>
      <c r="D52" s="8">
        <v>1462</v>
      </c>
      <c r="E52" s="8">
        <v>1054</v>
      </c>
      <c r="F52" s="8">
        <v>730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1127</v>
      </c>
      <c r="K52" s="13">
        <f t="shared" si="10"/>
        <v>-73</v>
      </c>
      <c r="L52" s="13">
        <f>VLOOKUP(A:A,[1]TDSheet!$A:$M,13,0)</f>
        <v>300</v>
      </c>
      <c r="M52" s="13">
        <f>VLOOKUP(A:A,[1]TDSheet!$A:$N,14,0)</f>
        <v>100</v>
      </c>
      <c r="N52" s="13">
        <f>VLOOKUP(A:A,[1]TDSheet!$A:$O,15,0)</f>
        <v>280</v>
      </c>
      <c r="O52" s="13">
        <f>VLOOKUP(A:A,[1]TDSheet!$A:$X,24,0)</f>
        <v>0</v>
      </c>
      <c r="P52" s="13"/>
      <c r="Q52" s="13"/>
      <c r="R52" s="13"/>
      <c r="S52" s="13"/>
      <c r="T52" s="13"/>
      <c r="U52" s="13"/>
      <c r="V52" s="13"/>
      <c r="W52" s="13">
        <f t="shared" si="11"/>
        <v>210.8</v>
      </c>
      <c r="X52" s="15">
        <v>400</v>
      </c>
      <c r="Y52" s="16">
        <f t="shared" si="12"/>
        <v>8.5863377609108156</v>
      </c>
      <c r="Z52" s="13">
        <f t="shared" si="13"/>
        <v>3.4629981024667931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187.6</v>
      </c>
      <c r="AF52" s="13">
        <f>VLOOKUP(A:A,[1]TDSheet!$A:$AF,32,0)</f>
        <v>175.4</v>
      </c>
      <c r="AG52" s="13">
        <f>VLOOKUP(A:A,[1]TDSheet!$A:$AG,33,0)</f>
        <v>220</v>
      </c>
      <c r="AH52" s="13">
        <f>VLOOKUP(A:A,[3]TDSheet!$A:$D,4,0)</f>
        <v>153</v>
      </c>
      <c r="AI52" s="13">
        <f>VLOOKUP(A:A,[1]TDSheet!$A:$AI,35,0)</f>
        <v>0</v>
      </c>
      <c r="AJ52" s="13">
        <f t="shared" si="14"/>
        <v>160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162.22399999999999</v>
      </c>
      <c r="D53" s="8">
        <v>848.64700000000005</v>
      </c>
      <c r="E53" s="18">
        <v>581</v>
      </c>
      <c r="F53" s="18">
        <v>383</v>
      </c>
      <c r="G53" s="1" t="str">
        <f>VLOOKUP(A:A,[1]TDSheet!$A:$G,7,0)</f>
        <v>ак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220.02199999999999</v>
      </c>
      <c r="K53" s="13">
        <f t="shared" si="10"/>
        <v>360.97800000000001</v>
      </c>
      <c r="L53" s="13">
        <f>VLOOKUP(A:A,[1]TDSheet!$A:$M,13,0)</f>
        <v>150</v>
      </c>
      <c r="M53" s="13">
        <f>VLOOKUP(A:A,[1]TDSheet!$A:$N,14,0)</f>
        <v>0</v>
      </c>
      <c r="N53" s="13">
        <f>VLOOKUP(A:A,[1]TDSheet!$A:$O,15,0)</f>
        <v>200</v>
      </c>
      <c r="O53" s="13">
        <f>VLOOKUP(A:A,[1]TDSheet!$A:$X,24,0)</f>
        <v>0</v>
      </c>
      <c r="P53" s="13"/>
      <c r="Q53" s="13"/>
      <c r="R53" s="13"/>
      <c r="S53" s="13"/>
      <c r="T53" s="13"/>
      <c r="U53" s="13"/>
      <c r="V53" s="13"/>
      <c r="W53" s="13">
        <f t="shared" si="11"/>
        <v>116.2</v>
      </c>
      <c r="X53" s="15">
        <v>400</v>
      </c>
      <c r="Y53" s="16">
        <f t="shared" si="12"/>
        <v>9.750430292598967</v>
      </c>
      <c r="Z53" s="13">
        <f t="shared" si="13"/>
        <v>3.2960413080895008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30.832600000000003</v>
      </c>
      <c r="AF53" s="13">
        <f>VLOOKUP(A:A,[1]TDSheet!$A:$AF,32,0)</f>
        <v>50.935199999999995</v>
      </c>
      <c r="AG53" s="13">
        <f>VLOOKUP(A:A,[1]TDSheet!$A:$AG,33,0)</f>
        <v>118</v>
      </c>
      <c r="AH53" s="19">
        <v>176</v>
      </c>
      <c r="AI53" s="13" t="str">
        <f>VLOOKUP(A:A,[1]TDSheet!$A:$AI,35,0)</f>
        <v>склад</v>
      </c>
      <c r="AJ53" s="13">
        <f t="shared" si="14"/>
        <v>400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178.07300000000001</v>
      </c>
      <c r="D54" s="8">
        <v>918.51</v>
      </c>
      <c r="E54" s="8">
        <v>707.18799999999999</v>
      </c>
      <c r="F54" s="8">
        <v>382.59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718.74599999999998</v>
      </c>
      <c r="K54" s="13">
        <f t="shared" si="10"/>
        <v>-11.557999999999993</v>
      </c>
      <c r="L54" s="13">
        <f>VLOOKUP(A:A,[1]TDSheet!$A:$M,13,0)</f>
        <v>160</v>
      </c>
      <c r="M54" s="13">
        <f>VLOOKUP(A:A,[1]TDSheet!$A:$N,14,0)</f>
        <v>250</v>
      </c>
      <c r="N54" s="13">
        <f>VLOOKUP(A:A,[1]TDSheet!$A:$O,15,0)</f>
        <v>180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141.4376</v>
      </c>
      <c r="X54" s="15">
        <v>350</v>
      </c>
      <c r="Y54" s="16">
        <f t="shared" si="12"/>
        <v>9.3510495087586314</v>
      </c>
      <c r="Z54" s="13">
        <f t="shared" si="13"/>
        <v>2.705009134770386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113.93699999999998</v>
      </c>
      <c r="AF54" s="13">
        <f>VLOOKUP(A:A,[1]TDSheet!$A:$AF,32,0)</f>
        <v>94.745000000000005</v>
      </c>
      <c r="AG54" s="13">
        <f>VLOOKUP(A:A,[1]TDSheet!$A:$AG,33,0)</f>
        <v>127.4008</v>
      </c>
      <c r="AH54" s="13">
        <f>VLOOKUP(A:A,[3]TDSheet!$A:$D,4,0)</f>
        <v>177.22200000000001</v>
      </c>
      <c r="AI54" s="13">
        <f>VLOOKUP(A:A,[1]TDSheet!$A:$AI,35,0)</f>
        <v>0</v>
      </c>
      <c r="AJ54" s="13">
        <f t="shared" si="14"/>
        <v>350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56.497999999999998</v>
      </c>
      <c r="D55" s="8">
        <v>72.656000000000006</v>
      </c>
      <c r="E55" s="8">
        <v>66.048000000000002</v>
      </c>
      <c r="F55" s="8">
        <v>61.598999999999997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71.099999999999994</v>
      </c>
      <c r="K55" s="13">
        <f t="shared" si="10"/>
        <v>-5.0519999999999925</v>
      </c>
      <c r="L55" s="13">
        <f>VLOOKUP(A:A,[1]TDSheet!$A:$M,13,0)</f>
        <v>20</v>
      </c>
      <c r="M55" s="13">
        <f>VLOOKUP(A:A,[1]TDSheet!$A:$N,14,0)</f>
        <v>20</v>
      </c>
      <c r="N55" s="13">
        <f>VLOOKUP(A:A,[1]TDSheet!$A:$O,15,0)</f>
        <v>20</v>
      </c>
      <c r="O55" s="13">
        <f>VLOOKUP(A:A,[1]TDSheet!$A:$X,24,0)</f>
        <v>0</v>
      </c>
      <c r="P55" s="13"/>
      <c r="Q55" s="13"/>
      <c r="R55" s="13"/>
      <c r="S55" s="13"/>
      <c r="T55" s="13"/>
      <c r="U55" s="13"/>
      <c r="V55" s="13"/>
      <c r="W55" s="13">
        <f t="shared" si="11"/>
        <v>13.2096</v>
      </c>
      <c r="X55" s="15"/>
      <c r="Y55" s="16">
        <f t="shared" si="12"/>
        <v>9.2053506540697665</v>
      </c>
      <c r="Z55" s="13">
        <f t="shared" si="13"/>
        <v>4.6631994912790695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10.855599999999999</v>
      </c>
      <c r="AF55" s="13">
        <f>VLOOKUP(A:A,[1]TDSheet!$A:$AF,32,0)</f>
        <v>10.5954</v>
      </c>
      <c r="AG55" s="13">
        <f>VLOOKUP(A:A,[1]TDSheet!$A:$AG,33,0)</f>
        <v>14.4162</v>
      </c>
      <c r="AH55" s="13">
        <f>VLOOKUP(A:A,[3]TDSheet!$A:$D,4,0)</f>
        <v>7.51</v>
      </c>
      <c r="AI55" s="13">
        <f>VLOOKUP(A:A,[1]TDSheet!$A:$AI,35,0)</f>
        <v>0</v>
      </c>
      <c r="AJ55" s="13">
        <f t="shared" si="14"/>
        <v>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2436.0839999999998</v>
      </c>
      <c r="D56" s="8">
        <v>2783.4839999999999</v>
      </c>
      <c r="E56" s="8">
        <v>3545.1570000000002</v>
      </c>
      <c r="F56" s="8">
        <v>1659.3710000000001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3517.3240000000001</v>
      </c>
      <c r="K56" s="13">
        <f t="shared" si="10"/>
        <v>27.833000000000084</v>
      </c>
      <c r="L56" s="13">
        <f>VLOOKUP(A:A,[1]TDSheet!$A:$M,13,0)</f>
        <v>1000</v>
      </c>
      <c r="M56" s="13">
        <f>VLOOKUP(A:A,[1]TDSheet!$A:$N,14,0)</f>
        <v>2200</v>
      </c>
      <c r="N56" s="13">
        <f>VLOOKUP(A:A,[1]TDSheet!$A:$O,15,0)</f>
        <v>1200</v>
      </c>
      <c r="O56" s="13">
        <f>VLOOKUP(A:A,[1]TDSheet!$A:$X,24,0)</f>
        <v>0</v>
      </c>
      <c r="P56" s="13"/>
      <c r="Q56" s="13"/>
      <c r="R56" s="13"/>
      <c r="S56" s="13"/>
      <c r="T56" s="13"/>
      <c r="U56" s="13"/>
      <c r="V56" s="13"/>
      <c r="W56" s="13">
        <f t="shared" si="11"/>
        <v>709.03140000000008</v>
      </c>
      <c r="X56" s="15">
        <v>450</v>
      </c>
      <c r="Y56" s="16">
        <f t="shared" si="12"/>
        <v>9.1806526481055695</v>
      </c>
      <c r="Z56" s="13">
        <f t="shared" si="13"/>
        <v>2.3403349978576404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709.96820000000002</v>
      </c>
      <c r="AF56" s="13">
        <f>VLOOKUP(A:A,[1]TDSheet!$A:$AF,32,0)</f>
        <v>595.28620000000001</v>
      </c>
      <c r="AG56" s="13">
        <f>VLOOKUP(A:A,[1]TDSheet!$A:$AG,33,0)</f>
        <v>646.14859999999999</v>
      </c>
      <c r="AH56" s="13">
        <f>VLOOKUP(A:A,[3]TDSheet!$A:$D,4,0)</f>
        <v>662.26099999999997</v>
      </c>
      <c r="AI56" s="13" t="str">
        <f>VLOOKUP(A:A,[1]TDSheet!$A:$AI,35,0)</f>
        <v>ябфев</v>
      </c>
      <c r="AJ56" s="13">
        <f t="shared" si="14"/>
        <v>450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2048</v>
      </c>
      <c r="D57" s="8">
        <v>4988</v>
      </c>
      <c r="E57" s="8">
        <v>5583</v>
      </c>
      <c r="F57" s="8">
        <v>1377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5723</v>
      </c>
      <c r="K57" s="13">
        <f t="shared" si="10"/>
        <v>-140</v>
      </c>
      <c r="L57" s="13">
        <f>VLOOKUP(A:A,[1]TDSheet!$A:$M,13,0)</f>
        <v>800</v>
      </c>
      <c r="M57" s="13">
        <f>VLOOKUP(A:A,[1]TDSheet!$A:$N,14,0)</f>
        <v>1100</v>
      </c>
      <c r="N57" s="13">
        <f>VLOOKUP(A:A,[1]TDSheet!$A:$O,15,0)</f>
        <v>800</v>
      </c>
      <c r="O57" s="13">
        <f>VLOOKUP(A:A,[1]TDSheet!$A:$X,24,0)</f>
        <v>0</v>
      </c>
      <c r="P57" s="13"/>
      <c r="Q57" s="13"/>
      <c r="R57" s="13"/>
      <c r="S57" s="13"/>
      <c r="T57" s="13"/>
      <c r="U57" s="13"/>
      <c r="V57" s="13"/>
      <c r="W57" s="13">
        <f t="shared" si="11"/>
        <v>616.6</v>
      </c>
      <c r="X57" s="15">
        <v>1600</v>
      </c>
      <c r="Y57" s="16">
        <f t="shared" si="12"/>
        <v>9.2069412909503718</v>
      </c>
      <c r="Z57" s="13">
        <f t="shared" si="13"/>
        <v>2.2332144015569249</v>
      </c>
      <c r="AA57" s="13"/>
      <c r="AB57" s="13"/>
      <c r="AC57" s="13"/>
      <c r="AD57" s="13">
        <f>VLOOKUP(A:A,[1]TDSheet!$A:$AD,30,0)</f>
        <v>2500</v>
      </c>
      <c r="AE57" s="13">
        <f>VLOOKUP(A:A,[1]TDSheet!$A:$AE,31,0)</f>
        <v>559.6</v>
      </c>
      <c r="AF57" s="13">
        <f>VLOOKUP(A:A,[1]TDSheet!$A:$AF,32,0)</f>
        <v>506</v>
      </c>
      <c r="AG57" s="13">
        <f>VLOOKUP(A:A,[1]TDSheet!$A:$AG,33,0)</f>
        <v>555.4</v>
      </c>
      <c r="AH57" s="13">
        <f>VLOOKUP(A:A,[3]TDSheet!$A:$D,4,0)</f>
        <v>779</v>
      </c>
      <c r="AI57" s="13" t="str">
        <f>VLOOKUP(A:A,[1]TDSheet!$A:$AI,35,0)</f>
        <v>ябфев</v>
      </c>
      <c r="AJ57" s="13">
        <f t="shared" si="14"/>
        <v>720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2170</v>
      </c>
      <c r="D58" s="8">
        <v>5211</v>
      </c>
      <c r="E58" s="8">
        <v>5307</v>
      </c>
      <c r="F58" s="8">
        <v>1971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5473</v>
      </c>
      <c r="K58" s="13">
        <f t="shared" si="10"/>
        <v>-166</v>
      </c>
      <c r="L58" s="13">
        <f>VLOOKUP(A:A,[1]TDSheet!$A:$M,13,0)</f>
        <v>900</v>
      </c>
      <c r="M58" s="13">
        <f>VLOOKUP(A:A,[1]TDSheet!$A:$N,14,0)</f>
        <v>800</v>
      </c>
      <c r="N58" s="13">
        <f>VLOOKUP(A:A,[1]TDSheet!$A:$O,15,0)</f>
        <v>900</v>
      </c>
      <c r="O58" s="13">
        <f>VLOOKUP(A:A,[1]TDSheet!$A:$X,24,0)</f>
        <v>0</v>
      </c>
      <c r="P58" s="13"/>
      <c r="Q58" s="13"/>
      <c r="R58" s="13"/>
      <c r="S58" s="13"/>
      <c r="T58" s="13"/>
      <c r="U58" s="13"/>
      <c r="V58" s="13"/>
      <c r="W58" s="13">
        <f t="shared" si="11"/>
        <v>601.4</v>
      </c>
      <c r="X58" s="15">
        <v>1000</v>
      </c>
      <c r="Y58" s="16">
        <f t="shared" si="12"/>
        <v>9.2633854339873629</v>
      </c>
      <c r="Z58" s="13">
        <f t="shared" si="13"/>
        <v>3.2773528433654806</v>
      </c>
      <c r="AA58" s="13"/>
      <c r="AB58" s="13"/>
      <c r="AC58" s="13"/>
      <c r="AD58" s="13">
        <f>VLOOKUP(A:A,[1]TDSheet!$A:$AD,30,0)</f>
        <v>2300</v>
      </c>
      <c r="AE58" s="13">
        <f>VLOOKUP(A:A,[1]TDSheet!$A:$AE,31,0)</f>
        <v>743.8</v>
      </c>
      <c r="AF58" s="13">
        <f>VLOOKUP(A:A,[1]TDSheet!$A:$AF,32,0)</f>
        <v>662.2</v>
      </c>
      <c r="AG58" s="13">
        <f>VLOOKUP(A:A,[1]TDSheet!$A:$AG,33,0)</f>
        <v>621.4</v>
      </c>
      <c r="AH58" s="13">
        <f>VLOOKUP(A:A,[3]TDSheet!$A:$D,4,0)</f>
        <v>604</v>
      </c>
      <c r="AI58" s="13" t="str">
        <f>VLOOKUP(A:A,[1]TDSheet!$A:$AI,35,0)</f>
        <v>оконч</v>
      </c>
      <c r="AJ58" s="13">
        <f t="shared" si="14"/>
        <v>450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567</v>
      </c>
      <c r="D59" s="8">
        <v>1055</v>
      </c>
      <c r="E59" s="8">
        <v>1162</v>
      </c>
      <c r="F59" s="8">
        <v>430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1337</v>
      </c>
      <c r="K59" s="13">
        <f t="shared" si="10"/>
        <v>-175</v>
      </c>
      <c r="L59" s="13">
        <f>VLOOKUP(A:A,[1]TDSheet!$A:$M,13,0)</f>
        <v>260</v>
      </c>
      <c r="M59" s="13">
        <f>VLOOKUP(A:A,[1]TDSheet!$A:$N,14,0)</f>
        <v>500</v>
      </c>
      <c r="N59" s="13">
        <f>VLOOKUP(A:A,[1]TDSheet!$A:$O,15,0)</f>
        <v>300</v>
      </c>
      <c r="O59" s="13">
        <f>VLOOKUP(A:A,[1]TDSheet!$A:$X,24,0)</f>
        <v>0</v>
      </c>
      <c r="P59" s="13"/>
      <c r="Q59" s="13"/>
      <c r="R59" s="13"/>
      <c r="S59" s="13"/>
      <c r="T59" s="13"/>
      <c r="U59" s="13"/>
      <c r="V59" s="13"/>
      <c r="W59" s="13">
        <f t="shared" si="11"/>
        <v>232.4</v>
      </c>
      <c r="X59" s="15">
        <v>650</v>
      </c>
      <c r="Y59" s="16">
        <f t="shared" si="12"/>
        <v>9.2082616179001722</v>
      </c>
      <c r="Z59" s="13">
        <f t="shared" si="13"/>
        <v>1.8502581755593803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207.6</v>
      </c>
      <c r="AF59" s="13">
        <f>VLOOKUP(A:A,[1]TDSheet!$A:$AF,32,0)</f>
        <v>180.2</v>
      </c>
      <c r="AG59" s="13">
        <f>VLOOKUP(A:A,[1]TDSheet!$A:$AG,33,0)</f>
        <v>193</v>
      </c>
      <c r="AH59" s="13">
        <f>VLOOKUP(A:A,[3]TDSheet!$A:$D,4,0)</f>
        <v>330</v>
      </c>
      <c r="AI59" s="13">
        <f>VLOOKUP(A:A,[1]TDSheet!$A:$AI,35,0)</f>
        <v>0</v>
      </c>
      <c r="AJ59" s="13">
        <f t="shared" si="14"/>
        <v>292.5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151</v>
      </c>
      <c r="D60" s="8">
        <v>671</v>
      </c>
      <c r="E60" s="8">
        <v>417</v>
      </c>
      <c r="F60" s="8">
        <v>381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460</v>
      </c>
      <c r="K60" s="13">
        <f t="shared" si="10"/>
        <v>-43</v>
      </c>
      <c r="L60" s="13">
        <f>VLOOKUP(A:A,[1]TDSheet!$A:$M,13,0)</f>
        <v>130</v>
      </c>
      <c r="M60" s="13">
        <f>VLOOKUP(A:A,[1]TDSheet!$A:$N,14,0)</f>
        <v>0</v>
      </c>
      <c r="N60" s="13">
        <f>VLOOKUP(A:A,[1]TDSheet!$A:$O,15,0)</f>
        <v>90</v>
      </c>
      <c r="O60" s="13">
        <f>VLOOKUP(A:A,[1]TDSheet!$A:$X,24,0)</f>
        <v>0</v>
      </c>
      <c r="P60" s="13"/>
      <c r="Q60" s="13"/>
      <c r="R60" s="13"/>
      <c r="S60" s="13"/>
      <c r="T60" s="13"/>
      <c r="U60" s="13"/>
      <c r="V60" s="13"/>
      <c r="W60" s="13">
        <f t="shared" si="11"/>
        <v>83.4</v>
      </c>
      <c r="X60" s="15">
        <v>170</v>
      </c>
      <c r="Y60" s="16">
        <f t="shared" si="12"/>
        <v>9.2446043165467628</v>
      </c>
      <c r="Z60" s="13">
        <f t="shared" si="13"/>
        <v>4.5683453237410072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78</v>
      </c>
      <c r="AF60" s="13">
        <f>VLOOKUP(A:A,[1]TDSheet!$A:$AF,32,0)</f>
        <v>67.400000000000006</v>
      </c>
      <c r="AG60" s="13">
        <f>VLOOKUP(A:A,[1]TDSheet!$A:$AG,33,0)</f>
        <v>97</v>
      </c>
      <c r="AH60" s="13">
        <f>VLOOKUP(A:A,[3]TDSheet!$A:$D,4,0)</f>
        <v>63</v>
      </c>
      <c r="AI60" s="13" t="e">
        <f>VLOOKUP(A:A,[1]TDSheet!$A:$AI,35,0)</f>
        <v>#N/A</v>
      </c>
      <c r="AJ60" s="13">
        <f t="shared" si="14"/>
        <v>68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113</v>
      </c>
      <c r="D61" s="8">
        <v>400</v>
      </c>
      <c r="E61" s="8">
        <v>324</v>
      </c>
      <c r="F61" s="8">
        <v>174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372</v>
      </c>
      <c r="K61" s="13">
        <f t="shared" si="10"/>
        <v>-48</v>
      </c>
      <c r="L61" s="13">
        <f>VLOOKUP(A:A,[1]TDSheet!$A:$M,13,0)</f>
        <v>110</v>
      </c>
      <c r="M61" s="13">
        <f>VLOOKUP(A:A,[1]TDSheet!$A:$N,14,0)</f>
        <v>0</v>
      </c>
      <c r="N61" s="13">
        <f>VLOOKUP(A:A,[1]TDSheet!$A:$O,15,0)</f>
        <v>50</v>
      </c>
      <c r="O61" s="13">
        <f>VLOOKUP(A:A,[1]TDSheet!$A:$X,24,0)</f>
        <v>50</v>
      </c>
      <c r="P61" s="13"/>
      <c r="Q61" s="13"/>
      <c r="R61" s="13"/>
      <c r="S61" s="13"/>
      <c r="T61" s="13"/>
      <c r="U61" s="13"/>
      <c r="V61" s="13"/>
      <c r="W61" s="13">
        <f t="shared" si="11"/>
        <v>64.8</v>
      </c>
      <c r="X61" s="15">
        <v>220</v>
      </c>
      <c r="Y61" s="16">
        <f t="shared" si="12"/>
        <v>9.3209876543209873</v>
      </c>
      <c r="Z61" s="13">
        <f t="shared" si="13"/>
        <v>2.6851851851851851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67.599999999999994</v>
      </c>
      <c r="AF61" s="13">
        <f>VLOOKUP(A:A,[1]TDSheet!$A:$AF,32,0)</f>
        <v>54</v>
      </c>
      <c r="AG61" s="13">
        <f>VLOOKUP(A:A,[1]TDSheet!$A:$AG,33,0)</f>
        <v>64</v>
      </c>
      <c r="AH61" s="13">
        <f>VLOOKUP(A:A,[3]TDSheet!$A:$D,4,0)</f>
        <v>79</v>
      </c>
      <c r="AI61" s="13" t="e">
        <f>VLOOKUP(A:A,[1]TDSheet!$A:$AI,35,0)</f>
        <v>#N/A</v>
      </c>
      <c r="AJ61" s="13">
        <f t="shared" si="14"/>
        <v>88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552.97799999999995</v>
      </c>
      <c r="D62" s="8">
        <v>1654.539</v>
      </c>
      <c r="E62" s="8">
        <v>966.28599999999994</v>
      </c>
      <c r="F62" s="8">
        <v>593.77800000000002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1013.8390000000001</v>
      </c>
      <c r="K62" s="13">
        <f t="shared" si="10"/>
        <v>-47.553000000000111</v>
      </c>
      <c r="L62" s="13">
        <f>VLOOKUP(A:A,[1]TDSheet!$A:$M,13,0)</f>
        <v>260</v>
      </c>
      <c r="M62" s="13">
        <f>VLOOKUP(A:A,[1]TDSheet!$A:$N,14,0)</f>
        <v>400</v>
      </c>
      <c r="N62" s="13">
        <f>VLOOKUP(A:A,[1]TDSheet!$A:$O,15,0)</f>
        <v>250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193.25719999999998</v>
      </c>
      <c r="X62" s="15">
        <v>300</v>
      </c>
      <c r="Y62" s="16">
        <f t="shared" si="12"/>
        <v>9.3335616991242762</v>
      </c>
      <c r="Z62" s="13">
        <f t="shared" si="13"/>
        <v>3.0724754368789369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229.33780000000002</v>
      </c>
      <c r="AF62" s="13">
        <f>VLOOKUP(A:A,[1]TDSheet!$A:$AF,32,0)</f>
        <v>172.93900000000002</v>
      </c>
      <c r="AG62" s="13">
        <f>VLOOKUP(A:A,[1]TDSheet!$A:$AG,33,0)</f>
        <v>188.82419999999999</v>
      </c>
      <c r="AH62" s="13">
        <f>VLOOKUP(A:A,[3]TDSheet!$A:$D,4,0)</f>
        <v>193.851</v>
      </c>
      <c r="AI62" s="13" t="str">
        <f>VLOOKUP(A:A,[1]TDSheet!$A:$AI,35,0)</f>
        <v>оконч</v>
      </c>
      <c r="AJ62" s="13">
        <f t="shared" si="14"/>
        <v>300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583</v>
      </c>
      <c r="D63" s="8">
        <v>612</v>
      </c>
      <c r="E63" s="8">
        <v>336</v>
      </c>
      <c r="F63" s="8">
        <v>853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349</v>
      </c>
      <c r="K63" s="13">
        <f t="shared" si="10"/>
        <v>-13</v>
      </c>
      <c r="L63" s="13">
        <f>VLOOKUP(A:A,[1]TDSheet!$A:$M,13,0)</f>
        <v>800</v>
      </c>
      <c r="M63" s="13">
        <f>VLOOKUP(A:A,[1]TDSheet!$A:$N,14,0)</f>
        <v>0</v>
      </c>
      <c r="N63" s="13">
        <f>VLOOKUP(A:A,[1]TDSheet!$A:$O,15,0)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67.2</v>
      </c>
      <c r="X63" s="15"/>
      <c r="Y63" s="16">
        <f t="shared" si="12"/>
        <v>24.598214285714285</v>
      </c>
      <c r="Z63" s="13">
        <f t="shared" si="13"/>
        <v>12.69345238095238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82.4</v>
      </c>
      <c r="AF63" s="13">
        <f>VLOOKUP(A:A,[1]TDSheet!$A:$AF,32,0)</f>
        <v>61.6</v>
      </c>
      <c r="AG63" s="13">
        <f>VLOOKUP(A:A,[1]TDSheet!$A:$AG,33,0)</f>
        <v>81.400000000000006</v>
      </c>
      <c r="AH63" s="13">
        <f>VLOOKUP(A:A,[3]TDSheet!$A:$D,4,0)</f>
        <v>42</v>
      </c>
      <c r="AI63" s="13" t="e">
        <f>VLOOKUP(A:A,[1]TDSheet!$A:$AI,35,0)</f>
        <v>#N/A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292.52999999999997</v>
      </c>
      <c r="D64" s="8">
        <v>206.887</v>
      </c>
      <c r="E64" s="8">
        <v>262.666</v>
      </c>
      <c r="F64" s="8">
        <v>218.96100000000001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276.161</v>
      </c>
      <c r="K64" s="13">
        <f t="shared" si="10"/>
        <v>-13.495000000000005</v>
      </c>
      <c r="L64" s="13">
        <f>VLOOKUP(A:A,[1]TDSheet!$A:$M,13,0)</f>
        <v>0</v>
      </c>
      <c r="M64" s="13">
        <f>VLOOKUP(A:A,[1]TDSheet!$A:$N,14,0)</f>
        <v>90</v>
      </c>
      <c r="N64" s="13">
        <f>VLOOKUP(A:A,[1]TDSheet!$A:$O,15,0)</f>
        <v>60</v>
      </c>
      <c r="O64" s="13">
        <f>VLOOKUP(A:A,[1]TDSheet!$A:$X,24,0)</f>
        <v>0</v>
      </c>
      <c r="P64" s="13"/>
      <c r="Q64" s="13"/>
      <c r="R64" s="13"/>
      <c r="S64" s="13"/>
      <c r="T64" s="13"/>
      <c r="U64" s="13"/>
      <c r="V64" s="13"/>
      <c r="W64" s="13">
        <f t="shared" si="11"/>
        <v>52.533200000000001</v>
      </c>
      <c r="X64" s="15">
        <v>120</v>
      </c>
      <c r="Y64" s="16">
        <f t="shared" si="12"/>
        <v>9.3076568722255644</v>
      </c>
      <c r="Z64" s="13">
        <f t="shared" si="13"/>
        <v>4.1680499189084239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53.559600000000003</v>
      </c>
      <c r="AF64" s="13">
        <f>VLOOKUP(A:A,[1]TDSheet!$A:$AF,32,0)</f>
        <v>61.304400000000001</v>
      </c>
      <c r="AG64" s="13">
        <f>VLOOKUP(A:A,[1]TDSheet!$A:$AG,33,0)</f>
        <v>49.831800000000001</v>
      </c>
      <c r="AH64" s="13">
        <f>VLOOKUP(A:A,[3]TDSheet!$A:$D,4,0)</f>
        <v>46.274000000000001</v>
      </c>
      <c r="AI64" s="13" t="e">
        <f>VLOOKUP(A:A,[1]TDSheet!$A:$AI,35,0)</f>
        <v>#N/A</v>
      </c>
      <c r="AJ64" s="13">
        <f t="shared" si="14"/>
        <v>120</v>
      </c>
      <c r="AK64" s="13"/>
      <c r="AL64" s="13"/>
      <c r="AM64" s="13"/>
    </row>
    <row r="65" spans="1:39" s="1" customFormat="1" ht="11.1" customHeight="1" outlineLevel="1" x14ac:dyDescent="0.2">
      <c r="A65" s="17" t="s">
        <v>68</v>
      </c>
      <c r="B65" s="7" t="s">
        <v>8</v>
      </c>
      <c r="C65" s="8">
        <v>86.102000000000004</v>
      </c>
      <c r="D65" s="8"/>
      <c r="E65" s="8">
        <v>2.7519999999999998</v>
      </c>
      <c r="F65" s="8">
        <v>83.35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5.25</v>
      </c>
      <c r="K65" s="13">
        <f t="shared" si="10"/>
        <v>-2.4980000000000002</v>
      </c>
      <c r="L65" s="13">
        <f>VLOOKUP(A:A,[1]TDSheet!$A:$M,13,0)</f>
        <v>0</v>
      </c>
      <c r="M65" s="13">
        <f>VLOOKUP(A:A,[1]TDSheet!$A:$N,14,0)</f>
        <v>0</v>
      </c>
      <c r="N65" s="13">
        <f>VLOOKUP(A:A,[1]TDSheet!$A:$O,15,0)</f>
        <v>0</v>
      </c>
      <c r="O65" s="13">
        <f>VLOOKUP(A:A,[1]TDSheet!$A:$X,24,0)</f>
        <v>0</v>
      </c>
      <c r="P65" s="13"/>
      <c r="Q65" s="13"/>
      <c r="R65" s="13"/>
      <c r="S65" s="13"/>
      <c r="T65" s="13"/>
      <c r="U65" s="13"/>
      <c r="V65" s="13"/>
      <c r="W65" s="13">
        <f t="shared" si="11"/>
        <v>0.5504</v>
      </c>
      <c r="X65" s="15"/>
      <c r="Y65" s="16">
        <f t="shared" si="12"/>
        <v>151.43531976744185</v>
      </c>
      <c r="Z65" s="13">
        <f t="shared" si="13"/>
        <v>151.43531976744185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37.200000000000003</v>
      </c>
      <c r="AF65" s="13">
        <f>VLOOKUP(A:A,[1]TDSheet!$A:$AF,32,0)</f>
        <v>2.202</v>
      </c>
      <c r="AG65" s="13">
        <f>VLOOKUP(A:A,[1]TDSheet!$A:$AG,33,0)</f>
        <v>1.9108000000000001</v>
      </c>
      <c r="AH65" s="13">
        <v>0</v>
      </c>
      <c r="AI65" s="20" t="str">
        <f>VLOOKUP(A:A,[1]TDSheet!$A:$AI,35,0)</f>
        <v>увел</v>
      </c>
      <c r="AJ65" s="13">
        <f t="shared" si="14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788</v>
      </c>
      <c r="D66" s="8">
        <v>4877</v>
      </c>
      <c r="E66" s="8">
        <v>3775</v>
      </c>
      <c r="F66" s="8">
        <v>1827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3874</v>
      </c>
      <c r="K66" s="13">
        <f t="shared" si="10"/>
        <v>-99</v>
      </c>
      <c r="L66" s="13">
        <f>VLOOKUP(A:A,[1]TDSheet!$A:$M,13,0)</f>
        <v>900</v>
      </c>
      <c r="M66" s="13">
        <f>VLOOKUP(A:A,[1]TDSheet!$A:$N,14,0)</f>
        <v>300.19999999999982</v>
      </c>
      <c r="N66" s="13">
        <f>VLOOKUP(A:A,[1]TDSheet!$A:$O,15,0)</f>
        <v>900</v>
      </c>
      <c r="O66" s="13">
        <f>VLOOKUP(A:A,[1]TDSheet!$A:$X,24,0)</f>
        <v>0</v>
      </c>
      <c r="P66" s="13"/>
      <c r="Q66" s="13"/>
      <c r="R66" s="13"/>
      <c r="S66" s="13"/>
      <c r="T66" s="13"/>
      <c r="U66" s="13"/>
      <c r="V66" s="13"/>
      <c r="W66" s="13">
        <f t="shared" si="11"/>
        <v>534.20000000000005</v>
      </c>
      <c r="X66" s="15">
        <v>1000</v>
      </c>
      <c r="Y66" s="16">
        <f t="shared" si="12"/>
        <v>9.2235117933358275</v>
      </c>
      <c r="Z66" s="13">
        <f t="shared" si="13"/>
        <v>3.4200673904904528</v>
      </c>
      <c r="AA66" s="13"/>
      <c r="AB66" s="13"/>
      <c r="AC66" s="13"/>
      <c r="AD66" s="13">
        <f>VLOOKUP(A:A,[1]TDSheet!$A:$AD,30,0)</f>
        <v>1104</v>
      </c>
      <c r="AE66" s="13">
        <f>VLOOKUP(A:A,[1]TDSheet!$A:$AE,31,0)</f>
        <v>504.6</v>
      </c>
      <c r="AF66" s="13">
        <f>VLOOKUP(A:A,[1]TDSheet!$A:$AF,32,0)</f>
        <v>423.2</v>
      </c>
      <c r="AG66" s="13">
        <f>VLOOKUP(A:A,[1]TDSheet!$A:$AG,33,0)</f>
        <v>563.79999999999995</v>
      </c>
      <c r="AH66" s="13">
        <f>VLOOKUP(A:A,[3]TDSheet!$A:$D,4,0)</f>
        <v>609</v>
      </c>
      <c r="AI66" s="13" t="str">
        <f>VLOOKUP(A:A,[1]TDSheet!$A:$AI,35,0)</f>
        <v>склад</v>
      </c>
      <c r="AJ66" s="13">
        <f t="shared" si="14"/>
        <v>400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941</v>
      </c>
      <c r="D67" s="8">
        <v>3071</v>
      </c>
      <c r="E67" s="8">
        <v>2225</v>
      </c>
      <c r="F67" s="8">
        <v>1750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2313</v>
      </c>
      <c r="K67" s="13">
        <f t="shared" si="10"/>
        <v>-88</v>
      </c>
      <c r="L67" s="13">
        <f>VLOOKUP(A:A,[1]TDSheet!$A:$M,13,0)</f>
        <v>750</v>
      </c>
      <c r="M67" s="13">
        <f>VLOOKUP(A:A,[1]TDSheet!$A:$N,14,0)</f>
        <v>400</v>
      </c>
      <c r="N67" s="13">
        <f>VLOOKUP(A:A,[1]TDSheet!$A:$O,15,0)</f>
        <v>750</v>
      </c>
      <c r="O67" s="13">
        <f>VLOOKUP(A:A,[1]TDSheet!$A:$X,24,0)</f>
        <v>0</v>
      </c>
      <c r="P67" s="13"/>
      <c r="Q67" s="13"/>
      <c r="R67" s="13"/>
      <c r="S67" s="13"/>
      <c r="T67" s="13"/>
      <c r="U67" s="13"/>
      <c r="V67" s="13"/>
      <c r="W67" s="13">
        <f t="shared" si="11"/>
        <v>445</v>
      </c>
      <c r="X67" s="15">
        <v>450</v>
      </c>
      <c r="Y67" s="16">
        <f t="shared" si="12"/>
        <v>9.213483146067416</v>
      </c>
      <c r="Z67" s="13">
        <f t="shared" si="13"/>
        <v>3.9325842696629212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466.2</v>
      </c>
      <c r="AF67" s="13">
        <f>VLOOKUP(A:A,[1]TDSheet!$A:$AF,32,0)</f>
        <v>402.8</v>
      </c>
      <c r="AG67" s="13">
        <f>VLOOKUP(A:A,[1]TDSheet!$A:$AG,33,0)</f>
        <v>494.4</v>
      </c>
      <c r="AH67" s="13">
        <f>VLOOKUP(A:A,[3]TDSheet!$A:$D,4,0)</f>
        <v>432</v>
      </c>
      <c r="AI67" s="13">
        <f>VLOOKUP(A:A,[1]TDSheet!$A:$AI,35,0)</f>
        <v>0</v>
      </c>
      <c r="AJ67" s="13">
        <f t="shared" si="14"/>
        <v>180</v>
      </c>
      <c r="AK67" s="13"/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229.15600000000001</v>
      </c>
      <c r="D68" s="8">
        <v>646.55899999999997</v>
      </c>
      <c r="E68" s="8">
        <v>494.51100000000002</v>
      </c>
      <c r="F68" s="8">
        <v>360.05599999999998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528.53399999999999</v>
      </c>
      <c r="K68" s="13">
        <f t="shared" si="10"/>
        <v>-34.022999999999968</v>
      </c>
      <c r="L68" s="13">
        <f>VLOOKUP(A:A,[1]TDSheet!$A:$M,13,0)</f>
        <v>160</v>
      </c>
      <c r="M68" s="13">
        <f>VLOOKUP(A:A,[1]TDSheet!$A:$N,14,0)</f>
        <v>50</v>
      </c>
      <c r="N68" s="13">
        <f>VLOOKUP(A:A,[1]TDSheet!$A:$O,15,0)</f>
        <v>150</v>
      </c>
      <c r="O68" s="13">
        <f>VLOOKUP(A:A,[1]TDSheet!$A:$X,24,0)</f>
        <v>0</v>
      </c>
      <c r="P68" s="13"/>
      <c r="Q68" s="13"/>
      <c r="R68" s="13"/>
      <c r="S68" s="13"/>
      <c r="T68" s="13"/>
      <c r="U68" s="13"/>
      <c r="V68" s="13"/>
      <c r="W68" s="13">
        <f t="shared" si="11"/>
        <v>98.902200000000008</v>
      </c>
      <c r="X68" s="15">
        <v>200</v>
      </c>
      <c r="Y68" s="16">
        <f t="shared" si="12"/>
        <v>9.3026848745528401</v>
      </c>
      <c r="Z68" s="13">
        <f t="shared" si="13"/>
        <v>3.6405256910361947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90.024199999999993</v>
      </c>
      <c r="AF68" s="13">
        <f>VLOOKUP(A:A,[1]TDSheet!$A:$AF,32,0)</f>
        <v>87.913399999999996</v>
      </c>
      <c r="AG68" s="13">
        <f>VLOOKUP(A:A,[1]TDSheet!$A:$AG,33,0)</f>
        <v>104.9958</v>
      </c>
      <c r="AH68" s="13">
        <f>VLOOKUP(A:A,[3]TDSheet!$A:$D,4,0)</f>
        <v>99.111000000000004</v>
      </c>
      <c r="AI68" s="13" t="e">
        <f>VLOOKUP(A:A,[1]TDSheet!$A:$AI,35,0)</f>
        <v>#N/A</v>
      </c>
      <c r="AJ68" s="13">
        <f t="shared" si="14"/>
        <v>200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164.352</v>
      </c>
      <c r="D69" s="8">
        <v>323.649</v>
      </c>
      <c r="E69" s="8">
        <v>266.66899999999998</v>
      </c>
      <c r="F69" s="8">
        <v>211.54400000000001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278.87599999999998</v>
      </c>
      <c r="K69" s="13">
        <f t="shared" si="10"/>
        <v>-12.206999999999994</v>
      </c>
      <c r="L69" s="13">
        <f>VLOOKUP(A:A,[1]TDSheet!$A:$M,13,0)</f>
        <v>90</v>
      </c>
      <c r="M69" s="13">
        <f>VLOOKUP(A:A,[1]TDSheet!$A:$N,14,0)</f>
        <v>0</v>
      </c>
      <c r="N69" s="13">
        <f>VLOOKUP(A:A,[1]TDSheet!$A:$O,15,0)</f>
        <v>70</v>
      </c>
      <c r="O69" s="13">
        <f>VLOOKUP(A:A,[1]TDSheet!$A:$X,24,0)</f>
        <v>0</v>
      </c>
      <c r="P69" s="13"/>
      <c r="Q69" s="13"/>
      <c r="R69" s="13"/>
      <c r="S69" s="13"/>
      <c r="T69" s="13"/>
      <c r="U69" s="13"/>
      <c r="V69" s="13"/>
      <c r="W69" s="13">
        <f t="shared" si="11"/>
        <v>53.333799999999997</v>
      </c>
      <c r="X69" s="15">
        <v>120</v>
      </c>
      <c r="Y69" s="16">
        <f t="shared" si="12"/>
        <v>9.2163693567681282</v>
      </c>
      <c r="Z69" s="13">
        <f t="shared" si="13"/>
        <v>3.966415293866179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60.338800000000006</v>
      </c>
      <c r="AF69" s="13">
        <f>VLOOKUP(A:A,[1]TDSheet!$A:$AF,32,0)</f>
        <v>53.110199999999999</v>
      </c>
      <c r="AG69" s="13">
        <f>VLOOKUP(A:A,[1]TDSheet!$A:$AG,33,0)</f>
        <v>58.749800000000008</v>
      </c>
      <c r="AH69" s="13">
        <f>VLOOKUP(A:A,[3]TDSheet!$A:$D,4,0)</f>
        <v>52.222999999999999</v>
      </c>
      <c r="AI69" s="13" t="e">
        <f>VLOOKUP(A:A,[1]TDSheet!$A:$AI,35,0)</f>
        <v>#N/A</v>
      </c>
      <c r="AJ69" s="13">
        <f t="shared" si="14"/>
        <v>120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463.69499999999999</v>
      </c>
      <c r="D70" s="8">
        <v>630.48299999999995</v>
      </c>
      <c r="E70" s="8">
        <v>561.83299999999997</v>
      </c>
      <c r="F70" s="8">
        <v>517.28099999999995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592.41999999999996</v>
      </c>
      <c r="K70" s="13">
        <f t="shared" si="10"/>
        <v>-30.586999999999989</v>
      </c>
      <c r="L70" s="13">
        <f>VLOOKUP(A:A,[1]TDSheet!$A:$M,13,0)</f>
        <v>210</v>
      </c>
      <c r="M70" s="13">
        <f>VLOOKUP(A:A,[1]TDSheet!$A:$N,14,0)</f>
        <v>0</v>
      </c>
      <c r="N70" s="13">
        <f>VLOOKUP(A:A,[1]TDSheet!$A:$O,15,0)</f>
        <v>90</v>
      </c>
      <c r="O70" s="13">
        <f>VLOOKUP(A:A,[1]TDSheet!$A:$X,24,0)</f>
        <v>0</v>
      </c>
      <c r="P70" s="13"/>
      <c r="Q70" s="13"/>
      <c r="R70" s="13"/>
      <c r="S70" s="13"/>
      <c r="T70" s="13"/>
      <c r="U70" s="13"/>
      <c r="V70" s="13"/>
      <c r="W70" s="13">
        <f t="shared" si="11"/>
        <v>112.36659999999999</v>
      </c>
      <c r="X70" s="15">
        <v>220</v>
      </c>
      <c r="Y70" s="16">
        <f t="shared" si="12"/>
        <v>9.2312217331484625</v>
      </c>
      <c r="Z70" s="13">
        <f t="shared" si="13"/>
        <v>4.6035120756523735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130.20260000000002</v>
      </c>
      <c r="AF70" s="13">
        <f>VLOOKUP(A:A,[1]TDSheet!$A:$AF,32,0)</f>
        <v>131.441</v>
      </c>
      <c r="AG70" s="13">
        <f>VLOOKUP(A:A,[1]TDSheet!$A:$AG,33,0)</f>
        <v>134.28440000000001</v>
      </c>
      <c r="AH70" s="13">
        <f>VLOOKUP(A:A,[3]TDSheet!$A:$D,4,0)</f>
        <v>126.246</v>
      </c>
      <c r="AI70" s="13" t="e">
        <f>VLOOKUP(A:A,[1]TDSheet!$A:$AI,35,0)</f>
        <v>#N/A</v>
      </c>
      <c r="AJ70" s="13">
        <f t="shared" si="14"/>
        <v>220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227.06200000000001</v>
      </c>
      <c r="D71" s="8">
        <v>380.95499999999998</v>
      </c>
      <c r="E71" s="8">
        <v>331.82799999999997</v>
      </c>
      <c r="F71" s="8">
        <v>262.24700000000001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349.524</v>
      </c>
      <c r="K71" s="13">
        <f t="shared" si="10"/>
        <v>-17.696000000000026</v>
      </c>
      <c r="L71" s="13">
        <f>VLOOKUP(A:A,[1]TDSheet!$A:$M,13,0)</f>
        <v>120</v>
      </c>
      <c r="M71" s="13">
        <f>VLOOKUP(A:A,[1]TDSheet!$A:$N,14,0)</f>
        <v>0</v>
      </c>
      <c r="N71" s="13">
        <f>VLOOKUP(A:A,[1]TDSheet!$A:$O,15,0)</f>
        <v>120</v>
      </c>
      <c r="O71" s="13">
        <f>VLOOKUP(A:A,[1]TDSheet!$A:$X,24,0)</f>
        <v>0</v>
      </c>
      <c r="P71" s="13"/>
      <c r="Q71" s="13"/>
      <c r="R71" s="13"/>
      <c r="S71" s="13"/>
      <c r="T71" s="13"/>
      <c r="U71" s="13"/>
      <c r="V71" s="13"/>
      <c r="W71" s="13">
        <f t="shared" si="11"/>
        <v>66.365600000000001</v>
      </c>
      <c r="X71" s="15">
        <v>110</v>
      </c>
      <c r="Y71" s="16">
        <f t="shared" si="12"/>
        <v>9.2253667562713222</v>
      </c>
      <c r="Z71" s="13">
        <f t="shared" si="13"/>
        <v>3.9515502007063903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66.223800000000011</v>
      </c>
      <c r="AF71" s="13">
        <f>VLOOKUP(A:A,[1]TDSheet!$A:$AF,32,0)</f>
        <v>68.814800000000005</v>
      </c>
      <c r="AG71" s="13">
        <f>VLOOKUP(A:A,[1]TDSheet!$A:$AG,33,0)</f>
        <v>73.662599999999998</v>
      </c>
      <c r="AH71" s="13">
        <f>VLOOKUP(A:A,[3]TDSheet!$A:$D,4,0)</f>
        <v>58.95</v>
      </c>
      <c r="AI71" s="13" t="e">
        <f>VLOOKUP(A:A,[1]TDSheet!$A:$AI,35,0)</f>
        <v>#N/A</v>
      </c>
      <c r="AJ71" s="13">
        <f t="shared" si="14"/>
        <v>110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32</v>
      </c>
      <c r="D72" s="8">
        <v>163</v>
      </c>
      <c r="E72" s="8">
        <v>114</v>
      </c>
      <c r="F72" s="8">
        <v>76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137</v>
      </c>
      <c r="K72" s="13">
        <f t="shared" ref="K72:K121" si="15">E72-J72</f>
        <v>-23</v>
      </c>
      <c r="L72" s="13">
        <f>VLOOKUP(A:A,[1]TDSheet!$A:$M,13,0)</f>
        <v>40</v>
      </c>
      <c r="M72" s="13">
        <f>VLOOKUP(A:A,[1]TDSheet!$A:$N,14,0)</f>
        <v>0</v>
      </c>
      <c r="N72" s="13">
        <f>VLOOKUP(A:A,[1]TDSheet!$A:$O,15,0)</f>
        <v>0</v>
      </c>
      <c r="O72" s="13">
        <f>VLOOKUP(A:A,[1]TDSheet!$A:$X,24,0)</f>
        <v>50</v>
      </c>
      <c r="P72" s="13"/>
      <c r="Q72" s="13"/>
      <c r="R72" s="13"/>
      <c r="S72" s="13"/>
      <c r="T72" s="13"/>
      <c r="U72" s="13"/>
      <c r="V72" s="13"/>
      <c r="W72" s="13">
        <f t="shared" ref="W72:W121" si="16">(E72-AD72)/5</f>
        <v>22.8</v>
      </c>
      <c r="X72" s="15">
        <v>50</v>
      </c>
      <c r="Y72" s="16">
        <f t="shared" ref="Y72:Y121" si="17">(F72+L72+M72+N72+O72+X72)/W72</f>
        <v>9.473684210526315</v>
      </c>
      <c r="Z72" s="13">
        <f t="shared" ref="Z72:Z121" si="18">F72/W72</f>
        <v>3.333333333333333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23.2</v>
      </c>
      <c r="AF72" s="13">
        <f>VLOOKUP(A:A,[1]TDSheet!$A:$AF,32,0)</f>
        <v>17.399999999999999</v>
      </c>
      <c r="AG72" s="13">
        <f>VLOOKUP(A:A,[1]TDSheet!$A:$AG,33,0)</f>
        <v>25.2</v>
      </c>
      <c r="AH72" s="13">
        <f>VLOOKUP(A:A,[3]TDSheet!$A:$D,4,0)</f>
        <v>17</v>
      </c>
      <c r="AI72" s="13">
        <f>VLOOKUP(A:A,[1]TDSheet!$A:$AI,35,0)</f>
        <v>0</v>
      </c>
      <c r="AJ72" s="13">
        <f t="shared" ref="AJ72:AJ121" si="19">X72*H72</f>
        <v>30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90</v>
      </c>
      <c r="D73" s="8">
        <v>457</v>
      </c>
      <c r="E73" s="8">
        <v>303</v>
      </c>
      <c r="F73" s="8">
        <v>230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334</v>
      </c>
      <c r="K73" s="13">
        <f t="shared" si="15"/>
        <v>-31</v>
      </c>
      <c r="L73" s="13">
        <f>VLOOKUP(A:A,[1]TDSheet!$A:$M,13,0)</f>
        <v>100</v>
      </c>
      <c r="M73" s="13">
        <f>VLOOKUP(A:A,[1]TDSheet!$A:$N,14,0)</f>
        <v>0</v>
      </c>
      <c r="N73" s="13">
        <f>VLOOKUP(A:A,[1]TDSheet!$A:$O,15,0)</f>
        <v>0</v>
      </c>
      <c r="O73" s="13">
        <f>VLOOKUP(A:A,[1]TDSheet!$A:$X,24,0)</f>
        <v>0</v>
      </c>
      <c r="P73" s="13"/>
      <c r="Q73" s="13"/>
      <c r="R73" s="13"/>
      <c r="S73" s="13"/>
      <c r="T73" s="13"/>
      <c r="U73" s="13"/>
      <c r="V73" s="13"/>
      <c r="W73" s="13">
        <f t="shared" si="16"/>
        <v>60.6</v>
      </c>
      <c r="X73" s="15">
        <v>230</v>
      </c>
      <c r="Y73" s="16">
        <f t="shared" si="17"/>
        <v>9.2409240924092408</v>
      </c>
      <c r="Z73" s="13">
        <f t="shared" si="18"/>
        <v>3.7953795379537953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78.599999999999994</v>
      </c>
      <c r="AF73" s="13">
        <f>VLOOKUP(A:A,[1]TDSheet!$A:$AF,32,0)</f>
        <v>50.2</v>
      </c>
      <c r="AG73" s="13">
        <f>VLOOKUP(A:A,[1]TDSheet!$A:$AG,33,0)</f>
        <v>65.8</v>
      </c>
      <c r="AH73" s="13">
        <f>VLOOKUP(A:A,[3]TDSheet!$A:$D,4,0)</f>
        <v>96</v>
      </c>
      <c r="AI73" s="13" t="str">
        <f>VLOOKUP(A:A,[1]TDSheet!$A:$AI,35,0)</f>
        <v>оконч</v>
      </c>
      <c r="AJ73" s="13">
        <f t="shared" si="19"/>
        <v>138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239</v>
      </c>
      <c r="D74" s="8">
        <v>512</v>
      </c>
      <c r="E74" s="8">
        <v>420</v>
      </c>
      <c r="F74" s="8">
        <v>298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480</v>
      </c>
      <c r="K74" s="13">
        <f t="shared" si="15"/>
        <v>-60</v>
      </c>
      <c r="L74" s="13">
        <f>VLOOKUP(A:A,[1]TDSheet!$A:$M,13,0)</f>
        <v>140</v>
      </c>
      <c r="M74" s="13">
        <f>VLOOKUP(A:A,[1]TDSheet!$A:$N,14,0)</f>
        <v>60</v>
      </c>
      <c r="N74" s="13">
        <f>VLOOKUP(A:A,[1]TDSheet!$A:$O,15,0)</f>
        <v>120</v>
      </c>
      <c r="O74" s="13">
        <f>VLOOKUP(A:A,[1]TDSheet!$A:$X,24,0)</f>
        <v>0</v>
      </c>
      <c r="P74" s="13"/>
      <c r="Q74" s="13"/>
      <c r="R74" s="13"/>
      <c r="S74" s="13"/>
      <c r="T74" s="13"/>
      <c r="U74" s="13"/>
      <c r="V74" s="13"/>
      <c r="W74" s="13">
        <f t="shared" si="16"/>
        <v>84</v>
      </c>
      <c r="X74" s="15">
        <v>160</v>
      </c>
      <c r="Y74" s="16">
        <f t="shared" si="17"/>
        <v>9.2619047619047628</v>
      </c>
      <c r="Z74" s="13">
        <f t="shared" si="18"/>
        <v>3.5476190476190474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85.8</v>
      </c>
      <c r="AF74" s="13">
        <f>VLOOKUP(A:A,[1]TDSheet!$A:$AF,32,0)</f>
        <v>82.8</v>
      </c>
      <c r="AG74" s="13">
        <f>VLOOKUP(A:A,[1]TDSheet!$A:$AG,33,0)</f>
        <v>91</v>
      </c>
      <c r="AH74" s="13">
        <f>VLOOKUP(A:A,[3]TDSheet!$A:$D,4,0)</f>
        <v>101</v>
      </c>
      <c r="AI74" s="13">
        <f>VLOOKUP(A:A,[1]TDSheet!$A:$AI,35,0)</f>
        <v>0</v>
      </c>
      <c r="AJ74" s="13">
        <f t="shared" si="19"/>
        <v>96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84.484999999999999</v>
      </c>
      <c r="D75" s="8">
        <v>103.538</v>
      </c>
      <c r="E75" s="8">
        <v>92.251999999999995</v>
      </c>
      <c r="F75" s="8">
        <v>92.68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91.974999999999994</v>
      </c>
      <c r="K75" s="13">
        <f t="shared" si="15"/>
        <v>0.27700000000000102</v>
      </c>
      <c r="L75" s="13">
        <f>VLOOKUP(A:A,[1]TDSheet!$A:$M,13,0)</f>
        <v>30</v>
      </c>
      <c r="M75" s="13">
        <f>VLOOKUP(A:A,[1]TDSheet!$A:$N,14,0)</f>
        <v>0</v>
      </c>
      <c r="N75" s="13">
        <f>VLOOKUP(A:A,[1]TDSheet!$A:$O,15,0)</f>
        <v>0</v>
      </c>
      <c r="O75" s="13">
        <f>VLOOKUP(A:A,[1]TDSheet!$A:$X,24,0)</f>
        <v>0</v>
      </c>
      <c r="P75" s="13"/>
      <c r="Q75" s="13"/>
      <c r="R75" s="13"/>
      <c r="S75" s="13"/>
      <c r="T75" s="13"/>
      <c r="U75" s="13"/>
      <c r="V75" s="13"/>
      <c r="W75" s="13">
        <f t="shared" si="16"/>
        <v>18.450399999999998</v>
      </c>
      <c r="X75" s="15">
        <v>20</v>
      </c>
      <c r="Y75" s="16">
        <f t="shared" si="17"/>
        <v>7.733165676624898</v>
      </c>
      <c r="Z75" s="13">
        <f t="shared" si="18"/>
        <v>5.0231973290551979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25.419599999999999</v>
      </c>
      <c r="AF75" s="13">
        <f>VLOOKUP(A:A,[1]TDSheet!$A:$AF,32,0)</f>
        <v>20.459600000000002</v>
      </c>
      <c r="AG75" s="13">
        <f>VLOOKUP(A:A,[1]TDSheet!$A:$AG,33,0)</f>
        <v>23.679200000000002</v>
      </c>
      <c r="AH75" s="13">
        <f>VLOOKUP(A:A,[3]TDSheet!$A:$D,4,0)</f>
        <v>13.654</v>
      </c>
      <c r="AI75" s="13">
        <f>VLOOKUP(A:A,[1]TDSheet!$A:$AI,35,0)</f>
        <v>0</v>
      </c>
      <c r="AJ75" s="13">
        <f t="shared" si="19"/>
        <v>20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426</v>
      </c>
      <c r="D76" s="8">
        <v>499</v>
      </c>
      <c r="E76" s="8">
        <v>565</v>
      </c>
      <c r="F76" s="8">
        <v>344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608</v>
      </c>
      <c r="K76" s="13">
        <f t="shared" si="15"/>
        <v>-43</v>
      </c>
      <c r="L76" s="13">
        <f>VLOOKUP(A:A,[1]TDSheet!$A:$M,13,0)</f>
        <v>180</v>
      </c>
      <c r="M76" s="13">
        <f>VLOOKUP(A:A,[1]TDSheet!$A:$N,14,0)</f>
        <v>120</v>
      </c>
      <c r="N76" s="13">
        <f>VLOOKUP(A:A,[1]TDSheet!$A:$O,15,0)</f>
        <v>180</v>
      </c>
      <c r="O76" s="13">
        <f>VLOOKUP(A:A,[1]TDSheet!$A:$X,24,0)</f>
        <v>0</v>
      </c>
      <c r="P76" s="13"/>
      <c r="Q76" s="13"/>
      <c r="R76" s="13"/>
      <c r="S76" s="13"/>
      <c r="T76" s="13"/>
      <c r="U76" s="13"/>
      <c r="V76" s="13"/>
      <c r="W76" s="13">
        <f t="shared" si="16"/>
        <v>113</v>
      </c>
      <c r="X76" s="15">
        <v>220</v>
      </c>
      <c r="Y76" s="16">
        <f t="shared" si="17"/>
        <v>9.2389380530973444</v>
      </c>
      <c r="Z76" s="13">
        <f t="shared" si="18"/>
        <v>3.0442477876106193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101.2</v>
      </c>
      <c r="AF76" s="13">
        <f>VLOOKUP(A:A,[1]TDSheet!$A:$AF,32,0)</f>
        <v>95.2</v>
      </c>
      <c r="AG76" s="13">
        <f>VLOOKUP(A:A,[1]TDSheet!$A:$AG,33,0)</f>
        <v>113</v>
      </c>
      <c r="AH76" s="13">
        <f>VLOOKUP(A:A,[3]TDSheet!$A:$D,4,0)</f>
        <v>149</v>
      </c>
      <c r="AI76" s="13" t="str">
        <f>VLOOKUP(A:A,[1]TDSheet!$A:$AI,35,0)</f>
        <v>ябфев</v>
      </c>
      <c r="AJ76" s="13">
        <f t="shared" si="19"/>
        <v>132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371</v>
      </c>
      <c r="D77" s="8">
        <v>956</v>
      </c>
      <c r="E77" s="8">
        <v>647</v>
      </c>
      <c r="F77" s="8">
        <v>648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700</v>
      </c>
      <c r="K77" s="13">
        <f t="shared" si="15"/>
        <v>-53</v>
      </c>
      <c r="L77" s="13">
        <f>VLOOKUP(A:A,[1]TDSheet!$A:$M,13,0)</f>
        <v>250</v>
      </c>
      <c r="M77" s="13">
        <f>VLOOKUP(A:A,[1]TDSheet!$A:$N,14,0)</f>
        <v>0</v>
      </c>
      <c r="N77" s="13">
        <f>VLOOKUP(A:A,[1]TDSheet!$A:$O,15,0)</f>
        <v>150</v>
      </c>
      <c r="O77" s="13">
        <f>VLOOKUP(A:A,[1]TDSheet!$A:$X,24,0)</f>
        <v>0</v>
      </c>
      <c r="P77" s="13"/>
      <c r="Q77" s="13"/>
      <c r="R77" s="13"/>
      <c r="S77" s="13"/>
      <c r="T77" s="13"/>
      <c r="U77" s="13"/>
      <c r="V77" s="13"/>
      <c r="W77" s="13">
        <f t="shared" si="16"/>
        <v>129.4</v>
      </c>
      <c r="X77" s="15">
        <v>150</v>
      </c>
      <c r="Y77" s="16">
        <f t="shared" si="17"/>
        <v>9.2581143740340028</v>
      </c>
      <c r="Z77" s="13">
        <f t="shared" si="18"/>
        <v>5.0077279752704786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170</v>
      </c>
      <c r="AF77" s="13">
        <f>VLOOKUP(A:A,[1]TDSheet!$A:$AF,32,0)</f>
        <v>145.80000000000001</v>
      </c>
      <c r="AG77" s="13">
        <f>VLOOKUP(A:A,[1]TDSheet!$A:$AG,33,0)</f>
        <v>160.19999999999999</v>
      </c>
      <c r="AH77" s="13">
        <f>VLOOKUP(A:A,[3]TDSheet!$A:$D,4,0)</f>
        <v>136</v>
      </c>
      <c r="AI77" s="13" t="str">
        <f>VLOOKUP(A:A,[1]TDSheet!$A:$AI,35,0)</f>
        <v>оконч</v>
      </c>
      <c r="AJ77" s="13">
        <f t="shared" si="19"/>
        <v>90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124</v>
      </c>
      <c r="D78" s="8">
        <v>579</v>
      </c>
      <c r="E78" s="8">
        <v>573</v>
      </c>
      <c r="F78" s="8">
        <v>84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664</v>
      </c>
      <c r="K78" s="13">
        <f t="shared" si="15"/>
        <v>-91</v>
      </c>
      <c r="L78" s="13">
        <f>VLOOKUP(A:A,[1]TDSheet!$A:$M,13,0)</f>
        <v>200</v>
      </c>
      <c r="M78" s="13">
        <f>VLOOKUP(A:A,[1]TDSheet!$A:$N,14,0)</f>
        <v>100</v>
      </c>
      <c r="N78" s="13">
        <f>VLOOKUP(A:A,[1]TDSheet!$A:$O,15,0)</f>
        <v>170</v>
      </c>
      <c r="O78" s="13">
        <f>VLOOKUP(A:A,[1]TDSheet!$A:$X,24,0)</f>
        <v>0</v>
      </c>
      <c r="P78" s="13"/>
      <c r="Q78" s="13"/>
      <c r="R78" s="13"/>
      <c r="S78" s="13"/>
      <c r="T78" s="13"/>
      <c r="U78" s="13"/>
      <c r="V78" s="13"/>
      <c r="W78" s="13">
        <f t="shared" si="16"/>
        <v>114.6</v>
      </c>
      <c r="X78" s="15">
        <v>400</v>
      </c>
      <c r="Y78" s="16">
        <f t="shared" si="17"/>
        <v>8.3246073298429319</v>
      </c>
      <c r="Z78" s="13">
        <f t="shared" si="18"/>
        <v>0.73298429319371727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136.19999999999999</v>
      </c>
      <c r="AF78" s="13">
        <f>VLOOKUP(A:A,[1]TDSheet!$A:$AF,32,0)</f>
        <v>121.4</v>
      </c>
      <c r="AG78" s="13">
        <f>VLOOKUP(A:A,[1]TDSheet!$A:$AG,33,0)</f>
        <v>121.2</v>
      </c>
      <c r="AH78" s="13">
        <f>VLOOKUP(A:A,[3]TDSheet!$A:$D,4,0)</f>
        <v>107</v>
      </c>
      <c r="AI78" s="13">
        <f>VLOOKUP(A:A,[1]TDSheet!$A:$AI,35,0)</f>
        <v>0</v>
      </c>
      <c r="AJ78" s="13">
        <f t="shared" si="19"/>
        <v>160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15</v>
      </c>
      <c r="D79" s="8">
        <v>168</v>
      </c>
      <c r="E79" s="8">
        <v>152</v>
      </c>
      <c r="F79" s="8">
        <v>12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714</v>
      </c>
      <c r="K79" s="13">
        <f t="shared" si="15"/>
        <v>-562</v>
      </c>
      <c r="L79" s="13">
        <f>VLOOKUP(A:A,[1]TDSheet!$A:$M,13,0)</f>
        <v>100</v>
      </c>
      <c r="M79" s="13">
        <f>VLOOKUP(A:A,[1]TDSheet!$A:$N,14,0)</f>
        <v>0</v>
      </c>
      <c r="N79" s="13">
        <f>VLOOKUP(A:A,[1]TDSheet!$A:$O,15,0)</f>
        <v>100</v>
      </c>
      <c r="O79" s="13">
        <f>VLOOKUP(A:A,[1]TDSheet!$A:$X,24,0)</f>
        <v>0</v>
      </c>
      <c r="P79" s="13"/>
      <c r="Q79" s="13"/>
      <c r="R79" s="13"/>
      <c r="S79" s="13"/>
      <c r="T79" s="13"/>
      <c r="U79" s="13"/>
      <c r="V79" s="13"/>
      <c r="W79" s="13">
        <f t="shared" si="16"/>
        <v>30.4</v>
      </c>
      <c r="X79" s="15">
        <v>250</v>
      </c>
      <c r="Y79" s="16">
        <f t="shared" si="17"/>
        <v>15.197368421052632</v>
      </c>
      <c r="Z79" s="13">
        <f t="shared" si="18"/>
        <v>0.39473684210526316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141.19999999999999</v>
      </c>
      <c r="AF79" s="13">
        <f>VLOOKUP(A:A,[1]TDSheet!$A:$AF,32,0)</f>
        <v>142.4</v>
      </c>
      <c r="AG79" s="13">
        <f>VLOOKUP(A:A,[1]TDSheet!$A:$AG,33,0)</f>
        <v>96.4</v>
      </c>
      <c r="AH79" s="13">
        <f>VLOOKUP(A:A,[3]TDSheet!$A:$D,4,0)</f>
        <v>6</v>
      </c>
      <c r="AI79" s="20" t="s">
        <v>149</v>
      </c>
      <c r="AJ79" s="13">
        <f t="shared" si="19"/>
        <v>82.5</v>
      </c>
      <c r="AK79" s="13"/>
      <c r="AL79" s="13"/>
      <c r="AM79" s="13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222</v>
      </c>
      <c r="D80" s="8">
        <v>666</v>
      </c>
      <c r="E80" s="8">
        <v>423</v>
      </c>
      <c r="F80" s="8">
        <v>448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454</v>
      </c>
      <c r="K80" s="13">
        <f t="shared" si="15"/>
        <v>-31</v>
      </c>
      <c r="L80" s="13">
        <f>VLOOKUP(A:A,[1]TDSheet!$A:$M,13,0)</f>
        <v>170</v>
      </c>
      <c r="M80" s="13">
        <f>VLOOKUP(A:A,[1]TDSheet!$A:$N,14,0)</f>
        <v>0</v>
      </c>
      <c r="N80" s="13">
        <f>VLOOKUP(A:A,[1]TDSheet!$A:$O,15,0)</f>
        <v>60</v>
      </c>
      <c r="O80" s="13">
        <f>VLOOKUP(A:A,[1]TDSheet!$A:$X,24,0)</f>
        <v>0</v>
      </c>
      <c r="P80" s="13"/>
      <c r="Q80" s="13"/>
      <c r="R80" s="13"/>
      <c r="S80" s="13"/>
      <c r="T80" s="13"/>
      <c r="U80" s="13"/>
      <c r="V80" s="13"/>
      <c r="W80" s="13">
        <f t="shared" si="16"/>
        <v>84.6</v>
      </c>
      <c r="X80" s="15">
        <v>100</v>
      </c>
      <c r="Y80" s="16">
        <f t="shared" si="17"/>
        <v>9.1962174940898347</v>
      </c>
      <c r="Z80" s="13">
        <f t="shared" si="18"/>
        <v>5.295508274231679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100.2</v>
      </c>
      <c r="AF80" s="13">
        <f>VLOOKUP(A:A,[1]TDSheet!$A:$AF,32,0)</f>
        <v>87</v>
      </c>
      <c r="AG80" s="13">
        <f>VLOOKUP(A:A,[1]TDSheet!$A:$AG,33,0)</f>
        <v>107.6</v>
      </c>
      <c r="AH80" s="13">
        <f>VLOOKUP(A:A,[3]TDSheet!$A:$D,4,0)</f>
        <v>96</v>
      </c>
      <c r="AI80" s="13">
        <f>VLOOKUP(A:A,[1]TDSheet!$A:$AI,35,0)</f>
        <v>0</v>
      </c>
      <c r="AJ80" s="13">
        <f t="shared" si="19"/>
        <v>35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160</v>
      </c>
      <c r="D81" s="8">
        <v>183</v>
      </c>
      <c r="E81" s="8">
        <v>208</v>
      </c>
      <c r="F81" s="8">
        <v>130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264</v>
      </c>
      <c r="K81" s="13">
        <f t="shared" si="15"/>
        <v>-56</v>
      </c>
      <c r="L81" s="13">
        <f>VLOOKUP(A:A,[1]TDSheet!$A:$M,13,0)</f>
        <v>70</v>
      </c>
      <c r="M81" s="13">
        <f>VLOOKUP(A:A,[1]TDSheet!$A:$N,14,0)</f>
        <v>60</v>
      </c>
      <c r="N81" s="13">
        <f>VLOOKUP(A:A,[1]TDSheet!$A:$O,15,0)</f>
        <v>70</v>
      </c>
      <c r="O81" s="13">
        <f>VLOOKUP(A:A,[1]TDSheet!$A:$X,24,0)</f>
        <v>0</v>
      </c>
      <c r="P81" s="13"/>
      <c r="Q81" s="13"/>
      <c r="R81" s="13"/>
      <c r="S81" s="13"/>
      <c r="T81" s="13"/>
      <c r="U81" s="13"/>
      <c r="V81" s="13"/>
      <c r="W81" s="13">
        <f t="shared" si="16"/>
        <v>41.6</v>
      </c>
      <c r="X81" s="15">
        <v>60</v>
      </c>
      <c r="Y81" s="16">
        <f t="shared" si="17"/>
        <v>9.375</v>
      </c>
      <c r="Z81" s="13">
        <f t="shared" si="18"/>
        <v>3.125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46.2</v>
      </c>
      <c r="AF81" s="13">
        <f>VLOOKUP(A:A,[1]TDSheet!$A:$AF,32,0)</f>
        <v>46.4</v>
      </c>
      <c r="AG81" s="13">
        <f>VLOOKUP(A:A,[1]TDSheet!$A:$AG,33,0)</f>
        <v>42.6</v>
      </c>
      <c r="AH81" s="13">
        <f>VLOOKUP(A:A,[3]TDSheet!$A:$D,4,0)</f>
        <v>91</v>
      </c>
      <c r="AI81" s="13">
        <f>VLOOKUP(A:A,[1]TDSheet!$A:$AI,35,0)</f>
        <v>0</v>
      </c>
      <c r="AJ81" s="13">
        <f t="shared" si="19"/>
        <v>19.8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1957</v>
      </c>
      <c r="D82" s="8">
        <v>6530</v>
      </c>
      <c r="E82" s="8">
        <v>6477</v>
      </c>
      <c r="F82" s="8">
        <v>1920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6616</v>
      </c>
      <c r="K82" s="13">
        <f t="shared" si="15"/>
        <v>-139</v>
      </c>
      <c r="L82" s="13">
        <f>VLOOKUP(A:A,[1]TDSheet!$A:$M,13,0)</f>
        <v>1000</v>
      </c>
      <c r="M82" s="13">
        <f>VLOOKUP(A:A,[1]TDSheet!$A:$N,14,0)</f>
        <v>1700</v>
      </c>
      <c r="N82" s="13">
        <f>VLOOKUP(A:A,[1]TDSheet!$A:$O,15,0)</f>
        <v>1200</v>
      </c>
      <c r="O82" s="13">
        <f>VLOOKUP(A:A,[1]TDSheet!$A:$X,24,0)</f>
        <v>0</v>
      </c>
      <c r="P82" s="13"/>
      <c r="Q82" s="13"/>
      <c r="R82" s="13"/>
      <c r="S82" s="13"/>
      <c r="T82" s="13"/>
      <c r="U82" s="13"/>
      <c r="V82" s="13"/>
      <c r="W82" s="13">
        <f t="shared" si="16"/>
        <v>714.6</v>
      </c>
      <c r="X82" s="15">
        <v>900</v>
      </c>
      <c r="Y82" s="16">
        <f t="shared" si="17"/>
        <v>9.4038623005877415</v>
      </c>
      <c r="Z82" s="13">
        <f t="shared" si="18"/>
        <v>2.6868178001679262</v>
      </c>
      <c r="AA82" s="13"/>
      <c r="AB82" s="13"/>
      <c r="AC82" s="13"/>
      <c r="AD82" s="13">
        <f>VLOOKUP(A:A,[1]TDSheet!$A:$AD,30,0)</f>
        <v>2904</v>
      </c>
      <c r="AE82" s="13">
        <f>VLOOKUP(A:A,[1]TDSheet!$A:$AE,31,0)</f>
        <v>620.4</v>
      </c>
      <c r="AF82" s="13">
        <f>VLOOKUP(A:A,[1]TDSheet!$A:$AF,32,0)</f>
        <v>569</v>
      </c>
      <c r="AG82" s="13">
        <f>VLOOKUP(A:A,[1]TDSheet!$A:$AG,33,0)</f>
        <v>677.6</v>
      </c>
      <c r="AH82" s="13">
        <f>VLOOKUP(A:A,[3]TDSheet!$A:$D,4,0)</f>
        <v>739</v>
      </c>
      <c r="AI82" s="13" t="str">
        <f>VLOOKUP(A:A,[1]TDSheet!$A:$AI,35,0)</f>
        <v>ябфев</v>
      </c>
      <c r="AJ82" s="13">
        <f t="shared" si="19"/>
        <v>315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7222</v>
      </c>
      <c r="D83" s="8">
        <v>7050</v>
      </c>
      <c r="E83" s="8">
        <v>9572</v>
      </c>
      <c r="F83" s="8">
        <v>4514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9832</v>
      </c>
      <c r="K83" s="13">
        <f t="shared" si="15"/>
        <v>-260</v>
      </c>
      <c r="L83" s="13">
        <f>VLOOKUP(A:A,[1]TDSheet!$A:$M,13,0)</f>
        <v>1800</v>
      </c>
      <c r="M83" s="13">
        <f>VLOOKUP(A:A,[1]TDSheet!$A:$N,14,0)</f>
        <v>0</v>
      </c>
      <c r="N83" s="13">
        <f>VLOOKUP(A:A,[1]TDSheet!$A:$O,15,0)</f>
        <v>1000</v>
      </c>
      <c r="O83" s="13">
        <f>VLOOKUP(A:A,[1]TDSheet!$A:$X,24,0)</f>
        <v>0</v>
      </c>
      <c r="P83" s="13"/>
      <c r="Q83" s="13"/>
      <c r="R83" s="13"/>
      <c r="S83" s="13"/>
      <c r="T83" s="13"/>
      <c r="U83" s="13"/>
      <c r="V83" s="13"/>
      <c r="W83" s="13">
        <f t="shared" si="16"/>
        <v>988</v>
      </c>
      <c r="X83" s="15">
        <v>1800</v>
      </c>
      <c r="Y83" s="16">
        <f t="shared" si="17"/>
        <v>9.2246963562753042</v>
      </c>
      <c r="Z83" s="13">
        <f t="shared" si="18"/>
        <v>4.5688259109311744</v>
      </c>
      <c r="AA83" s="13"/>
      <c r="AB83" s="13"/>
      <c r="AC83" s="13"/>
      <c r="AD83" s="13">
        <f>VLOOKUP(A:A,[1]TDSheet!$A:$AD,30,0)</f>
        <v>4632</v>
      </c>
      <c r="AE83" s="13">
        <f>VLOOKUP(A:A,[1]TDSheet!$A:$AE,31,0)</f>
        <v>1759.4</v>
      </c>
      <c r="AF83" s="13">
        <f>VLOOKUP(A:A,[1]TDSheet!$A:$AF,32,0)</f>
        <v>1597.8</v>
      </c>
      <c r="AG83" s="13">
        <f>VLOOKUP(A:A,[1]TDSheet!$A:$AG,33,0)</f>
        <v>1189.2</v>
      </c>
      <c r="AH83" s="13">
        <f>VLOOKUP(A:A,[3]TDSheet!$A:$D,4,0)</f>
        <v>978</v>
      </c>
      <c r="AI83" s="13" t="str">
        <f>VLOOKUP(A:A,[1]TDSheet!$A:$AI,35,0)</f>
        <v>оконч</v>
      </c>
      <c r="AJ83" s="13">
        <f t="shared" si="19"/>
        <v>630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39</v>
      </c>
      <c r="D84" s="8">
        <v>36</v>
      </c>
      <c r="E84" s="8">
        <v>7</v>
      </c>
      <c r="F84" s="8">
        <v>68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8</v>
      </c>
      <c r="K84" s="13">
        <f t="shared" si="15"/>
        <v>-1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VLOOKUP(A:A,[1]TDSheet!$A:$O,15,0)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1.4</v>
      </c>
      <c r="X84" s="15"/>
      <c r="Y84" s="16">
        <f t="shared" si="17"/>
        <v>48.571428571428577</v>
      </c>
      <c r="Z84" s="13">
        <f t="shared" si="18"/>
        <v>48.571428571428577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3</v>
      </c>
      <c r="AF84" s="13">
        <f>VLOOKUP(A:A,[1]TDSheet!$A:$AF,32,0)</f>
        <v>3</v>
      </c>
      <c r="AG84" s="13">
        <f>VLOOKUP(A:A,[1]TDSheet!$A:$AG,33,0)</f>
        <v>2.2000000000000002</v>
      </c>
      <c r="AH84" s="13">
        <f>VLOOKUP(A:A,[3]TDSheet!$A:$D,4,0)</f>
        <v>2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215</v>
      </c>
      <c r="D85" s="8">
        <v>684</v>
      </c>
      <c r="E85" s="8">
        <v>539</v>
      </c>
      <c r="F85" s="8">
        <v>346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579</v>
      </c>
      <c r="K85" s="13">
        <f t="shared" si="15"/>
        <v>-40</v>
      </c>
      <c r="L85" s="13">
        <f>VLOOKUP(A:A,[1]TDSheet!$A:$M,13,0)</f>
        <v>170</v>
      </c>
      <c r="M85" s="13">
        <f>VLOOKUP(A:A,[1]TDSheet!$A:$N,14,0)</f>
        <v>0</v>
      </c>
      <c r="N85" s="13">
        <f>VLOOKUP(A:A,[1]TDSheet!$A:$O,15,0)</f>
        <v>0</v>
      </c>
      <c r="O85" s="13">
        <f>VLOOKUP(A:A,[1]TDSheet!$A:$X,24,0)</f>
        <v>100</v>
      </c>
      <c r="P85" s="13"/>
      <c r="Q85" s="13"/>
      <c r="R85" s="13"/>
      <c r="S85" s="13"/>
      <c r="T85" s="13"/>
      <c r="U85" s="13"/>
      <c r="V85" s="13"/>
      <c r="W85" s="13">
        <f t="shared" si="16"/>
        <v>107.8</v>
      </c>
      <c r="X85" s="15">
        <v>380</v>
      </c>
      <c r="Y85" s="16">
        <f t="shared" si="17"/>
        <v>9.2393320964749535</v>
      </c>
      <c r="Z85" s="13">
        <f t="shared" si="18"/>
        <v>3.2096474953617813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134.4</v>
      </c>
      <c r="AF85" s="13">
        <f>VLOOKUP(A:A,[1]TDSheet!$A:$AF,32,0)</f>
        <v>92.6</v>
      </c>
      <c r="AG85" s="13">
        <f>VLOOKUP(A:A,[1]TDSheet!$A:$AG,33,0)</f>
        <v>109.8</v>
      </c>
      <c r="AH85" s="13">
        <f>VLOOKUP(A:A,[3]TDSheet!$A:$D,4,0)</f>
        <v>133</v>
      </c>
      <c r="AI85" s="13">
        <f>VLOOKUP(A:A,[1]TDSheet!$A:$AI,35,0)</f>
        <v>0</v>
      </c>
      <c r="AJ85" s="13">
        <f t="shared" si="19"/>
        <v>152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60.064999999999998</v>
      </c>
      <c r="D86" s="8">
        <v>439.14100000000002</v>
      </c>
      <c r="E86" s="8">
        <v>121.84099999999999</v>
      </c>
      <c r="F86" s="8">
        <v>198.702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119.901</v>
      </c>
      <c r="K86" s="13">
        <f t="shared" si="15"/>
        <v>1.9399999999999977</v>
      </c>
      <c r="L86" s="13">
        <f>VLOOKUP(A:A,[1]TDSheet!$A:$M,13,0)</f>
        <v>60</v>
      </c>
      <c r="M86" s="13">
        <f>VLOOKUP(A:A,[1]TDSheet!$A:$N,14,0)</f>
        <v>0</v>
      </c>
      <c r="N86" s="13">
        <f>VLOOKUP(A:A,[1]TDSheet!$A:$O,15,0)</f>
        <v>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3"/>
      <c r="W86" s="13">
        <f t="shared" si="16"/>
        <v>24.368199999999998</v>
      </c>
      <c r="X86" s="15"/>
      <c r="Y86" s="16">
        <f t="shared" si="17"/>
        <v>10.616377081606357</v>
      </c>
      <c r="Z86" s="13">
        <f t="shared" si="18"/>
        <v>8.15415172232664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34.958199999999998</v>
      </c>
      <c r="AF86" s="13">
        <f>VLOOKUP(A:A,[1]TDSheet!$A:$AF,32,0)</f>
        <v>26.072000000000003</v>
      </c>
      <c r="AG86" s="13">
        <f>VLOOKUP(A:A,[1]TDSheet!$A:$AG,33,0)</f>
        <v>37.452600000000004</v>
      </c>
      <c r="AH86" s="13">
        <f>VLOOKUP(A:A,[3]TDSheet!$A:$D,4,0)</f>
        <v>13.05</v>
      </c>
      <c r="AI86" s="13">
        <f>VLOOKUP(A:A,[1]TDSheet!$A:$AI,35,0)</f>
        <v>0</v>
      </c>
      <c r="AJ86" s="13">
        <f t="shared" si="19"/>
        <v>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12.9</v>
      </c>
      <c r="D87" s="8">
        <v>47.561</v>
      </c>
      <c r="E87" s="8">
        <v>11.6</v>
      </c>
      <c r="F87" s="8">
        <v>35.762999999999998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13.4</v>
      </c>
      <c r="K87" s="13">
        <f t="shared" si="15"/>
        <v>-1.8000000000000007</v>
      </c>
      <c r="L87" s="13">
        <f>VLOOKUP(A:A,[1]TDSheet!$A:$M,13,0)</f>
        <v>10</v>
      </c>
      <c r="M87" s="13">
        <f>VLOOKUP(A:A,[1]TDSheet!$A:$N,14,0)</f>
        <v>0</v>
      </c>
      <c r="N87" s="13">
        <f>VLOOKUP(A:A,[1]TDSheet!$A:$O,15,0)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2.3199999999999998</v>
      </c>
      <c r="X87" s="15"/>
      <c r="Y87" s="16">
        <f t="shared" si="17"/>
        <v>19.72543103448276</v>
      </c>
      <c r="Z87" s="13">
        <f t="shared" si="18"/>
        <v>15.415086206896552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4.0571999999999999</v>
      </c>
      <c r="AF87" s="13">
        <f>VLOOKUP(A:A,[1]TDSheet!$A:$AF,32,0)</f>
        <v>2.0249999999999999</v>
      </c>
      <c r="AG87" s="13">
        <f>VLOOKUP(A:A,[1]TDSheet!$A:$AG,33,0)</f>
        <v>4.3584000000000005</v>
      </c>
      <c r="AH87" s="13">
        <f>VLOOKUP(A:A,[3]TDSheet!$A:$D,4,0)</f>
        <v>4.3499999999999996</v>
      </c>
      <c r="AI87" s="13" t="str">
        <f>VLOOKUP(A:A,[1]TDSheet!$A:$AI,35,0)</f>
        <v>увел</v>
      </c>
      <c r="AJ87" s="13">
        <f t="shared" si="19"/>
        <v>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500</v>
      </c>
      <c r="D88" s="8">
        <v>164</v>
      </c>
      <c r="E88" s="8">
        <v>365</v>
      </c>
      <c r="F88" s="8">
        <v>288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385</v>
      </c>
      <c r="K88" s="13">
        <f t="shared" si="15"/>
        <v>-20</v>
      </c>
      <c r="L88" s="13">
        <f>VLOOKUP(A:A,[1]TDSheet!$A:$M,13,0)</f>
        <v>0</v>
      </c>
      <c r="M88" s="13">
        <f>VLOOKUP(A:A,[1]TDSheet!$A:$N,14,0)</f>
        <v>70</v>
      </c>
      <c r="N88" s="13">
        <f>VLOOKUP(A:A,[1]TDSheet!$A:$O,15,0)</f>
        <v>120</v>
      </c>
      <c r="O88" s="13">
        <f>VLOOKUP(A:A,[1]TDSheet!$A:$X,24,0)</f>
        <v>0</v>
      </c>
      <c r="P88" s="13"/>
      <c r="Q88" s="13"/>
      <c r="R88" s="13"/>
      <c r="S88" s="13"/>
      <c r="T88" s="13"/>
      <c r="U88" s="13"/>
      <c r="V88" s="13"/>
      <c r="W88" s="13">
        <f t="shared" si="16"/>
        <v>73</v>
      </c>
      <c r="X88" s="15">
        <v>200</v>
      </c>
      <c r="Y88" s="16">
        <f t="shared" si="17"/>
        <v>9.287671232876713</v>
      </c>
      <c r="Z88" s="13">
        <f t="shared" si="18"/>
        <v>3.9452054794520546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61.2</v>
      </c>
      <c r="AF88" s="13">
        <f>VLOOKUP(A:A,[1]TDSheet!$A:$AF,32,0)</f>
        <v>61.2</v>
      </c>
      <c r="AG88" s="13">
        <f>VLOOKUP(A:A,[1]TDSheet!$A:$AG,33,0)</f>
        <v>62.4</v>
      </c>
      <c r="AH88" s="13">
        <f>VLOOKUP(A:A,[3]TDSheet!$A:$D,4,0)</f>
        <v>102</v>
      </c>
      <c r="AI88" s="13" t="str">
        <f>VLOOKUP(A:A,[1]TDSheet!$A:$AI,35,0)</f>
        <v>ябфев</v>
      </c>
      <c r="AJ88" s="13">
        <f t="shared" si="19"/>
        <v>80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15.638999999999999</v>
      </c>
      <c r="D89" s="8">
        <v>256.62099999999998</v>
      </c>
      <c r="E89" s="8">
        <v>91.418000000000006</v>
      </c>
      <c r="F89" s="8">
        <v>99.834999999999994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90.71</v>
      </c>
      <c r="K89" s="13">
        <f t="shared" si="15"/>
        <v>0.70800000000001262</v>
      </c>
      <c r="L89" s="13">
        <f>VLOOKUP(A:A,[1]TDSheet!$A:$M,13,0)</f>
        <v>50</v>
      </c>
      <c r="M89" s="13">
        <f>VLOOKUP(A:A,[1]TDSheet!$A:$N,14,0)</f>
        <v>0</v>
      </c>
      <c r="N89" s="13">
        <f>VLOOKUP(A:A,[1]TDSheet!$A:$O,15,0)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6"/>
        <v>18.2836</v>
      </c>
      <c r="X89" s="15">
        <v>20</v>
      </c>
      <c r="Y89" s="16">
        <f t="shared" si="17"/>
        <v>9.2889255945218654</v>
      </c>
      <c r="Z89" s="13">
        <f t="shared" si="18"/>
        <v>5.4603579163840816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17.3996</v>
      </c>
      <c r="AF89" s="13">
        <f>VLOOKUP(A:A,[1]TDSheet!$A:$AF,32,0)</f>
        <v>16.233799999999999</v>
      </c>
      <c r="AG89" s="13">
        <f>VLOOKUP(A:A,[1]TDSheet!$A:$AG,33,0)</f>
        <v>22.3142</v>
      </c>
      <c r="AH89" s="13">
        <f>VLOOKUP(A:A,[3]TDSheet!$A:$D,4,0)</f>
        <v>21.75</v>
      </c>
      <c r="AI89" s="13">
        <f>VLOOKUP(A:A,[1]TDSheet!$A:$AI,35,0)</f>
        <v>0</v>
      </c>
      <c r="AJ89" s="13">
        <f t="shared" si="19"/>
        <v>20</v>
      </c>
      <c r="AK89" s="13"/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54</v>
      </c>
      <c r="D90" s="8">
        <v>25</v>
      </c>
      <c r="E90" s="8">
        <v>40</v>
      </c>
      <c r="F90" s="8">
        <v>36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65</v>
      </c>
      <c r="K90" s="13">
        <f t="shared" si="15"/>
        <v>-25</v>
      </c>
      <c r="L90" s="13">
        <f>VLOOKUP(A:A,[1]TDSheet!$A:$M,13,0)</f>
        <v>0</v>
      </c>
      <c r="M90" s="13">
        <f>VLOOKUP(A:A,[1]TDSheet!$A:$N,14,0)</f>
        <v>50</v>
      </c>
      <c r="N90" s="13">
        <f>VLOOKUP(A:A,[1]TDSheet!$A:$O,15,0)</f>
        <v>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3"/>
      <c r="W90" s="13">
        <f t="shared" si="16"/>
        <v>8</v>
      </c>
      <c r="X90" s="15"/>
      <c r="Y90" s="16">
        <f t="shared" si="17"/>
        <v>10.75</v>
      </c>
      <c r="Z90" s="13">
        <f t="shared" si="18"/>
        <v>4.5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16.600000000000001</v>
      </c>
      <c r="AF90" s="13">
        <f>VLOOKUP(A:A,[1]TDSheet!$A:$AF,32,0)</f>
        <v>10.6</v>
      </c>
      <c r="AG90" s="13">
        <f>VLOOKUP(A:A,[1]TDSheet!$A:$AG,33,0)</f>
        <v>8</v>
      </c>
      <c r="AH90" s="13">
        <f>VLOOKUP(A:A,[3]TDSheet!$A:$D,4,0)</f>
        <v>6</v>
      </c>
      <c r="AI90" s="20" t="str">
        <f>VLOOKUP(A:A,[1]TDSheet!$A:$AI,35,0)</f>
        <v>увел</v>
      </c>
      <c r="AJ90" s="13">
        <f t="shared" si="19"/>
        <v>0</v>
      </c>
      <c r="AK90" s="13"/>
      <c r="AL90" s="13"/>
      <c r="AM90" s="13"/>
    </row>
    <row r="91" spans="1:39" s="1" customFormat="1" ht="21.95" customHeight="1" outlineLevel="1" x14ac:dyDescent="0.2">
      <c r="A91" s="7" t="s">
        <v>94</v>
      </c>
      <c r="B91" s="7" t="s">
        <v>12</v>
      </c>
      <c r="C91" s="8">
        <v>49</v>
      </c>
      <c r="D91" s="8">
        <v>32</v>
      </c>
      <c r="E91" s="8">
        <v>26</v>
      </c>
      <c r="F91" s="8">
        <v>53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68</v>
      </c>
      <c r="K91" s="13">
        <f t="shared" si="15"/>
        <v>-42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VLOOKUP(A:A,[1]TDSheet!$A:$O,15,0)</f>
        <v>20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3"/>
      <c r="W91" s="13">
        <f t="shared" si="16"/>
        <v>5.2</v>
      </c>
      <c r="X91" s="15"/>
      <c r="Y91" s="16">
        <f t="shared" si="17"/>
        <v>14.038461538461538</v>
      </c>
      <c r="Z91" s="13">
        <f t="shared" si="18"/>
        <v>10.192307692307692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13</v>
      </c>
      <c r="AF91" s="13">
        <f>VLOOKUP(A:A,[1]TDSheet!$A:$AF,32,0)</f>
        <v>10.6</v>
      </c>
      <c r="AG91" s="13">
        <f>VLOOKUP(A:A,[1]TDSheet!$A:$AG,33,0)</f>
        <v>6.4</v>
      </c>
      <c r="AH91" s="13">
        <f>VLOOKUP(A:A,[3]TDSheet!$A:$D,4,0)</f>
        <v>4</v>
      </c>
      <c r="AI91" s="20" t="str">
        <f>VLOOKUP(A:A,[1]TDSheet!$A:$AI,35,0)</f>
        <v>увел</v>
      </c>
      <c r="AJ91" s="13">
        <f t="shared" si="19"/>
        <v>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48</v>
      </c>
      <c r="D92" s="8">
        <v>154</v>
      </c>
      <c r="E92" s="8">
        <v>79</v>
      </c>
      <c r="F92" s="8">
        <v>121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151</v>
      </c>
      <c r="K92" s="13">
        <f t="shared" si="15"/>
        <v>-72</v>
      </c>
      <c r="L92" s="13">
        <f>VLOOKUP(A:A,[1]TDSheet!$A:$M,13,0)</f>
        <v>50</v>
      </c>
      <c r="M92" s="13">
        <f>VLOOKUP(A:A,[1]TDSheet!$A:$N,14,0)</f>
        <v>0</v>
      </c>
      <c r="N92" s="13">
        <f>VLOOKUP(A:A,[1]TDSheet!$A:$O,15,0)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3"/>
      <c r="W92" s="13">
        <f t="shared" si="16"/>
        <v>15.8</v>
      </c>
      <c r="X92" s="15"/>
      <c r="Y92" s="16">
        <f t="shared" si="17"/>
        <v>10.822784810126581</v>
      </c>
      <c r="Z92" s="13">
        <f t="shared" si="18"/>
        <v>7.6582278481012658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26.8</v>
      </c>
      <c r="AF92" s="13">
        <f>VLOOKUP(A:A,[1]TDSheet!$A:$AF,32,0)</f>
        <v>19.8</v>
      </c>
      <c r="AG92" s="13">
        <f>VLOOKUP(A:A,[1]TDSheet!$A:$AG,33,0)</f>
        <v>24.2</v>
      </c>
      <c r="AH92" s="13">
        <f>VLOOKUP(A:A,[3]TDSheet!$A:$D,4,0)</f>
        <v>27</v>
      </c>
      <c r="AI92" s="20" t="str">
        <f>VLOOKUP(A:A,[1]TDSheet!$A:$AI,35,0)</f>
        <v>увел</v>
      </c>
      <c r="AJ92" s="13">
        <f t="shared" si="19"/>
        <v>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112</v>
      </c>
      <c r="D93" s="8">
        <v>984</v>
      </c>
      <c r="E93" s="8">
        <v>933</v>
      </c>
      <c r="F93" s="8">
        <v>158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1082</v>
      </c>
      <c r="K93" s="13">
        <f t="shared" si="15"/>
        <v>-149</v>
      </c>
      <c r="L93" s="13">
        <f>VLOOKUP(A:A,[1]TDSheet!$A:$M,13,0)</f>
        <v>350</v>
      </c>
      <c r="M93" s="13">
        <f>VLOOKUP(A:A,[1]TDSheet!$A:$N,14,0)</f>
        <v>330</v>
      </c>
      <c r="N93" s="13">
        <f>VLOOKUP(A:A,[1]TDSheet!$A:$O,15,0)</f>
        <v>250</v>
      </c>
      <c r="O93" s="13">
        <f>VLOOKUP(A:A,[1]TDSheet!$A:$X,24,0)</f>
        <v>100</v>
      </c>
      <c r="P93" s="13"/>
      <c r="Q93" s="13"/>
      <c r="R93" s="13"/>
      <c r="S93" s="13"/>
      <c r="T93" s="13"/>
      <c r="U93" s="13"/>
      <c r="V93" s="13"/>
      <c r="W93" s="13">
        <f t="shared" si="16"/>
        <v>186.6</v>
      </c>
      <c r="X93" s="15">
        <v>550</v>
      </c>
      <c r="Y93" s="16">
        <f t="shared" si="17"/>
        <v>9.314040728831726</v>
      </c>
      <c r="Z93" s="13">
        <f t="shared" si="18"/>
        <v>0.84673097534833874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83.6</v>
      </c>
      <c r="AF93" s="13">
        <f>VLOOKUP(A:A,[1]TDSheet!$A:$AF,32,0)</f>
        <v>102</v>
      </c>
      <c r="AG93" s="13">
        <f>VLOOKUP(A:A,[1]TDSheet!$A:$AG,33,0)</f>
        <v>151.19999999999999</v>
      </c>
      <c r="AH93" s="13">
        <f>VLOOKUP(A:A,[3]TDSheet!$A:$D,4,0)</f>
        <v>303</v>
      </c>
      <c r="AI93" s="13" t="str">
        <f>VLOOKUP(A:A,[1]TDSheet!$A:$AI,35,0)</f>
        <v>продфев</v>
      </c>
      <c r="AJ93" s="13">
        <f t="shared" si="19"/>
        <v>165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197.61</v>
      </c>
      <c r="D94" s="8">
        <v>1330.9490000000001</v>
      </c>
      <c r="E94" s="8">
        <v>279.58300000000003</v>
      </c>
      <c r="F94" s="8">
        <v>262.45400000000001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298.10300000000001</v>
      </c>
      <c r="K94" s="13">
        <f t="shared" si="15"/>
        <v>-18.519999999999982</v>
      </c>
      <c r="L94" s="13">
        <f>VLOOKUP(A:A,[1]TDSheet!$A:$M,13,0)</f>
        <v>100</v>
      </c>
      <c r="M94" s="13">
        <f>VLOOKUP(A:A,[1]TDSheet!$A:$N,14,0)</f>
        <v>50</v>
      </c>
      <c r="N94" s="13">
        <f>VLOOKUP(A:A,[1]TDSheet!$A:$O,15,0)</f>
        <v>30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55.916600000000003</v>
      </c>
      <c r="X94" s="15">
        <v>100</v>
      </c>
      <c r="Y94" s="16">
        <f t="shared" si="17"/>
        <v>9.7011263202698288</v>
      </c>
      <c r="Z94" s="13">
        <f t="shared" si="18"/>
        <v>4.6936687852981045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67.310199999999995</v>
      </c>
      <c r="AF94" s="13">
        <f>VLOOKUP(A:A,[1]TDSheet!$A:$AF,32,0)</f>
        <v>62.041200000000003</v>
      </c>
      <c r="AG94" s="13">
        <f>VLOOKUP(A:A,[1]TDSheet!$A:$AG,33,0)</f>
        <v>64.945000000000007</v>
      </c>
      <c r="AH94" s="13">
        <f>VLOOKUP(A:A,[3]TDSheet!$A:$D,4,0)</f>
        <v>57.682000000000002</v>
      </c>
      <c r="AI94" s="13" t="e">
        <f>VLOOKUP(A:A,[1]TDSheet!$A:$AI,35,0)</f>
        <v>#N/A</v>
      </c>
      <c r="AJ94" s="13">
        <f t="shared" si="19"/>
        <v>100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2257.1909999999998</v>
      </c>
      <c r="D95" s="8">
        <v>3587.7049999999999</v>
      </c>
      <c r="E95" s="8">
        <v>3324.5819999999999</v>
      </c>
      <c r="F95" s="8">
        <v>2453.4580000000001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3516.2730000000001</v>
      </c>
      <c r="K95" s="13">
        <f t="shared" si="15"/>
        <v>-191.69100000000026</v>
      </c>
      <c r="L95" s="13">
        <f>VLOOKUP(A:A,[1]TDSheet!$A:$M,13,0)</f>
        <v>900</v>
      </c>
      <c r="M95" s="13">
        <f>VLOOKUP(A:A,[1]TDSheet!$A:$N,14,0)</f>
        <v>600</v>
      </c>
      <c r="N95" s="13">
        <f>VLOOKUP(A:A,[1]TDSheet!$A:$O,15,0)</f>
        <v>1000</v>
      </c>
      <c r="O95" s="13">
        <f>VLOOKUP(A:A,[1]TDSheet!$A:$X,24,0)</f>
        <v>600</v>
      </c>
      <c r="P95" s="13"/>
      <c r="Q95" s="13"/>
      <c r="R95" s="13"/>
      <c r="S95" s="13"/>
      <c r="T95" s="13"/>
      <c r="U95" s="13"/>
      <c r="V95" s="13"/>
      <c r="W95" s="13">
        <f t="shared" si="16"/>
        <v>664.91639999999995</v>
      </c>
      <c r="X95" s="15">
        <v>700</v>
      </c>
      <c r="Y95" s="16">
        <f t="shared" si="17"/>
        <v>9.4048785681929346</v>
      </c>
      <c r="Z95" s="13">
        <f t="shared" si="18"/>
        <v>3.6898743962398886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586.75060000000008</v>
      </c>
      <c r="AF95" s="13">
        <f>VLOOKUP(A:A,[1]TDSheet!$A:$AF,32,0)</f>
        <v>599.56819999999993</v>
      </c>
      <c r="AG95" s="13">
        <f>VLOOKUP(A:A,[1]TDSheet!$A:$AG,33,0)</f>
        <v>667.53639999999996</v>
      </c>
      <c r="AH95" s="13">
        <f>VLOOKUP(A:A,[3]TDSheet!$A:$D,4,0)</f>
        <v>719.38499999999999</v>
      </c>
      <c r="AI95" s="13" t="str">
        <f>VLOOKUP(A:A,[1]TDSheet!$A:$AI,35,0)</f>
        <v>ябфев</v>
      </c>
      <c r="AJ95" s="13">
        <f t="shared" si="19"/>
        <v>700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3883.346</v>
      </c>
      <c r="D96" s="8">
        <v>4976.7700000000004</v>
      </c>
      <c r="E96" s="8">
        <v>4945.95</v>
      </c>
      <c r="F96" s="8">
        <v>3797.2759999999998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5242.6930000000002</v>
      </c>
      <c r="K96" s="13">
        <f t="shared" si="15"/>
        <v>-296.74300000000039</v>
      </c>
      <c r="L96" s="13">
        <f>VLOOKUP(A:A,[1]TDSheet!$A:$M,13,0)</f>
        <v>1400</v>
      </c>
      <c r="M96" s="13">
        <f>VLOOKUP(A:A,[1]TDSheet!$A:$N,14,0)</f>
        <v>1000</v>
      </c>
      <c r="N96" s="13">
        <f>VLOOKUP(A:A,[1]TDSheet!$A:$O,15,0)</f>
        <v>1500</v>
      </c>
      <c r="O96" s="13">
        <f>VLOOKUP(A:A,[1]TDSheet!$A:$X,24,0)</f>
        <v>800</v>
      </c>
      <c r="P96" s="13"/>
      <c r="Q96" s="13"/>
      <c r="R96" s="13"/>
      <c r="S96" s="13"/>
      <c r="T96" s="13"/>
      <c r="U96" s="13"/>
      <c r="V96" s="13"/>
      <c r="W96" s="13">
        <f t="shared" si="16"/>
        <v>989.18999999999994</v>
      </c>
      <c r="X96" s="15">
        <v>800</v>
      </c>
      <c r="Y96" s="16">
        <f t="shared" si="17"/>
        <v>9.3988778697722388</v>
      </c>
      <c r="Z96" s="13">
        <f t="shared" si="18"/>
        <v>3.8387731376176468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1073.9133999999999</v>
      </c>
      <c r="AF96" s="13">
        <f>VLOOKUP(A:A,[1]TDSheet!$A:$AF,32,0)</f>
        <v>1139.6928</v>
      </c>
      <c r="AG96" s="13">
        <f>VLOOKUP(A:A,[1]TDSheet!$A:$AG,33,0)</f>
        <v>1035.4072000000001</v>
      </c>
      <c r="AH96" s="13">
        <f>VLOOKUP(A:A,[3]TDSheet!$A:$D,4,0)</f>
        <v>1020.224</v>
      </c>
      <c r="AI96" s="13" t="str">
        <f>VLOOKUP(A:A,[1]TDSheet!$A:$AI,35,0)</f>
        <v>оконч</v>
      </c>
      <c r="AJ96" s="13">
        <f t="shared" si="19"/>
        <v>800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1763.066</v>
      </c>
      <c r="D97" s="8">
        <v>8492.1959999999999</v>
      </c>
      <c r="E97" s="18">
        <v>4742</v>
      </c>
      <c r="F97" s="18">
        <v>2875</v>
      </c>
      <c r="G97" s="1" t="str">
        <f>VLOOKUP(A:A,[1]TDSheet!$A:$G,7,0)</f>
        <v>акк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4024.9720000000002</v>
      </c>
      <c r="K97" s="13">
        <f t="shared" si="15"/>
        <v>717.02799999999979</v>
      </c>
      <c r="L97" s="13">
        <f>VLOOKUP(A:A,[1]TDSheet!$A:$M,13,0)</f>
        <v>1600</v>
      </c>
      <c r="M97" s="13">
        <f>VLOOKUP(A:A,[1]TDSheet!$A:$N,14,0)</f>
        <v>1800</v>
      </c>
      <c r="N97" s="13">
        <f>VLOOKUP(A:A,[1]TDSheet!$A:$O,15,0)</f>
        <v>1800</v>
      </c>
      <c r="O97" s="13">
        <f>VLOOKUP(A:A,[1]TDSheet!$A:$X,24,0)</f>
        <v>200</v>
      </c>
      <c r="P97" s="13"/>
      <c r="Q97" s="13"/>
      <c r="R97" s="13"/>
      <c r="S97" s="13"/>
      <c r="T97" s="13"/>
      <c r="U97" s="13"/>
      <c r="V97" s="13"/>
      <c r="W97" s="13">
        <f t="shared" si="16"/>
        <v>948.4</v>
      </c>
      <c r="X97" s="15">
        <v>600</v>
      </c>
      <c r="Y97" s="16">
        <f t="shared" si="17"/>
        <v>9.3578658793757903</v>
      </c>
      <c r="Z97" s="13">
        <f t="shared" si="18"/>
        <v>3.0314213412062423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703.8</v>
      </c>
      <c r="AF97" s="13">
        <f>VLOOKUP(A:A,[1]TDSheet!$A:$AF,32,0)</f>
        <v>659.4</v>
      </c>
      <c r="AG97" s="13">
        <f>VLOOKUP(A:A,[1]TDSheet!$A:$AG,33,0)</f>
        <v>919.8</v>
      </c>
      <c r="AH97" s="13">
        <f>VLOOKUP(A:A,[3]TDSheet!$A:$D,4,0)</f>
        <v>854.59400000000005</v>
      </c>
      <c r="AI97" s="13" t="str">
        <f>VLOOKUP(A:A,[1]TDSheet!$A:$AI,35,0)</f>
        <v>продфев</v>
      </c>
      <c r="AJ97" s="13">
        <f t="shared" si="19"/>
        <v>600</v>
      </c>
      <c r="AK97" s="13"/>
      <c r="AL97" s="13"/>
      <c r="AM97" s="13"/>
    </row>
    <row r="98" spans="1:39" s="1" customFormat="1" ht="21.95" customHeight="1" outlineLevel="1" x14ac:dyDescent="0.2">
      <c r="A98" s="17" t="s">
        <v>101</v>
      </c>
      <c r="B98" s="7" t="s">
        <v>8</v>
      </c>
      <c r="C98" s="8">
        <v>18.940999999999999</v>
      </c>
      <c r="D98" s="8"/>
      <c r="E98" s="8">
        <v>2.6840000000000002</v>
      </c>
      <c r="F98" s="8">
        <v>16.257000000000001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3.93</v>
      </c>
      <c r="K98" s="13">
        <f t="shared" si="15"/>
        <v>-1.246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VLOOKUP(A:A,[1]TDSheet!$A:$O,15,0)</f>
        <v>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3"/>
      <c r="W98" s="13">
        <f t="shared" si="16"/>
        <v>0.53680000000000005</v>
      </c>
      <c r="X98" s="15"/>
      <c r="Y98" s="16">
        <f t="shared" si="17"/>
        <v>30.285022354694487</v>
      </c>
      <c r="Z98" s="13">
        <f t="shared" si="18"/>
        <v>30.285022354694487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2.9523999999999999</v>
      </c>
      <c r="AF98" s="13">
        <f>VLOOKUP(A:A,[1]TDSheet!$A:$AF,32,0)</f>
        <v>1.0736000000000001</v>
      </c>
      <c r="AG98" s="13">
        <f>VLOOKUP(A:A,[1]TDSheet!$A:$AG,33,0)</f>
        <v>2.4178000000000002</v>
      </c>
      <c r="AH98" s="13">
        <f>VLOOKUP(A:A,[3]TDSheet!$A:$D,4,0)</f>
        <v>1.3420000000000001</v>
      </c>
      <c r="AI98" s="20" t="str">
        <f>VLOOKUP(A:A,[1]TDSheet!$A:$AI,35,0)</f>
        <v>увел</v>
      </c>
      <c r="AJ98" s="13">
        <f t="shared" si="19"/>
        <v>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40.106000000000002</v>
      </c>
      <c r="D99" s="8">
        <v>344.53100000000001</v>
      </c>
      <c r="E99" s="8">
        <v>193.51499999999999</v>
      </c>
      <c r="F99" s="8">
        <v>187.851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196.92699999999999</v>
      </c>
      <c r="K99" s="13">
        <f t="shared" si="15"/>
        <v>-3.4120000000000061</v>
      </c>
      <c r="L99" s="13">
        <f>VLOOKUP(A:A,[1]TDSheet!$A:$M,13,0)</f>
        <v>70</v>
      </c>
      <c r="M99" s="13">
        <f>VLOOKUP(A:A,[1]TDSheet!$A:$N,14,0)</f>
        <v>0</v>
      </c>
      <c r="N99" s="13">
        <f>VLOOKUP(A:A,[1]TDSheet!$A:$O,15,0)</f>
        <v>50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38.702999999999996</v>
      </c>
      <c r="X99" s="15">
        <v>60</v>
      </c>
      <c r="Y99" s="16">
        <f t="shared" si="17"/>
        <v>9.5044570188357493</v>
      </c>
      <c r="Z99" s="13">
        <f t="shared" si="18"/>
        <v>4.8536547554453149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37.064800000000005</v>
      </c>
      <c r="AF99" s="13">
        <f>VLOOKUP(A:A,[1]TDSheet!$A:$AF,32,0)</f>
        <v>28.754399999999997</v>
      </c>
      <c r="AG99" s="13">
        <f>VLOOKUP(A:A,[1]TDSheet!$A:$AG,33,0)</f>
        <v>44.070599999999999</v>
      </c>
      <c r="AH99" s="13">
        <f>VLOOKUP(A:A,[3]TDSheet!$A:$D,4,0)</f>
        <v>39.216000000000001</v>
      </c>
      <c r="AI99" s="13">
        <f>VLOOKUP(A:A,[1]TDSheet!$A:$AI,35,0)</f>
        <v>0</v>
      </c>
      <c r="AJ99" s="13">
        <f t="shared" si="19"/>
        <v>60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72</v>
      </c>
      <c r="D100" s="8">
        <v>137</v>
      </c>
      <c r="E100" s="8">
        <v>92</v>
      </c>
      <c r="F100" s="8">
        <v>115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184</v>
      </c>
      <c r="K100" s="13">
        <f t="shared" si="15"/>
        <v>-92</v>
      </c>
      <c r="L100" s="13">
        <f>VLOOKUP(A:A,[1]TDSheet!$A:$M,13,0)</f>
        <v>20</v>
      </c>
      <c r="M100" s="13">
        <f>VLOOKUP(A:A,[1]TDSheet!$A:$N,14,0)</f>
        <v>20</v>
      </c>
      <c r="N100" s="13">
        <f>VLOOKUP(A:A,[1]TDSheet!$A:$O,15,0)</f>
        <v>20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18.399999999999999</v>
      </c>
      <c r="X100" s="15"/>
      <c r="Y100" s="16">
        <f t="shared" si="17"/>
        <v>9.5108695652173925</v>
      </c>
      <c r="Z100" s="13">
        <f t="shared" si="18"/>
        <v>6.2500000000000009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25.4</v>
      </c>
      <c r="AF100" s="13">
        <f>VLOOKUP(A:A,[1]TDSheet!$A:$AF,32,0)</f>
        <v>19.8</v>
      </c>
      <c r="AG100" s="13">
        <f>VLOOKUP(A:A,[1]TDSheet!$A:$AG,33,0)</f>
        <v>22.6</v>
      </c>
      <c r="AH100" s="13">
        <f>VLOOKUP(A:A,[3]TDSheet!$A:$D,4,0)</f>
        <v>28</v>
      </c>
      <c r="AI100" s="13" t="e">
        <f>VLOOKUP(A:A,[1]TDSheet!$A:$AI,35,0)</f>
        <v>#N/A</v>
      </c>
      <c r="AJ100" s="13">
        <f t="shared" si="19"/>
        <v>0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12</v>
      </c>
      <c r="C101" s="8">
        <v>10</v>
      </c>
      <c r="D101" s="8"/>
      <c r="E101" s="8">
        <v>4</v>
      </c>
      <c r="F101" s="8">
        <v>6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8</v>
      </c>
      <c r="K101" s="13">
        <f t="shared" si="15"/>
        <v>-4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VLOOKUP(A:A,[1]TDSheet!$A:$O,15,0)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0.8</v>
      </c>
      <c r="X101" s="15"/>
      <c r="Y101" s="16">
        <f t="shared" si="17"/>
        <v>7.5</v>
      </c>
      <c r="Z101" s="13">
        <f t="shared" si="18"/>
        <v>7.5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1.4</v>
      </c>
      <c r="AF101" s="13">
        <f>VLOOKUP(A:A,[1]TDSheet!$A:$AF,32,0)</f>
        <v>1.8</v>
      </c>
      <c r="AG101" s="13">
        <f>VLOOKUP(A:A,[1]TDSheet!$A:$AG,33,0)</f>
        <v>0.8</v>
      </c>
      <c r="AH101" s="13">
        <f>VLOOKUP(A:A,[3]TDSheet!$A:$D,4,0)</f>
        <v>1</v>
      </c>
      <c r="AI101" s="13" t="str">
        <f>VLOOKUP(A:A,[1]TDSheet!$A:$AI,35,0)</f>
        <v>увел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8</v>
      </c>
      <c r="C102" s="8"/>
      <c r="D102" s="8">
        <v>206.64599999999999</v>
      </c>
      <c r="E102" s="8">
        <v>57.319000000000003</v>
      </c>
      <c r="F102" s="8">
        <v>145.28700000000001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68.662999999999997</v>
      </c>
      <c r="K102" s="13">
        <f t="shared" si="15"/>
        <v>-11.343999999999994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VLOOKUP(A:A,[1]TDSheet!$A:$O,15,0)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3"/>
      <c r="W102" s="13">
        <f t="shared" si="16"/>
        <v>11.463800000000001</v>
      </c>
      <c r="X102" s="15"/>
      <c r="Y102" s="16">
        <f t="shared" si="17"/>
        <v>12.673546293550132</v>
      </c>
      <c r="Z102" s="13">
        <f t="shared" si="18"/>
        <v>12.673546293550132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VLOOKUP(A:A,[1]TDSheet!$A:$AG,33,0)</f>
        <v>0</v>
      </c>
      <c r="AH102" s="13">
        <f>VLOOKUP(A:A,[3]TDSheet!$A:$D,4,0)</f>
        <v>19.995000000000001</v>
      </c>
      <c r="AI102" s="20" t="str">
        <f>VLOOKUP(A:A,[1]TDSheet!$A:$AI,35,0)</f>
        <v>увел</v>
      </c>
      <c r="AJ102" s="13">
        <f t="shared" si="19"/>
        <v>0</v>
      </c>
      <c r="AK102" s="13"/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97</v>
      </c>
      <c r="D103" s="8">
        <v>2</v>
      </c>
      <c r="E103" s="8">
        <v>29</v>
      </c>
      <c r="F103" s="8">
        <v>65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39</v>
      </c>
      <c r="K103" s="13">
        <f t="shared" si="15"/>
        <v>-10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VLOOKUP(A:A,[1]TDSheet!$A:$O,15,0)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5.8</v>
      </c>
      <c r="X103" s="15"/>
      <c r="Y103" s="16">
        <f t="shared" si="17"/>
        <v>11.206896551724139</v>
      </c>
      <c r="Z103" s="13">
        <f t="shared" si="18"/>
        <v>11.206896551724139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17</v>
      </c>
      <c r="AF103" s="13">
        <f>VLOOKUP(A:A,[1]TDSheet!$A:$AF,32,0)</f>
        <v>13.2</v>
      </c>
      <c r="AG103" s="13">
        <f>VLOOKUP(A:A,[1]TDSheet!$A:$AG,33,0)</f>
        <v>8.8000000000000007</v>
      </c>
      <c r="AH103" s="13">
        <f>VLOOKUP(A:A,[3]TDSheet!$A:$D,4,0)</f>
        <v>4</v>
      </c>
      <c r="AI103" s="20" t="str">
        <f>VLOOKUP(A:A,[1]TDSheet!$A:$AI,35,0)</f>
        <v>увел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17" t="s">
        <v>107</v>
      </c>
      <c r="B104" s="7" t="s">
        <v>12</v>
      </c>
      <c r="C104" s="8">
        <v>154</v>
      </c>
      <c r="D104" s="8">
        <v>31</v>
      </c>
      <c r="E104" s="8">
        <v>39</v>
      </c>
      <c r="F104" s="8">
        <v>144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53</v>
      </c>
      <c r="K104" s="13">
        <f t="shared" si="15"/>
        <v>-14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VLOOKUP(A:A,[1]TDSheet!$A:$O,15,0)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7.8</v>
      </c>
      <c r="X104" s="15"/>
      <c r="Y104" s="16">
        <f t="shared" si="17"/>
        <v>18.461538461538463</v>
      </c>
      <c r="Z104" s="13">
        <f t="shared" si="18"/>
        <v>18.461538461538463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37.799999999999997</v>
      </c>
      <c r="AF104" s="13">
        <f>VLOOKUP(A:A,[1]TDSheet!$A:$AF,32,0)</f>
        <v>28</v>
      </c>
      <c r="AG104" s="13">
        <f>VLOOKUP(A:A,[1]TDSheet!$A:$AG,33,0)</f>
        <v>15</v>
      </c>
      <c r="AH104" s="13">
        <f>VLOOKUP(A:A,[3]TDSheet!$A:$D,4,0)</f>
        <v>3</v>
      </c>
      <c r="AI104" s="20" t="str">
        <f>VLOOKUP(A:A,[1]TDSheet!$A:$AI,35,0)</f>
        <v>увел</v>
      </c>
      <c r="AJ104" s="13">
        <f t="shared" si="19"/>
        <v>0</v>
      </c>
      <c r="AK104" s="13"/>
      <c r="AL104" s="13"/>
      <c r="AM104" s="13"/>
    </row>
    <row r="105" spans="1:39" s="1" customFormat="1" ht="11.1" customHeight="1" outlineLevel="1" x14ac:dyDescent="0.2">
      <c r="A105" s="17" t="s">
        <v>108</v>
      </c>
      <c r="B105" s="7" t="s">
        <v>12</v>
      </c>
      <c r="C105" s="8">
        <v>135</v>
      </c>
      <c r="D105" s="8">
        <v>26</v>
      </c>
      <c r="E105" s="8">
        <v>44</v>
      </c>
      <c r="F105" s="8">
        <v>113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61</v>
      </c>
      <c r="K105" s="13">
        <f t="shared" si="15"/>
        <v>-17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VLOOKUP(A:A,[1]TDSheet!$A:$O,15,0)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8.8000000000000007</v>
      </c>
      <c r="X105" s="15"/>
      <c r="Y105" s="16">
        <f t="shared" si="17"/>
        <v>12.84090909090909</v>
      </c>
      <c r="Z105" s="13">
        <f t="shared" si="18"/>
        <v>12.84090909090909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37</v>
      </c>
      <c r="AF105" s="13">
        <f>VLOOKUP(A:A,[1]TDSheet!$A:$AF,32,0)</f>
        <v>24.8</v>
      </c>
      <c r="AG105" s="13">
        <f>VLOOKUP(A:A,[1]TDSheet!$A:$AG,33,0)</f>
        <v>15.6</v>
      </c>
      <c r="AH105" s="13">
        <f>VLOOKUP(A:A,[3]TDSheet!$A:$D,4,0)</f>
        <v>2</v>
      </c>
      <c r="AI105" s="20" t="str">
        <f>VLOOKUP(A:A,[1]TDSheet!$A:$AI,35,0)</f>
        <v>увел</v>
      </c>
      <c r="AJ105" s="13">
        <f t="shared" si="19"/>
        <v>0</v>
      </c>
      <c r="AK105" s="13"/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198</v>
      </c>
      <c r="D106" s="8">
        <v>1031</v>
      </c>
      <c r="E106" s="8">
        <v>888</v>
      </c>
      <c r="F106" s="8">
        <v>308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1131</v>
      </c>
      <c r="K106" s="13">
        <f t="shared" si="15"/>
        <v>-243</v>
      </c>
      <c r="L106" s="13">
        <f>VLOOKUP(A:A,[1]TDSheet!$A:$M,13,0)</f>
        <v>200</v>
      </c>
      <c r="M106" s="13">
        <f>VLOOKUP(A:A,[1]TDSheet!$A:$N,14,0)</f>
        <v>200</v>
      </c>
      <c r="N106" s="13">
        <f>VLOOKUP(A:A,[1]TDSheet!$A:$O,15,0)</f>
        <v>200</v>
      </c>
      <c r="O106" s="13">
        <f>VLOOKUP(A:A,[1]TDSheet!$A:$X,24,0)</f>
        <v>200</v>
      </c>
      <c r="P106" s="13"/>
      <c r="Q106" s="13"/>
      <c r="R106" s="13"/>
      <c r="S106" s="13"/>
      <c r="T106" s="13"/>
      <c r="U106" s="13"/>
      <c r="V106" s="13"/>
      <c r="W106" s="13">
        <f t="shared" si="16"/>
        <v>177.6</v>
      </c>
      <c r="X106" s="15">
        <v>550</v>
      </c>
      <c r="Y106" s="16">
        <f t="shared" si="17"/>
        <v>9.3355855855855854</v>
      </c>
      <c r="Z106" s="13">
        <f t="shared" si="18"/>
        <v>1.7342342342342343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145.19999999999999</v>
      </c>
      <c r="AF106" s="13">
        <f>VLOOKUP(A:A,[1]TDSheet!$A:$AF,32,0)</f>
        <v>135.4</v>
      </c>
      <c r="AG106" s="13">
        <f>VLOOKUP(A:A,[1]TDSheet!$A:$AG,33,0)</f>
        <v>113.4</v>
      </c>
      <c r="AH106" s="13">
        <f>VLOOKUP(A:A,[3]TDSheet!$A:$D,4,0)</f>
        <v>183</v>
      </c>
      <c r="AI106" s="13" t="e">
        <f>VLOOKUP(A:A,[1]TDSheet!$A:$AI,35,0)</f>
        <v>#N/A</v>
      </c>
      <c r="AJ106" s="13">
        <f t="shared" si="19"/>
        <v>165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179</v>
      </c>
      <c r="D107" s="8">
        <v>657</v>
      </c>
      <c r="E107" s="8">
        <v>574</v>
      </c>
      <c r="F107" s="8">
        <v>242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642</v>
      </c>
      <c r="K107" s="13">
        <f t="shared" si="15"/>
        <v>-68</v>
      </c>
      <c r="L107" s="13">
        <f>VLOOKUP(A:A,[1]TDSheet!$A:$M,13,0)</f>
        <v>200</v>
      </c>
      <c r="M107" s="13">
        <f>VLOOKUP(A:A,[1]TDSheet!$A:$N,14,0)</f>
        <v>150</v>
      </c>
      <c r="N107" s="13">
        <f>VLOOKUP(A:A,[1]TDSheet!$A:$O,15,0)</f>
        <v>100</v>
      </c>
      <c r="O107" s="13">
        <f>VLOOKUP(A:A,[1]TDSheet!$A:$X,24,0)</f>
        <v>150</v>
      </c>
      <c r="P107" s="13"/>
      <c r="Q107" s="13"/>
      <c r="R107" s="13"/>
      <c r="S107" s="13"/>
      <c r="T107" s="13"/>
      <c r="U107" s="13"/>
      <c r="V107" s="13"/>
      <c r="W107" s="13">
        <f t="shared" si="16"/>
        <v>114.8</v>
      </c>
      <c r="X107" s="15">
        <v>250</v>
      </c>
      <c r="Y107" s="16">
        <f t="shared" si="17"/>
        <v>9.5121951219512191</v>
      </c>
      <c r="Z107" s="13">
        <f t="shared" si="18"/>
        <v>2.1080139372822302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84.6</v>
      </c>
      <c r="AF107" s="13">
        <f>VLOOKUP(A:A,[1]TDSheet!$A:$AF,32,0)</f>
        <v>82</v>
      </c>
      <c r="AG107" s="13">
        <f>VLOOKUP(A:A,[1]TDSheet!$A:$AG,33,0)</f>
        <v>100.6</v>
      </c>
      <c r="AH107" s="13">
        <f>VLOOKUP(A:A,[3]TDSheet!$A:$D,4,0)</f>
        <v>89</v>
      </c>
      <c r="AI107" s="13" t="e">
        <f>VLOOKUP(A:A,[1]TDSheet!$A:$AI,35,0)</f>
        <v>#N/A</v>
      </c>
      <c r="AJ107" s="13">
        <f t="shared" si="19"/>
        <v>75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257</v>
      </c>
      <c r="D108" s="8">
        <v>601</v>
      </c>
      <c r="E108" s="8">
        <v>535</v>
      </c>
      <c r="F108" s="8">
        <v>305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670</v>
      </c>
      <c r="K108" s="13">
        <f t="shared" si="15"/>
        <v>-135</v>
      </c>
      <c r="L108" s="13">
        <f>VLOOKUP(A:A,[1]TDSheet!$A:$M,13,0)</f>
        <v>200</v>
      </c>
      <c r="M108" s="13">
        <f>VLOOKUP(A:A,[1]TDSheet!$A:$N,14,0)</f>
        <v>250</v>
      </c>
      <c r="N108" s="13">
        <f>VLOOKUP(A:A,[1]TDSheet!$A:$O,15,0)</f>
        <v>150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107</v>
      </c>
      <c r="X108" s="15">
        <v>100</v>
      </c>
      <c r="Y108" s="16">
        <f t="shared" si="17"/>
        <v>9.3925233644859816</v>
      </c>
      <c r="Z108" s="13">
        <f t="shared" si="18"/>
        <v>2.8504672897196262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92.2</v>
      </c>
      <c r="AF108" s="13">
        <f>VLOOKUP(A:A,[1]TDSheet!$A:$AF,32,0)</f>
        <v>92</v>
      </c>
      <c r="AG108" s="13">
        <f>VLOOKUP(A:A,[1]TDSheet!$A:$AG,33,0)</f>
        <v>104.2</v>
      </c>
      <c r="AH108" s="13">
        <f>VLOOKUP(A:A,[3]TDSheet!$A:$D,4,0)</f>
        <v>95</v>
      </c>
      <c r="AI108" s="13" t="e">
        <f>VLOOKUP(A:A,[1]TDSheet!$A:$AI,35,0)</f>
        <v>#N/A</v>
      </c>
      <c r="AJ108" s="13">
        <f t="shared" si="19"/>
        <v>30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145</v>
      </c>
      <c r="D109" s="8">
        <v>512</v>
      </c>
      <c r="E109" s="8">
        <v>423</v>
      </c>
      <c r="F109" s="8">
        <v>216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508</v>
      </c>
      <c r="K109" s="13">
        <f t="shared" si="15"/>
        <v>-85</v>
      </c>
      <c r="L109" s="13">
        <f>VLOOKUP(A:A,[1]TDSheet!$A:$M,13,0)</f>
        <v>150</v>
      </c>
      <c r="M109" s="13">
        <f>VLOOKUP(A:A,[1]TDSheet!$A:$N,14,0)</f>
        <v>100</v>
      </c>
      <c r="N109" s="13">
        <f>VLOOKUP(A:A,[1]TDSheet!$A:$O,15,0)</f>
        <v>80</v>
      </c>
      <c r="O109" s="13">
        <f>VLOOKUP(A:A,[1]TDSheet!$A:$X,24,0)</f>
        <v>100</v>
      </c>
      <c r="P109" s="13"/>
      <c r="Q109" s="13"/>
      <c r="R109" s="13"/>
      <c r="S109" s="13"/>
      <c r="T109" s="13"/>
      <c r="U109" s="13"/>
      <c r="V109" s="13"/>
      <c r="W109" s="13">
        <f t="shared" si="16"/>
        <v>84.6</v>
      </c>
      <c r="X109" s="15">
        <v>150</v>
      </c>
      <c r="Y109" s="16">
        <f t="shared" si="17"/>
        <v>9.4089834515366437</v>
      </c>
      <c r="Z109" s="13">
        <f t="shared" si="18"/>
        <v>2.5531914893617023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71.400000000000006</v>
      </c>
      <c r="AF109" s="13">
        <f>VLOOKUP(A:A,[1]TDSheet!$A:$AF,32,0)</f>
        <v>63.4</v>
      </c>
      <c r="AG109" s="13">
        <f>VLOOKUP(A:A,[1]TDSheet!$A:$AG,33,0)</f>
        <v>78.599999999999994</v>
      </c>
      <c r="AH109" s="13">
        <f>VLOOKUP(A:A,[3]TDSheet!$A:$D,4,0)</f>
        <v>63</v>
      </c>
      <c r="AI109" s="13" t="e">
        <f>VLOOKUP(A:A,[1]TDSheet!$A:$AI,35,0)</f>
        <v>#N/A</v>
      </c>
      <c r="AJ109" s="13">
        <f t="shared" si="19"/>
        <v>45</v>
      </c>
      <c r="AK109" s="13"/>
      <c r="AL109" s="13"/>
      <c r="AM109" s="13"/>
    </row>
    <row r="110" spans="1:39" s="1" customFormat="1" ht="21.95" customHeight="1" outlineLevel="1" x14ac:dyDescent="0.2">
      <c r="A110" s="17" t="s">
        <v>113</v>
      </c>
      <c r="B110" s="7" t="s">
        <v>8</v>
      </c>
      <c r="C110" s="8">
        <v>18.346</v>
      </c>
      <c r="D110" s="8">
        <v>14.872999999999999</v>
      </c>
      <c r="E110" s="8">
        <v>4.1399999999999997</v>
      </c>
      <c r="F110" s="8">
        <v>29.079000000000001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21.8</v>
      </c>
      <c r="K110" s="13">
        <f t="shared" si="15"/>
        <v>-17.66</v>
      </c>
      <c r="L110" s="13">
        <f>VLOOKUP(A:A,[1]TDSheet!$A:$M,13,0)</f>
        <v>10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0.82799999999999996</v>
      </c>
      <c r="X110" s="15"/>
      <c r="Y110" s="16">
        <f t="shared" si="17"/>
        <v>47.196859903381643</v>
      </c>
      <c r="Z110" s="13">
        <f t="shared" si="18"/>
        <v>35.119565217391305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8.5560000000000009</v>
      </c>
      <c r="AF110" s="13">
        <f>VLOOKUP(A:A,[1]TDSheet!$A:$AF,32,0)</f>
        <v>9.5169999999999995</v>
      </c>
      <c r="AG110" s="13">
        <f>VLOOKUP(A:A,[1]TDSheet!$A:$AG,33,0)</f>
        <v>4.1196000000000002</v>
      </c>
      <c r="AH110" s="13">
        <f>VLOOKUP(A:A,[3]TDSheet!$A:$D,4,0)</f>
        <v>1.38</v>
      </c>
      <c r="AI110" s="20" t="str">
        <f>VLOOKUP(A:A,[1]TDSheet!$A:$AI,35,0)</f>
        <v>увел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298</v>
      </c>
      <c r="D111" s="8">
        <v>795</v>
      </c>
      <c r="E111" s="8">
        <v>520</v>
      </c>
      <c r="F111" s="8">
        <v>552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658</v>
      </c>
      <c r="K111" s="13">
        <f t="shared" si="15"/>
        <v>-138</v>
      </c>
      <c r="L111" s="13">
        <f>VLOOKUP(A:A,[1]TDSheet!$A:$M,13,0)</f>
        <v>105</v>
      </c>
      <c r="M111" s="13">
        <f>VLOOKUP(A:A,[1]TDSheet!$A:$N,14,0)</f>
        <v>0</v>
      </c>
      <c r="N111" s="13">
        <f>VLOOKUP(A:A,[1]TDSheet!$A:$O,15,0)</f>
        <v>100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104</v>
      </c>
      <c r="X111" s="15">
        <v>200</v>
      </c>
      <c r="Y111" s="16">
        <f t="shared" si="17"/>
        <v>9.2019230769230766</v>
      </c>
      <c r="Z111" s="13">
        <f t="shared" si="18"/>
        <v>5.3076923076923075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115</v>
      </c>
      <c r="AF111" s="13">
        <f>VLOOKUP(A:A,[1]TDSheet!$A:$AF,32,0)</f>
        <v>111.8</v>
      </c>
      <c r="AG111" s="13">
        <f>VLOOKUP(A:A,[1]TDSheet!$A:$AG,33,0)</f>
        <v>123.6</v>
      </c>
      <c r="AH111" s="13">
        <f>VLOOKUP(A:A,[3]TDSheet!$A:$D,4,0)</f>
        <v>106</v>
      </c>
      <c r="AI111" s="13">
        <f>VLOOKUP(A:A,[1]TDSheet!$A:$AI,35,0)</f>
        <v>0</v>
      </c>
      <c r="AJ111" s="13">
        <f t="shared" si="19"/>
        <v>56.000000000000007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17</v>
      </c>
      <c r="D112" s="8">
        <v>1</v>
      </c>
      <c r="E112" s="8">
        <v>6</v>
      </c>
      <c r="F112" s="8">
        <v>11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20</v>
      </c>
      <c r="K112" s="13">
        <f t="shared" si="15"/>
        <v>-14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1.2</v>
      </c>
      <c r="X112" s="15"/>
      <c r="Y112" s="16">
        <f t="shared" si="17"/>
        <v>9.1666666666666679</v>
      </c>
      <c r="Z112" s="13">
        <f t="shared" si="18"/>
        <v>9.1666666666666679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2.6</v>
      </c>
      <c r="AF112" s="13">
        <f>VLOOKUP(A:A,[1]TDSheet!$A:$AF,32,0)</f>
        <v>2.6</v>
      </c>
      <c r="AG112" s="13">
        <f>VLOOKUP(A:A,[1]TDSheet!$A:$AG,33,0)</f>
        <v>0.8</v>
      </c>
      <c r="AH112" s="13">
        <f>VLOOKUP(A:A,[3]TDSheet!$A:$D,4,0)</f>
        <v>1</v>
      </c>
      <c r="AI112" s="13" t="str">
        <f>VLOOKUP(A:A,[1]TDSheet!$A:$AI,35,0)</f>
        <v>увел</v>
      </c>
      <c r="AJ112" s="13">
        <f t="shared" si="19"/>
        <v>0</v>
      </c>
      <c r="AK112" s="13"/>
      <c r="AL112" s="13"/>
      <c r="AM112" s="13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5.9859999999999998</v>
      </c>
      <c r="D113" s="8">
        <v>43.262</v>
      </c>
      <c r="E113" s="8">
        <v>4.08</v>
      </c>
      <c r="F113" s="8">
        <v>22.882999999999999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20.951000000000001</v>
      </c>
      <c r="K113" s="13">
        <f t="shared" si="15"/>
        <v>-16.871000000000002</v>
      </c>
      <c r="L113" s="13">
        <f>VLOOKUP(A:A,[1]TDSheet!$A:$M,13,0)</f>
        <v>20</v>
      </c>
      <c r="M113" s="13">
        <f>VLOOKUP(A:A,[1]TDSheet!$A:$N,14,0)</f>
        <v>0</v>
      </c>
      <c r="N113" s="13">
        <f>VLOOKUP(A:A,[1]TDSheet!$A:$O,15,0)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0.81600000000000006</v>
      </c>
      <c r="X113" s="15"/>
      <c r="Y113" s="16">
        <f t="shared" si="17"/>
        <v>52.55269607843136</v>
      </c>
      <c r="Z113" s="13">
        <f t="shared" si="18"/>
        <v>28.042892156862742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21.7196</v>
      </c>
      <c r="AF113" s="13">
        <f>VLOOKUP(A:A,[1]TDSheet!$A:$AF,32,0)</f>
        <v>8.9385999999999992</v>
      </c>
      <c r="AG113" s="13">
        <f>VLOOKUP(A:A,[1]TDSheet!$A:$AG,33,0)</f>
        <v>4.9636000000000005</v>
      </c>
      <c r="AH113" s="13">
        <f>VLOOKUP(A:A,[3]TDSheet!$A:$D,4,0)</f>
        <v>1.36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8</v>
      </c>
      <c r="C114" s="8">
        <v>42.926000000000002</v>
      </c>
      <c r="D114" s="8">
        <v>12.342000000000001</v>
      </c>
      <c r="E114" s="8">
        <v>32.506</v>
      </c>
      <c r="F114" s="8">
        <v>12.843</v>
      </c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49.506999999999998</v>
      </c>
      <c r="K114" s="13">
        <f t="shared" si="15"/>
        <v>-17.000999999999998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VLOOKUP(A:A,[1]TDSheet!$A:$O,15,0)</f>
        <v>0</v>
      </c>
      <c r="O114" s="13">
        <f>VLOOKUP(A:A,[1]TDSheet!$A:$X,24,0)</f>
        <v>40</v>
      </c>
      <c r="P114" s="13"/>
      <c r="Q114" s="13"/>
      <c r="R114" s="13"/>
      <c r="S114" s="13"/>
      <c r="T114" s="13"/>
      <c r="U114" s="13"/>
      <c r="V114" s="13"/>
      <c r="W114" s="13">
        <f t="shared" si="16"/>
        <v>6.5011999999999999</v>
      </c>
      <c r="X114" s="15"/>
      <c r="Y114" s="16">
        <f t="shared" si="17"/>
        <v>8.1281917184519781</v>
      </c>
      <c r="Z114" s="13">
        <f t="shared" si="18"/>
        <v>1.9754814495785393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11.198</v>
      </c>
      <c r="AF114" s="13">
        <f>VLOOKUP(A:A,[1]TDSheet!$A:$AF,32,0)</f>
        <v>10.9778</v>
      </c>
      <c r="AG114" s="13">
        <f>VLOOKUP(A:A,[1]TDSheet!$A:$AG,33,0)</f>
        <v>9.8691999999999993</v>
      </c>
      <c r="AH114" s="13">
        <f>VLOOKUP(A:A,[3]TDSheet!$A:$D,4,0)</f>
        <v>8.5020000000000007</v>
      </c>
      <c r="AI114" s="13" t="str">
        <f>VLOOKUP(A:A,[1]TDSheet!$A:$AI,35,0)</f>
        <v>увел</v>
      </c>
      <c r="AJ114" s="13">
        <f t="shared" si="19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8</v>
      </c>
      <c r="C115" s="8">
        <v>60.258000000000003</v>
      </c>
      <c r="D115" s="8">
        <v>34.152999999999999</v>
      </c>
      <c r="E115" s="8">
        <v>45.188000000000002</v>
      </c>
      <c r="F115" s="8">
        <v>47.168999999999997</v>
      </c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57.88</v>
      </c>
      <c r="K115" s="13">
        <f t="shared" si="15"/>
        <v>-12.692</v>
      </c>
      <c r="L115" s="13">
        <f>VLOOKUP(A:A,[1]TDSheet!$A:$M,13,0)</f>
        <v>20</v>
      </c>
      <c r="M115" s="13">
        <f>VLOOKUP(A:A,[1]TDSheet!$A:$N,14,0)</f>
        <v>0</v>
      </c>
      <c r="N115" s="13">
        <f>VLOOKUP(A:A,[1]TDSheet!$A:$O,15,0)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3"/>
      <c r="W115" s="13">
        <f t="shared" si="16"/>
        <v>9.0376000000000012</v>
      </c>
      <c r="X115" s="15">
        <v>20</v>
      </c>
      <c r="Y115" s="16">
        <f t="shared" si="17"/>
        <v>9.6451491546428247</v>
      </c>
      <c r="Z115" s="13">
        <f t="shared" si="18"/>
        <v>5.2191953616004243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9.6483999999999988</v>
      </c>
      <c r="AF115" s="13">
        <f>VLOOKUP(A:A,[1]TDSheet!$A:$AF,32,0)</f>
        <v>14.806000000000001</v>
      </c>
      <c r="AG115" s="13">
        <f>VLOOKUP(A:A,[1]TDSheet!$A:$AG,33,0)</f>
        <v>11.4764</v>
      </c>
      <c r="AH115" s="13">
        <f>VLOOKUP(A:A,[3]TDSheet!$A:$D,4,0)</f>
        <v>12.324</v>
      </c>
      <c r="AI115" s="13" t="str">
        <f>VLOOKUP(A:A,[1]TDSheet!$A:$AI,35,0)</f>
        <v>увел</v>
      </c>
      <c r="AJ115" s="13">
        <f t="shared" si="19"/>
        <v>20</v>
      </c>
      <c r="AK115" s="13"/>
      <c r="AL115" s="13"/>
      <c r="AM115" s="13"/>
    </row>
    <row r="116" spans="1:39" s="1" customFormat="1" ht="11.1" customHeight="1" outlineLevel="1" x14ac:dyDescent="0.2">
      <c r="A116" s="7" t="s">
        <v>119</v>
      </c>
      <c r="B116" s="7" t="s">
        <v>8</v>
      </c>
      <c r="C116" s="8">
        <v>15.186</v>
      </c>
      <c r="D116" s="8">
        <v>33.988999999999997</v>
      </c>
      <c r="E116" s="8">
        <v>28.35</v>
      </c>
      <c r="F116" s="8">
        <v>18.640999999999998</v>
      </c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57.328000000000003</v>
      </c>
      <c r="K116" s="13">
        <f t="shared" si="15"/>
        <v>-28.978000000000002</v>
      </c>
      <c r="L116" s="13">
        <f>VLOOKUP(A:A,[1]TDSheet!$A:$M,13,0)</f>
        <v>20</v>
      </c>
      <c r="M116" s="13">
        <f>VLOOKUP(A:A,[1]TDSheet!$A:$N,14,0)</f>
        <v>0</v>
      </c>
      <c r="N116" s="13">
        <f>VLOOKUP(A:A,[1]TDSheet!$A:$O,15,0)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6"/>
        <v>5.67</v>
      </c>
      <c r="X116" s="15">
        <v>10</v>
      </c>
      <c r="Y116" s="16">
        <f t="shared" si="17"/>
        <v>8.5786596119929452</v>
      </c>
      <c r="Z116" s="13">
        <f t="shared" si="18"/>
        <v>3.2876543209876541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11.809999999999999</v>
      </c>
      <c r="AF116" s="13">
        <f>VLOOKUP(A:A,[1]TDSheet!$A:$AF,32,0)</f>
        <v>9.5427999999999997</v>
      </c>
      <c r="AG116" s="13">
        <f>VLOOKUP(A:A,[1]TDSheet!$A:$AG,33,0)</f>
        <v>12.968399999999999</v>
      </c>
      <c r="AH116" s="13">
        <f>VLOOKUP(A:A,[3]TDSheet!$A:$D,4,0)</f>
        <v>5.8239999999999998</v>
      </c>
      <c r="AI116" s="13">
        <f>VLOOKUP(A:A,[1]TDSheet!$A:$AI,35,0)</f>
        <v>0</v>
      </c>
      <c r="AJ116" s="13">
        <f t="shared" si="19"/>
        <v>10</v>
      </c>
      <c r="AK116" s="13"/>
      <c r="AL116" s="13"/>
      <c r="AM116" s="13"/>
    </row>
    <row r="117" spans="1:39" s="1" customFormat="1" ht="11.1" customHeight="1" outlineLevel="1" x14ac:dyDescent="0.2">
      <c r="A117" s="17" t="s">
        <v>121</v>
      </c>
      <c r="B117" s="7" t="s">
        <v>12</v>
      </c>
      <c r="C117" s="8">
        <v>959</v>
      </c>
      <c r="D117" s="8">
        <v>1</v>
      </c>
      <c r="E117" s="8">
        <v>227</v>
      </c>
      <c r="F117" s="8">
        <v>728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259</v>
      </c>
      <c r="K117" s="13">
        <f t="shared" si="15"/>
        <v>-32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45.4</v>
      </c>
      <c r="X117" s="15"/>
      <c r="Y117" s="16">
        <f t="shared" si="17"/>
        <v>16.035242290748901</v>
      </c>
      <c r="Z117" s="13">
        <f t="shared" si="18"/>
        <v>16.035242290748901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8.1999999999999993</v>
      </c>
      <c r="AH117" s="13">
        <f>VLOOKUP(A:A,[3]TDSheet!$A:$D,4,0)</f>
        <v>55</v>
      </c>
      <c r="AI117" s="13" t="str">
        <f>VLOOKUP(A:A,[1]TDSheet!$A:$AI,35,0)</f>
        <v>увел</v>
      </c>
      <c r="AJ117" s="13">
        <f t="shared" si="19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-77.316000000000003</v>
      </c>
      <c r="D118" s="8">
        <v>2375.4369999999999</v>
      </c>
      <c r="E118" s="18">
        <v>867.47199999999998</v>
      </c>
      <c r="F118" s="18">
        <v>850.21199999999999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942.85799999999995</v>
      </c>
      <c r="K118" s="13">
        <f t="shared" si="15"/>
        <v>-75.385999999999967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3"/>
      <c r="W118" s="13">
        <f t="shared" si="16"/>
        <v>173.49439999999998</v>
      </c>
      <c r="X118" s="15"/>
      <c r="Y118" s="16">
        <f t="shared" si="17"/>
        <v>4.9005155209620606</v>
      </c>
      <c r="Z118" s="13">
        <f t="shared" si="18"/>
        <v>4.9005155209620606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155.50740000000002</v>
      </c>
      <c r="AF118" s="13">
        <f>VLOOKUP(A:A,[1]TDSheet!$A:$AF,32,0)</f>
        <v>150.72539999999998</v>
      </c>
      <c r="AG118" s="13">
        <f>VLOOKUP(A:A,[1]TDSheet!$A:$AG,33,0)</f>
        <v>161.93620000000001</v>
      </c>
      <c r="AH118" s="13">
        <f>VLOOKUP(A:A,[3]TDSheet!$A:$D,4,0)</f>
        <v>145</v>
      </c>
      <c r="AI118" s="13" t="e">
        <f>VLOOKUP(A:A,[1]TDSheet!$A:$AI,35,0)</f>
        <v>#N/A</v>
      </c>
      <c r="AJ118" s="13">
        <f t="shared" si="19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122</v>
      </c>
      <c r="B119" s="7" t="s">
        <v>12</v>
      </c>
      <c r="C119" s="8">
        <v>11</v>
      </c>
      <c r="D119" s="8">
        <v>1089</v>
      </c>
      <c r="E119" s="18">
        <v>1067</v>
      </c>
      <c r="F119" s="18">
        <v>12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1486</v>
      </c>
      <c r="K119" s="13">
        <f t="shared" si="15"/>
        <v>-419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3"/>
      <c r="W119" s="13">
        <f t="shared" si="16"/>
        <v>213.4</v>
      </c>
      <c r="X119" s="15"/>
      <c r="Y119" s="16">
        <f t="shared" si="17"/>
        <v>5.6232427366447985E-2</v>
      </c>
      <c r="Z119" s="13">
        <f t="shared" si="18"/>
        <v>5.6232427366447985E-2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0</v>
      </c>
      <c r="AG119" s="13">
        <f>VLOOKUP(A:A,[1]TDSheet!$A:$AG,33,0)</f>
        <v>96.4</v>
      </c>
      <c r="AH119" s="19">
        <f>VLOOKUP(A:A,[3]TDSheet!$A:$D,4,0)</f>
        <v>191</v>
      </c>
      <c r="AI119" s="13" t="e">
        <f>VLOOKUP(A:A,[1]TDSheet!$A:$AI,35,0)</f>
        <v>#N/A</v>
      </c>
      <c r="AJ119" s="13">
        <f t="shared" si="19"/>
        <v>0</v>
      </c>
      <c r="AK119" s="13"/>
      <c r="AL119" s="13"/>
      <c r="AM119" s="13"/>
    </row>
    <row r="120" spans="1:39" s="1" customFormat="1" ht="11.1" customHeight="1" outlineLevel="1" x14ac:dyDescent="0.2">
      <c r="A120" s="7" t="s">
        <v>123</v>
      </c>
      <c r="B120" s="7" t="s">
        <v>12</v>
      </c>
      <c r="C120" s="8">
        <v>552</v>
      </c>
      <c r="D120" s="8">
        <v>1162</v>
      </c>
      <c r="E120" s="18">
        <v>452</v>
      </c>
      <c r="F120" s="18">
        <v>605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494</v>
      </c>
      <c r="K120" s="13">
        <f t="shared" si="15"/>
        <v>-42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3"/>
      <c r="W120" s="13">
        <f t="shared" si="16"/>
        <v>90.4</v>
      </c>
      <c r="X120" s="15"/>
      <c r="Y120" s="16">
        <f t="shared" si="17"/>
        <v>6.692477876106194</v>
      </c>
      <c r="Z120" s="13">
        <f t="shared" si="18"/>
        <v>6.692477876106194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186.2</v>
      </c>
      <c r="AF120" s="13">
        <f>VLOOKUP(A:A,[1]TDSheet!$A:$AF,32,0)</f>
        <v>180.8</v>
      </c>
      <c r="AG120" s="13">
        <f>VLOOKUP(A:A,[1]TDSheet!$A:$AG,33,0)</f>
        <v>102.4</v>
      </c>
      <c r="AH120" s="13">
        <f>VLOOKUP(A:A,[3]TDSheet!$A:$D,4,0)</f>
        <v>72</v>
      </c>
      <c r="AI120" s="13" t="e">
        <f>VLOOKUP(A:A,[1]TDSheet!$A:$AI,35,0)</f>
        <v>#N/A</v>
      </c>
      <c r="AJ120" s="13">
        <f t="shared" si="19"/>
        <v>0</v>
      </c>
      <c r="AK120" s="13"/>
      <c r="AL120" s="13"/>
      <c r="AM120" s="13"/>
    </row>
    <row r="121" spans="1:39" s="1" customFormat="1" ht="11.1" customHeight="1" outlineLevel="1" x14ac:dyDescent="0.2">
      <c r="A121" s="7" t="s">
        <v>124</v>
      </c>
      <c r="B121" s="7" t="s">
        <v>8</v>
      </c>
      <c r="C121" s="8">
        <v>25.327000000000002</v>
      </c>
      <c r="D121" s="8">
        <v>474.62200000000001</v>
      </c>
      <c r="E121" s="18">
        <v>410.56</v>
      </c>
      <c r="F121" s="18">
        <v>63.411999999999999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613.19500000000005</v>
      </c>
      <c r="K121" s="13">
        <f t="shared" si="15"/>
        <v>-202.63500000000005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VLOOKUP(A:A,[1]TDSheet!$A:$O,15,0)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3"/>
      <c r="W121" s="13">
        <f t="shared" si="16"/>
        <v>82.111999999999995</v>
      </c>
      <c r="X121" s="15"/>
      <c r="Y121" s="16">
        <f t="shared" si="17"/>
        <v>0.7722622759158223</v>
      </c>
      <c r="Z121" s="13">
        <f t="shared" si="18"/>
        <v>0.7722622759158223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81.4636</v>
      </c>
      <c r="AH121" s="19">
        <f>VLOOKUP(A:A,[3]TDSheet!$A:$D,4,0)</f>
        <v>131.29499999999999</v>
      </c>
      <c r="AI121" s="13" t="e">
        <f>VLOOKUP(A:A,[1]TDSheet!$A:$AI,35,0)</f>
        <v>#N/A</v>
      </c>
      <c r="AJ121" s="13">
        <f t="shared" si="19"/>
        <v>0</v>
      </c>
      <c r="AK121" s="13"/>
      <c r="AL121" s="13"/>
      <c r="AM12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2025-02-14T08:19:19Z</dcterms:modified>
</cp:coreProperties>
</file>